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
    </mc:Choice>
  </mc:AlternateContent>
  <xr:revisionPtr revIDLastSave="0" documentId="13_ncr:1_{079C8F9A-D023-4D98-9B90-F66183B9D599}" xr6:coauthVersionLast="47" xr6:coauthVersionMax="47" xr10:uidLastSave="{00000000-0000-0000-0000-000000000000}"/>
  <bookViews>
    <workbookView xWindow="-96" yWindow="0" windowWidth="11712" windowHeight="1233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88" i="12" l="1"/>
  <c r="AF88" i="12"/>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CO34" i="10"/>
  <c r="BE34" i="10"/>
  <c r="C34" i="10"/>
  <c r="U34" i="10" s="1"/>
  <c r="U35" i="10" s="1"/>
  <c r="U36" i="10" s="1"/>
  <c r="AM34" i="10" l="1"/>
  <c r="BW34" i="10" s="1"/>
  <c r="BW35" i="10" s="1"/>
  <c r="BW36" i="10" s="1"/>
  <c r="BW37" i="10" s="1"/>
  <c r="BW38" i="10" s="1"/>
  <c r="BW39" i="10" s="1"/>
  <c r="BW40" i="10" s="1"/>
  <c r="BW41" i="10" s="1"/>
  <c r="BW42" i="10" s="1"/>
  <c r="BW43"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<sst xmlns="http://schemas.openxmlformats.org/spreadsheetml/2006/main" count="1122" uniqueCount="578">
  <si>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</si>
  <si>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</si>
  <si>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</si>
  <si>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</si>
  <si>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</si>
  <si>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</si>
  <si>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</si>
  <si>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</si>
  <si>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</si>
  <si>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</si>
  <si>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</si>
  <si>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</si>
  <si>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</si>
  <si>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</si>
  <si>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</si>
  <si>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</si>
  <si>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</si>
  <si>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</si>
  <si>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</si>
  <si>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</si>
  <si>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</si>
  <si>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</si>
  <si>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</si>
  <si>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</si>
  <si>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</si>
  <si>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</si>
  <si>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</si>
  <si>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</si>
  <si>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</si>
  <si>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</si>
  <si>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</si>
  <si>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</si>
  <si>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</si>
  <si>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</si>
  <si>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</si>
  <si>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</si>
  <si>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</si>
  <si>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</si>
  <si>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</si>
  <si>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</si>
  <si>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</si>
  <si>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</si>
  <si>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</si>
  <si>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</si>
  <si>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</si>
  <si>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</si>
  <si>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</si>
  <si>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</si>
  <si>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</si>
  <si>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</si>
  <si>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</si>
  <si>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</si>
  <si>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</si>
  <si>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</si>
  <si>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</si>
  <si>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</si>
  <si>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</si>
  <si>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</si>
  <si>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</si>
  <si>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</si>
  <si>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</si>
  <si>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</si>
  <si>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</si>
  <si>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</si>
  <si>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</si>
  <si>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</si>
  <si>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</si>
  <si>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</si>
  <si>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</si>
  <si>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</si>
  <si>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</si>
  <si>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</si>
  <si>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</si>
  <si>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</si>
  <si>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</si>
  <si>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</si>
  <si>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</si>
  <si>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</si>
  <si>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</si>
  <si>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</si>
  <si>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</si>
  <si>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Ⅴ－２</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</si>
  <si>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</si>
  <si>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</si>
  <si>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</si>
  <si>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</si>
  <si>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</si>
  <si>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</si>
  <si>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</si>
  <si>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</si>
  <si>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</si>
  <si>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</si>
  <si>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</si>
  <si>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</si>
  <si>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栄町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</si>
  <si>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</si>
  <si>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</si>
  <si>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</si>
  <si>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6"/>
  </si>
  <si>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</si>
  <si>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</si>
  <si>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</si>
  <si>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</si>
  <si>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</si>
  <si>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</si>
  <si>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</si>
  <si>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</si>
  <si>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</si>
  <si>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</si>
  <si>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</si>
  <si>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</si>
  <si>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</si>
  <si>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</si>
  <si>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</si>
  <si>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</si>
  <si>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</si>
  <si>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</si>
  <si>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</si>
  <si>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-5.2</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</si>
  <si>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</si>
  <si>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</si>
  <si>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</si>
  <si>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</si>
  <si>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</si>
  <si>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</si>
  <si>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</si>
  <si>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</si>
  <si>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</si>
  <si>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</si>
  <si>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</si>
  <si>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</si>
  <si>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</si>
  <si>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</si>
  <si>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</si>
  <si>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</si>
  <si>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</si>
  <si>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</si>
  <si>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</si>
  <si>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</si>
  <si>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</si>
  <si>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</si>
  <si>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</si>
  <si>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6"/>
  </si>
  <si>
    <t>うち日本人(％)</t>
    <phoneticPr fontId="5"/>
  </si>
  <si>
    <t>-0.9</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</si>
  <si>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</si>
  <si>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</si>
  <si>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</si>
  <si>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</si>
  <si>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</si>
  <si>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</si>
  <si>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</si>
  <si>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</si>
  <si>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</si>
  <si>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</si>
  <si>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</si>
  <si>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</si>
  <si>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</si>
  <si>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</si>
  <si>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</si>
  <si>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</si>
  <si>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</si>
  <si>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</si>
  <si>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</si>
  <si>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</si>
  <si>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</si>
  <si>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</si>
  <si>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</si>
  <si>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</si>
  <si>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</si>
  <si>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</si>
  <si>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</si>
  <si>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</si>
  <si>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</si>
  <si>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</si>
  <si>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</si>
  <si>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</si>
  <si>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</si>
  <si>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</si>
  <si>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</si>
  <si>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</si>
  <si>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</si>
  <si>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</si>
  <si>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</si>
  <si>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</si>
  <si>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</si>
  <si>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</si>
  <si>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</si>
  <si>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</si>
  <si>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</si>
  <si>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</si>
  <si>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</si>
  <si>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</si>
  <si>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</si>
  <si>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</si>
  <si>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</si>
  <si>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</si>
  <si>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</si>
  <si>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</si>
  <si>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</si>
  <si>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</si>
  <si>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</si>
  <si>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</si>
  <si>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千葉県栄町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</si>
  <si>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</si>
  <si>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</si>
  <si>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</si>
  <si>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</si>
  <si>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</si>
  <si>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</si>
  <si>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</si>
  <si>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</si>
  <si>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</si>
  <si>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</si>
  <si>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</si>
  <si>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</si>
  <si>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</si>
  <si>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</si>
  <si>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</si>
  <si>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</si>
  <si>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</si>
  <si>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</si>
  <si>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</si>
  <si>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</si>
  <si>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</si>
  <si>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</si>
  <si>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</si>
  <si>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</si>
  <si>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</si>
  <si>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</si>
  <si>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</si>
  <si>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</si>
  <si>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</si>
  <si>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</si>
  <si>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</si>
  <si>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</si>
  <si>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</si>
  <si>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</si>
  <si>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</si>
  <si>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</si>
  <si>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</si>
  <si>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</si>
  <si>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</si>
  <si>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</si>
  <si>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</si>
  <si>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</si>
  <si>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</si>
  <si>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</si>
  <si>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</si>
  <si>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</si>
  <si>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</si>
  <si>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</si>
  <si>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</si>
  <si>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</si>
  <si>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</si>
  <si>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</si>
  <si>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</si>
  <si>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</si>
  <si>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</si>
  <si>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</si>
  <si>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</si>
  <si>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</si>
  <si>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</si>
  <si>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</si>
  <si>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</si>
  <si>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</si>
  <si>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</si>
  <si>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</si>
  <si>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</si>
  <si>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</si>
  <si>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</si>
  <si>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</si>
  <si>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</si>
  <si>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</si>
  <si>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</si>
  <si>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</si>
  <si>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</si>
  <si>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</si>
  <si>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</si>
  <si>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</si>
  <si>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</si>
  <si>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</si>
  <si>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</si>
  <si>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</si>
  <si>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</si>
  <si>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</si>
  <si>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</si>
  <si>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</si>
  <si>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</si>
  <si>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</si>
  <si>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</si>
  <si>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</si>
  <si>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</si>
  <si>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</si>
  <si>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</si>
  <si>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</si>
  <si>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</si>
  <si>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</si>
  <si>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</si>
  <si>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</si>
  <si>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</si>
  <si>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</si>
  <si>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</si>
  <si>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</si>
  <si>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</si>
  <si>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</si>
  <si>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</si>
  <si>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</si>
  <si>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</si>
  <si>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</si>
  <si>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</si>
  <si>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</si>
  <si>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</si>
  <si>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</si>
  <si>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</si>
  <si>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</si>
  <si>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</si>
  <si>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</si>
  <si>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</si>
  <si>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</si>
  <si>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</si>
  <si>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</si>
  <si>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</si>
  <si>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</si>
  <si>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</si>
  <si>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</si>
  <si>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</si>
  <si>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</si>
  <si>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</si>
  <si>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</si>
  <si>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</si>
  <si>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</si>
  <si>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</si>
  <si>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</si>
  <si>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</si>
  <si>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</si>
  <si>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</si>
  <si>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</si>
  <si>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</si>
  <si>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</si>
  <si>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</si>
  <si>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</si>
  <si>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</si>
  <si>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</si>
  <si>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</si>
  <si>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</si>
  <si>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</si>
  <si>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</si>
  <si>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</si>
  <si>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</si>
  <si>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</si>
  <si>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</si>
  <si>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</si>
  <si>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</si>
  <si>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千葉県栄町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</si>
  <si>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</si>
  <si>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</si>
  <si>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</si>
  <si>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</si>
  <si>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</si>
  <si>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</si>
  <si>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</si>
  <si>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</si>
  <si>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</si>
  <si>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</si>
  <si>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</si>
  <si>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</si>
  <si>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</si>
  <si>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</si>
  <si>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</si>
  <si>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</si>
  <si>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</si>
  <si>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</si>
  <si>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</si>
  <si>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</si>
  <si>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</si>
  <si>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</si>
  <si>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</si>
  <si>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</si>
  <si>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</si>
  <si>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</si>
  <si>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</si>
  <si>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</si>
  <si>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</si>
  <si>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</si>
  <si>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</si>
  <si>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</si>
  <si>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</si>
  <si>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</si>
  <si>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</si>
  <si>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</si>
  <si>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栄町下水道事業会計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</si>
  <si>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</si>
  <si>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</si>
  <si>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</si>
  <si>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</si>
  <si>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</si>
  <si>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</si>
  <si>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</si>
  <si>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</si>
  <si>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</si>
  <si>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</si>
  <si>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</si>
  <si>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</si>
  <si>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</si>
  <si>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</si>
  <si>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</si>
  <si>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</si>
  <si>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</si>
  <si>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</si>
  <si>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</si>
  <si>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</si>
  <si>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</si>
  <si>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</si>
  <si>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</si>
  <si>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</si>
  <si>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</si>
  <si>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</si>
  <si>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</si>
  <si>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</si>
  <si>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</si>
  <si>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</si>
  <si>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</si>
  <si>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</si>
  <si>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</si>
  <si>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</si>
  <si>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</si>
  <si>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</si>
  <si>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</si>
  <si>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</si>
  <si>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</si>
  <si>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</si>
  <si>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</si>
  <si>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</si>
  <si>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</si>
  <si>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</si>
  <si>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</si>
  <si>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</si>
  <si>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</si>
  <si>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</si>
  <si>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</si>
  <si>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</si>
  <si>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</si>
  <si>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</si>
  <si>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</si>
  <si>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</si>
  <si>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</si>
  <si>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</si>
  <si>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</si>
  <si>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</si>
  <si>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</si>
  <si>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</si>
  <si>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</si>
  <si>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</si>
  <si>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</si>
  <si>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</si>
  <si>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</si>
  <si>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</si>
  <si>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</si>
  <si>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</si>
  <si>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</si>
  <si>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</si>
  <si>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</si>
  <si>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</si>
  <si>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</si>
  <si>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</si>
  <si>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</si>
  <si>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</si>
  <si>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</si>
  <si>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</si>
  <si>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</si>
  <si>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</si>
  <si>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</si>
  <si>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</si>
  <si>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</si>
  <si>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</si>
  <si>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</si>
  <si>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</si>
  <si>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</si>
  <si>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</si>
  <si>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</si>
  <si>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</si>
  <si>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</si>
  <si>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</si>
  <si>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</si>
  <si>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</si>
  <si>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</si>
  <si>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</si>
  <si>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</si>
  <si>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</si>
  <si>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</si>
  <si>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</si>
  <si>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</si>
  <si>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</si>
  <si>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</si>
  <si>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</si>
  <si>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</si>
  <si>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</si>
  <si>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</si>
  <si>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</si>
  <si>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</si>
  <si>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</si>
  <si>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</si>
  <si>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</si>
  <si>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</si>
  <si>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</si>
  <si>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</si>
  <si>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</si>
  <si>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</si>
  <si>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</si>
  <si>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</si>
  <si>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</si>
  <si>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</si>
  <si>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</si>
  <si>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</si>
  <si>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</si>
  <si>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</si>
  <si>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</si>
  <si>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</si>
  <si>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</si>
  <si>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</si>
  <si>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</si>
  <si>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</si>
  <si>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</si>
  <si>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</si>
  <si>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</si>
  <si>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</si>
  <si>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</si>
  <si>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0.22</t>
  </si>
  <si>
    <t>一般会計</t>
  </si>
  <si>
    <t>介護保険特別会計</t>
  </si>
  <si>
    <t>栄町下水道事業会計</t>
  </si>
  <si>
    <t>国民健康保険特別会計</t>
  </si>
  <si>
    <t>後期高齢者医療特別会計</t>
  </si>
  <si>
    <t>その他会計（赤字）</t>
  </si>
  <si>
    <t>その他会計（黒字）</t>
  </si>
  <si>
    <t>R01</t>
    <phoneticPr fontId="5"/>
  </si>
  <si>
    <t>R02</t>
    <phoneticPr fontId="5"/>
  </si>
  <si>
    <t>R03</t>
    <phoneticPr fontId="5"/>
  </si>
  <si>
    <t>R04</t>
    <phoneticPr fontId="5"/>
  </si>
  <si>
    <t>R05</t>
    <phoneticPr fontId="5"/>
  </si>
  <si>
    <t>職員退職手当負担金支払準備基金</t>
  </si>
  <si>
    <t>社会資本整備等基金</t>
  </si>
  <si>
    <t>社会福祉基金</t>
    <rPh sb="0" eb="2">
      <t>シャカイ</t>
    </rPh>
    <rPh sb="2" eb="4">
      <t>フクシ</t>
    </rPh>
    <rPh sb="4" eb="6">
      <t>キキン</t>
    </rPh>
    <phoneticPr fontId="4"/>
  </si>
  <si>
    <t>国営印旛沼二期土地改良事業負担金支払準備基金</t>
  </si>
  <si>
    <t>鉄道施設整備基金</t>
  </si>
  <si>
    <t>栄町下水道事業会計（公共下水道）</t>
    <rPh sb="0" eb="2">
      <t>サカエマチ</t>
    </rPh>
    <rPh sb="10" eb="12">
      <t>コウキョウ</t>
    </rPh>
    <rPh sb="12" eb="15">
      <t>ゲスイドウ</t>
    </rPh>
    <phoneticPr fontId="5"/>
  </si>
  <si>
    <t>栄町下水道事業会計（特定環境保全公共下水道）</t>
    <rPh sb="0" eb="2">
      <t>サカエマチ</t>
    </rPh>
    <rPh sb="10" eb="12">
      <t>トクテイ</t>
    </rPh>
    <rPh sb="12" eb="14">
      <t>カンキョウ</t>
    </rPh>
    <rPh sb="14" eb="16">
      <t>ホゼン</t>
    </rPh>
    <rPh sb="16" eb="18">
      <t>コウキョウ</t>
    </rPh>
    <rPh sb="18" eb="21">
      <t>ゲスイドウ</t>
    </rPh>
    <phoneticPr fontId="5"/>
  </si>
  <si>
    <t>印旛広域市町村圏事務組合（一般会計）</t>
    <rPh sb="0" eb="2">
      <t>インバ</t>
    </rPh>
    <rPh sb="2" eb="4">
      <t>コウイキ</t>
    </rPh>
    <rPh sb="4" eb="7">
      <t>シチョウソン</t>
    </rPh>
    <rPh sb="7" eb="8">
      <t>ケン</t>
    </rPh>
    <rPh sb="8" eb="10">
      <t>ジム</t>
    </rPh>
    <rPh sb="10" eb="12">
      <t>クミアイ</t>
    </rPh>
    <rPh sb="13" eb="15">
      <t>イッパン</t>
    </rPh>
    <rPh sb="15" eb="17">
      <t>カイケイ</t>
    </rPh>
    <phoneticPr fontId="2"/>
  </si>
  <si>
    <t>印旛広域市町村圏事務組合（水道用水供給事業）</t>
    <rPh sb="0" eb="2">
      <t>インバ</t>
    </rPh>
    <rPh sb="2" eb="4">
      <t>コウイキ</t>
    </rPh>
    <rPh sb="4" eb="7">
      <t>シチョウソン</t>
    </rPh>
    <rPh sb="7" eb="8">
      <t>ケン</t>
    </rPh>
    <rPh sb="8" eb="10">
      <t>ジム</t>
    </rPh>
    <rPh sb="10" eb="12">
      <t>クミアイ</t>
    </rPh>
    <rPh sb="13" eb="16">
      <t>スイドウヨウ</t>
    </rPh>
    <rPh sb="16" eb="17">
      <t>ミズ</t>
    </rPh>
    <rPh sb="17" eb="19">
      <t>キョウキュウ</t>
    </rPh>
    <rPh sb="19" eb="21">
      <t>ジギョウ</t>
    </rPh>
    <phoneticPr fontId="2"/>
  </si>
  <si>
    <t>印西地区環境整備事業組合（ごみ処理）次期分除く</t>
    <rPh sb="0" eb="2">
      <t>インザイ</t>
    </rPh>
    <rPh sb="2" eb="4">
      <t>チク</t>
    </rPh>
    <rPh sb="4" eb="6">
      <t>カンキョウ</t>
    </rPh>
    <rPh sb="6" eb="8">
      <t>セイビ</t>
    </rPh>
    <rPh sb="8" eb="10">
      <t>ジギョウ</t>
    </rPh>
    <rPh sb="10" eb="12">
      <t>クミアイ</t>
    </rPh>
    <rPh sb="15" eb="17">
      <t>ショリ</t>
    </rPh>
    <rPh sb="18" eb="20">
      <t>ジキ</t>
    </rPh>
    <rPh sb="20" eb="21">
      <t>ブン</t>
    </rPh>
    <rPh sb="21" eb="22">
      <t>ノゾ</t>
    </rPh>
    <phoneticPr fontId="2"/>
  </si>
  <si>
    <t>印西地区環境整備事業組合（ごみ処理）次期分</t>
    <rPh sb="0" eb="2">
      <t>インザイ</t>
    </rPh>
    <rPh sb="2" eb="4">
      <t>チク</t>
    </rPh>
    <rPh sb="4" eb="6">
      <t>カンキョウ</t>
    </rPh>
    <rPh sb="6" eb="8">
      <t>セイビ</t>
    </rPh>
    <rPh sb="8" eb="10">
      <t>ジギョウ</t>
    </rPh>
    <rPh sb="10" eb="12">
      <t>クミアイ</t>
    </rPh>
    <rPh sb="15" eb="17">
      <t>ショリ</t>
    </rPh>
    <rPh sb="18" eb="20">
      <t>ジキ</t>
    </rPh>
    <rPh sb="20" eb="21">
      <t>ブン</t>
    </rPh>
    <phoneticPr fontId="2"/>
  </si>
  <si>
    <t>印西地区環境整備事業組合（一般会計）</t>
    <rPh sb="0" eb="2">
      <t>インザイ</t>
    </rPh>
    <rPh sb="2" eb="4">
      <t>チク</t>
    </rPh>
    <rPh sb="4" eb="6">
      <t>カンキョウ</t>
    </rPh>
    <rPh sb="6" eb="8">
      <t>セイビ</t>
    </rPh>
    <rPh sb="8" eb="10">
      <t>ジギョウ</t>
    </rPh>
    <rPh sb="10" eb="12">
      <t>クミアイ</t>
    </rPh>
    <rPh sb="13" eb="15">
      <t>イッパン</t>
    </rPh>
    <rPh sb="15" eb="17">
      <t>カイケイ</t>
    </rPh>
    <phoneticPr fontId="2"/>
  </si>
  <si>
    <t>印西地区衛生組合（一般会計）</t>
    <rPh sb="0" eb="2">
      <t>インザイ</t>
    </rPh>
    <rPh sb="2" eb="4">
      <t>チク</t>
    </rPh>
    <rPh sb="4" eb="6">
      <t>エイセイ</t>
    </rPh>
    <rPh sb="6" eb="8">
      <t>クミアイ</t>
    </rPh>
    <rPh sb="9" eb="11">
      <t>イッパン</t>
    </rPh>
    <rPh sb="11" eb="13">
      <t>カイケイ</t>
    </rPh>
    <phoneticPr fontId="2"/>
  </si>
  <si>
    <t>長門川水道企業団（水道事業会計）</t>
    <rPh sb="0" eb="2">
      <t>ナガト</t>
    </rPh>
    <rPh sb="2" eb="3">
      <t>ガワ</t>
    </rPh>
    <rPh sb="3" eb="5">
      <t>スイドウ</t>
    </rPh>
    <rPh sb="5" eb="7">
      <t>キギョウ</t>
    </rPh>
    <rPh sb="7" eb="8">
      <t>ダン</t>
    </rPh>
    <rPh sb="9" eb="11">
      <t>スイドウ</t>
    </rPh>
    <rPh sb="11" eb="13">
      <t>ジギョウ</t>
    </rPh>
    <rPh sb="13" eb="15">
      <t>カイケイ</t>
    </rPh>
    <phoneticPr fontId="2"/>
  </si>
  <si>
    <t>印旛利根川水防事務組合</t>
    <rPh sb="0" eb="2">
      <t>インバ</t>
    </rPh>
    <rPh sb="2" eb="4">
      <t>トネ</t>
    </rPh>
    <rPh sb="4" eb="5">
      <t>ガワ</t>
    </rPh>
    <rPh sb="5" eb="7">
      <t>スイボウ</t>
    </rPh>
    <rPh sb="7" eb="9">
      <t>ジム</t>
    </rPh>
    <rPh sb="9" eb="11">
      <t>クミアイ</t>
    </rPh>
    <phoneticPr fontId="2"/>
  </si>
  <si>
    <t>千葉県市町村総合事務組合（一般会計）</t>
  </si>
  <si>
    <t>千葉県市町村総合事務組合（千葉県自治会館管理運営特別会計）</t>
  </si>
  <si>
    <t>千葉県市町村総合事務組合（千葉県自治研修センター特別会計）</t>
  </si>
  <si>
    <t>千葉県市町村総合事務組合（千葉県市町村交通災害共済特別会計）</t>
  </si>
  <si>
    <t>千葉県後期高齢者医療広域連合（一般会計）</t>
  </si>
  <si>
    <t>千葉県後期高齢者医療広域連合（後期高齢者医療特別会計）</t>
  </si>
  <si>
    <t>-</t>
    <phoneticPr fontId="2"/>
  </si>
  <si>
    <t>-</t>
    <phoneticPr fontId="2"/>
  </si>
  <si>
    <t>-</t>
    <phoneticPr fontId="10"/>
  </si>
  <si>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</si>
  <si>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</si>
  <si>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</si>
  <si>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</si>
  <si>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大規模開発に伴う人口の増加と行政需要に対応するため、多くの職員採用を行ったことから人件費が高い水準にあるものの、地方債において償還額以上の新規借入抑制の方針による地方債残高の減少、普通交付税や地方税交付金の増収による基金への積み立てにより、令和３年度以降、将来負担比率は算定されていない。
　一方、有形固定資産減価償却率については、類似団体と比較し高く、また上昇傾向にあることから、、公共施設等総合管理計画等に基づき、老朽化した施設について、点検・診断や計画的な予防保全による長寿命化を進めていくなど、公共施設等の適正管理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</si>
  <si>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</si>
  <si>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</si>
  <si>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</si>
  <si>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</si>
  <si>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</si>
  <si>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</si>
  <si>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人口急増時のインフラ等施設整備に投資した大規模建設事業に係る地方債の償還完了や普通交付税算入地方債の借入、償還額以上の借入抑制の方針により減少している。また将来負担比率については充当可能財源の確保から令和３年度以降、算定されていない。
　引き続き地方債や退職手当負担金の増加が見込まれることから、地方債においては償還額以上の新規借入抑制の方針を堅持しつつ、地方債残高の減少や財政調整基金、退職手当負担金支払準備基金などの充当可能基金への計画的な積立を行い、将来負担の軽減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</si>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</sst>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indexed="8"/>
      <name val="游ゴシック 本文"/>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40"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1"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5C18EA6-F335-4162-8C6B-A677A91CC5E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51264</c:v>
                </c:pt>
                <c:pt idx="1">
                  <c:v>52068</c:v>
                </c:pt>
                <c:pt idx="2">
                  <c:v>47161</c:v>
                </c:pt>
                <c:pt idx="3">
                  <c:v>43423</c:v>
                </c:pt>
                <c:pt idx="4">
                  <c:v>45265</c:v>
                </c:pt>
              </c:numCache>
            </c:numRef>
          </c:val>
          <c:smooth val="0"/>
          <c:extLst>
            <c:ext xmlns:c16="http://schemas.microsoft.com/office/drawing/2014/chart" uri="{C3380CC4-5D6E-409C-BE32-E72D297353CC}">
              <c16:uniqueId val="{00000000-78FA-4E1E-9B5D-798FD717941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28507</c:v>
                </c:pt>
                <c:pt idx="1">
                  <c:v>41280</c:v>
                </c:pt>
                <c:pt idx="2">
                  <c:v>24990</c:v>
                </c:pt>
                <c:pt idx="3">
                  <c:v>33852</c:v>
                </c:pt>
                <c:pt idx="4">
                  <c:v>21528</c:v>
                </c:pt>
              </c:numCache>
            </c:numRef>
          </c:val>
          <c:smooth val="0"/>
          <c:extLst>
            <c:ext xmlns:c16="http://schemas.microsoft.com/office/drawing/2014/chart" uri="{C3380CC4-5D6E-409C-BE32-E72D297353CC}">
              <c16:uniqueId val="{00000001-78FA-4E1E-9B5D-798FD717941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4.38</c:v>
                </c:pt>
                <c:pt idx="1">
                  <c:v>7.19</c:v>
                </c:pt>
                <c:pt idx="2">
                  <c:v>7.84</c:v>
                </c:pt>
                <c:pt idx="3">
                  <c:v>5.75</c:v>
                </c:pt>
                <c:pt idx="4">
                  <c:v>5.78</c:v>
                </c:pt>
              </c:numCache>
            </c:numRef>
          </c:val>
          <c:extLst>
            <c:ext xmlns:c16="http://schemas.microsoft.com/office/drawing/2014/chart" uri="{C3380CC4-5D6E-409C-BE32-E72D297353CC}">
              <c16:uniqueId val="{00000000-4B1F-405A-86AC-CB6EB689D1A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16.91</c:v>
                </c:pt>
                <c:pt idx="1">
                  <c:v>15.78</c:v>
                </c:pt>
                <c:pt idx="2">
                  <c:v>19.14</c:v>
                </c:pt>
                <c:pt idx="3">
                  <c:v>23.92</c:v>
                </c:pt>
                <c:pt idx="4">
                  <c:v>23.01</c:v>
                </c:pt>
              </c:numCache>
            </c:numRef>
          </c:val>
          <c:extLst>
            <c:ext xmlns:c16="http://schemas.microsoft.com/office/drawing/2014/chart" uri="{C3380CC4-5D6E-409C-BE32-E72D297353CC}">
              <c16:uniqueId val="{00000001-4B1F-405A-86AC-CB6EB689D1A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0.4</c:v>
                </c:pt>
                <c:pt idx="1">
                  <c:v>2.42</c:v>
                </c:pt>
                <c:pt idx="2">
                  <c:v>5.42</c:v>
                </c:pt>
                <c:pt idx="3">
                  <c:v>1.95</c:v>
                </c:pt>
                <c:pt idx="4">
                  <c:v>-0.22</c:v>
                </c:pt>
              </c:numCache>
            </c:numRef>
          </c:val>
          <c:smooth val="0"/>
          <c:extLst>
            <c:ext xmlns:c16="http://schemas.microsoft.com/office/drawing/2014/chart" uri="{C3380CC4-5D6E-409C-BE32-E72D297353CC}">
              <c16:uniqueId val="{00000002-4B1F-405A-86AC-CB6EB689D1A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0.43</c:v>
                </c:pt>
                <c:pt idx="2">
                  <c:v>#N/A</c:v>
                </c:pt>
                <c:pt idx="3">
                  <c:v>0</c:v>
                </c:pt>
                <c:pt idx="4">
                  <c:v>#N/A</c:v>
                </c:pt>
                <c:pt idx="5">
                  <c:v>0</c:v>
                </c:pt>
                <c:pt idx="6">
                  <c:v>#N/A</c:v>
                </c:pt>
                <c:pt idx="7">
                  <c:v>0</c:v>
                </c:pt>
                <c:pt idx="8">
                  <c:v>0</c:v>
                </c:pt>
                <c:pt idx="9">
                  <c:v>0</c:v>
                </c:pt>
              </c:numCache>
            </c:numRef>
          </c:val>
          <c:extLst>
            <c:ext xmlns:c16="http://schemas.microsoft.com/office/drawing/2014/chart" uri="{C3380CC4-5D6E-409C-BE32-E72D297353CC}">
              <c16:uniqueId val="{00000000-F273-4DEB-854C-60D95ED2912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273-4DEB-854C-60D95ED2912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273-4DEB-854C-60D95ED2912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273-4DEB-854C-60D95ED2912D}"/>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F273-4DEB-854C-60D95ED2912D}"/>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0.01</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5-F273-4DEB-854C-60D95ED2912D}"/>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0.96</c:v>
                </c:pt>
                <c:pt idx="2">
                  <c:v>#N/A</c:v>
                </c:pt>
                <c:pt idx="3">
                  <c:v>0.88</c:v>
                </c:pt>
                <c:pt idx="4">
                  <c:v>#N/A</c:v>
                </c:pt>
                <c:pt idx="5">
                  <c:v>0.5</c:v>
                </c:pt>
                <c:pt idx="6">
                  <c:v>#N/A</c:v>
                </c:pt>
                <c:pt idx="7">
                  <c:v>0.52</c:v>
                </c:pt>
                <c:pt idx="8">
                  <c:v>#N/A</c:v>
                </c:pt>
                <c:pt idx="9">
                  <c:v>0.09</c:v>
                </c:pt>
              </c:numCache>
            </c:numRef>
          </c:val>
          <c:extLst>
            <c:ext xmlns:c16="http://schemas.microsoft.com/office/drawing/2014/chart" uri="{C3380CC4-5D6E-409C-BE32-E72D297353CC}">
              <c16:uniqueId val="{00000006-F273-4DEB-854C-60D95ED2912D}"/>
            </c:ext>
          </c:extLst>
        </c:ser>
        <c:ser>
          <c:idx val="7"/>
          <c:order val="7"/>
          <c:tx>
            <c:strRef>
              <c:f>データシート!$A$34</c:f>
              <c:strCache>
                <c:ptCount val="1"/>
                <c:pt idx="0">
                  <c:v>栄町下水道事業会計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0.47</c:v>
                </c:pt>
                <c:pt idx="2">
                  <c:v>#N/A</c:v>
                </c:pt>
                <c:pt idx="3">
                  <c:v>1.0900000000000001</c:v>
                </c:pt>
                <c:pt idx="4">
                  <c:v>#N/A</c:v>
                </c:pt>
                <c:pt idx="5">
                  <c:v>1.18</c:v>
                </c:pt>
                <c:pt idx="6">
                  <c:v>#N/A</c:v>
                </c:pt>
                <c:pt idx="7">
                  <c:v>2.1800000000000002</c:v>
                </c:pt>
                <c:pt idx="8">
                  <c:v>#N/A</c:v>
                </c:pt>
                <c:pt idx="9">
                  <c:v>1.73</c:v>
                </c:pt>
              </c:numCache>
            </c:numRef>
          </c:val>
          <c:extLst>
            <c:ext xmlns:c16="http://schemas.microsoft.com/office/drawing/2014/chart" uri="{C3380CC4-5D6E-409C-BE32-E72D297353CC}">
              <c16:uniqueId val="{00000007-F273-4DEB-854C-60D95ED2912D}"/>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1.91</c:v>
                </c:pt>
                <c:pt idx="2">
                  <c:v>#N/A</c:v>
                </c:pt>
                <c:pt idx="3">
                  <c:v>2.97</c:v>
                </c:pt>
                <c:pt idx="4">
                  <c:v>#N/A</c:v>
                </c:pt>
                <c:pt idx="5">
                  <c:v>2.1800000000000002</c:v>
                </c:pt>
                <c:pt idx="6">
                  <c:v>#N/A</c:v>
                </c:pt>
                <c:pt idx="7">
                  <c:v>2.1</c:v>
                </c:pt>
                <c:pt idx="8">
                  <c:v>#N/A</c:v>
                </c:pt>
                <c:pt idx="9">
                  <c:v>1.92</c:v>
                </c:pt>
              </c:numCache>
            </c:numRef>
          </c:val>
          <c:extLst>
            <c:ext xmlns:c16="http://schemas.microsoft.com/office/drawing/2014/chart" uri="{C3380CC4-5D6E-409C-BE32-E72D297353CC}">
              <c16:uniqueId val="{00000008-F273-4DEB-854C-60D95ED2912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3.95</c:v>
                </c:pt>
                <c:pt idx="2">
                  <c:v>#N/A</c:v>
                </c:pt>
                <c:pt idx="3">
                  <c:v>7.19</c:v>
                </c:pt>
                <c:pt idx="4">
                  <c:v>#N/A</c:v>
                </c:pt>
                <c:pt idx="5">
                  <c:v>7.84</c:v>
                </c:pt>
                <c:pt idx="6">
                  <c:v>#N/A</c:v>
                </c:pt>
                <c:pt idx="7">
                  <c:v>5.75</c:v>
                </c:pt>
                <c:pt idx="8">
                  <c:v>#N/A</c:v>
                </c:pt>
                <c:pt idx="9">
                  <c:v>5.77</c:v>
                </c:pt>
              </c:numCache>
            </c:numRef>
          </c:val>
          <c:extLst>
            <c:ext xmlns:c16="http://schemas.microsoft.com/office/drawing/2014/chart" uri="{C3380CC4-5D6E-409C-BE32-E72D297353CC}">
              <c16:uniqueId val="{00000009-F273-4DEB-854C-60D95ED2912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639</c:v>
                </c:pt>
                <c:pt idx="5">
                  <c:v>667</c:v>
                </c:pt>
                <c:pt idx="8">
                  <c:v>688</c:v>
                </c:pt>
                <c:pt idx="11">
                  <c:v>688</c:v>
                </c:pt>
                <c:pt idx="14">
                  <c:v>658</c:v>
                </c:pt>
              </c:numCache>
            </c:numRef>
          </c:val>
          <c:extLst>
            <c:ext xmlns:c16="http://schemas.microsoft.com/office/drawing/2014/chart" uri="{C3380CC4-5D6E-409C-BE32-E72D297353CC}">
              <c16:uniqueId val="{00000000-E294-4342-A3F1-BAC6625DBF7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294-4342-A3F1-BAC6625DBF7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7</c:v>
                </c:pt>
                <c:pt idx="3">
                  <c:v>7</c:v>
                </c:pt>
                <c:pt idx="6">
                  <c:v>7</c:v>
                </c:pt>
                <c:pt idx="9">
                  <c:v>7</c:v>
                </c:pt>
                <c:pt idx="12">
                  <c:v>7</c:v>
                </c:pt>
              </c:numCache>
            </c:numRef>
          </c:val>
          <c:extLst>
            <c:ext xmlns:c16="http://schemas.microsoft.com/office/drawing/2014/chart" uri="{C3380CC4-5D6E-409C-BE32-E72D297353CC}">
              <c16:uniqueId val="{00000002-E294-4342-A3F1-BAC6625DBF7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20</c:v>
                </c:pt>
                <c:pt idx="3">
                  <c:v>22</c:v>
                </c:pt>
                <c:pt idx="6">
                  <c:v>20</c:v>
                </c:pt>
                <c:pt idx="9">
                  <c:v>19</c:v>
                </c:pt>
                <c:pt idx="12">
                  <c:v>19</c:v>
                </c:pt>
              </c:numCache>
            </c:numRef>
          </c:val>
          <c:extLst>
            <c:ext xmlns:c16="http://schemas.microsoft.com/office/drawing/2014/chart" uri="{C3380CC4-5D6E-409C-BE32-E72D297353CC}">
              <c16:uniqueId val="{00000003-E294-4342-A3F1-BAC6625DBF7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81</c:v>
                </c:pt>
                <c:pt idx="3">
                  <c:v>93</c:v>
                </c:pt>
                <c:pt idx="6">
                  <c:v>92</c:v>
                </c:pt>
                <c:pt idx="9">
                  <c:v>96</c:v>
                </c:pt>
                <c:pt idx="12">
                  <c:v>92</c:v>
                </c:pt>
              </c:numCache>
            </c:numRef>
          </c:val>
          <c:extLst>
            <c:ext xmlns:c16="http://schemas.microsoft.com/office/drawing/2014/chart" uri="{C3380CC4-5D6E-409C-BE32-E72D297353CC}">
              <c16:uniqueId val="{00000004-E294-4342-A3F1-BAC6625DBF7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294-4342-A3F1-BAC6625DBF7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294-4342-A3F1-BAC6625DBF7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773</c:v>
                </c:pt>
                <c:pt idx="3">
                  <c:v>723</c:v>
                </c:pt>
                <c:pt idx="6">
                  <c:v>770</c:v>
                </c:pt>
                <c:pt idx="9">
                  <c:v>807</c:v>
                </c:pt>
                <c:pt idx="12">
                  <c:v>810</c:v>
                </c:pt>
              </c:numCache>
            </c:numRef>
          </c:val>
          <c:extLst>
            <c:ext xmlns:c16="http://schemas.microsoft.com/office/drawing/2014/chart" uri="{C3380CC4-5D6E-409C-BE32-E72D297353CC}">
              <c16:uniqueId val="{00000007-E294-4342-A3F1-BAC6625DBF7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242</c:v>
                </c:pt>
                <c:pt idx="2">
                  <c:v>#N/A</c:v>
                </c:pt>
                <c:pt idx="3">
                  <c:v>#N/A</c:v>
                </c:pt>
                <c:pt idx="4">
                  <c:v>178</c:v>
                </c:pt>
                <c:pt idx="5">
                  <c:v>#N/A</c:v>
                </c:pt>
                <c:pt idx="6">
                  <c:v>#N/A</c:v>
                </c:pt>
                <c:pt idx="7">
                  <c:v>201</c:v>
                </c:pt>
                <c:pt idx="8">
                  <c:v>#N/A</c:v>
                </c:pt>
                <c:pt idx="9">
                  <c:v>#N/A</c:v>
                </c:pt>
                <c:pt idx="10">
                  <c:v>241</c:v>
                </c:pt>
                <c:pt idx="11">
                  <c:v>#N/A</c:v>
                </c:pt>
                <c:pt idx="12">
                  <c:v>#N/A</c:v>
                </c:pt>
                <c:pt idx="13">
                  <c:v>270</c:v>
                </c:pt>
                <c:pt idx="14">
                  <c:v>#N/A</c:v>
                </c:pt>
              </c:numCache>
            </c:numRef>
          </c:val>
          <c:smooth val="0"/>
          <c:extLst>
            <c:ext xmlns:c16="http://schemas.microsoft.com/office/drawing/2014/chart" uri="{C3380CC4-5D6E-409C-BE32-E72D297353CC}">
              <c16:uniqueId val="{00000008-E294-4342-A3F1-BAC6625DBF7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6706</c:v>
                </c:pt>
                <c:pt idx="5">
                  <c:v>6596</c:v>
                </c:pt>
                <c:pt idx="8">
                  <c:v>6405</c:v>
                </c:pt>
                <c:pt idx="11">
                  <c:v>6064</c:v>
                </c:pt>
                <c:pt idx="14">
                  <c:v>5692</c:v>
                </c:pt>
              </c:numCache>
            </c:numRef>
          </c:val>
          <c:extLst>
            <c:ext xmlns:c16="http://schemas.microsoft.com/office/drawing/2014/chart" uri="{C3380CC4-5D6E-409C-BE32-E72D297353CC}">
              <c16:uniqueId val="{00000000-F894-47FB-8B1B-5DBC790BE16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757</c:v>
                </c:pt>
                <c:pt idx="5">
                  <c:v>819</c:v>
                </c:pt>
                <c:pt idx="8">
                  <c:v>683</c:v>
                </c:pt>
                <c:pt idx="11">
                  <c:v>667</c:v>
                </c:pt>
                <c:pt idx="14">
                  <c:v>635</c:v>
                </c:pt>
              </c:numCache>
            </c:numRef>
          </c:val>
          <c:extLst>
            <c:ext xmlns:c16="http://schemas.microsoft.com/office/drawing/2014/chart" uri="{C3380CC4-5D6E-409C-BE32-E72D297353CC}">
              <c16:uniqueId val="{00000001-F894-47FB-8B1B-5DBC790BE16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2525</c:v>
                </c:pt>
                <c:pt idx="5">
                  <c:v>2664</c:v>
                </c:pt>
                <c:pt idx="8">
                  <c:v>3362</c:v>
                </c:pt>
                <c:pt idx="11">
                  <c:v>3768</c:v>
                </c:pt>
                <c:pt idx="14">
                  <c:v>3668</c:v>
                </c:pt>
              </c:numCache>
            </c:numRef>
          </c:val>
          <c:extLst>
            <c:ext xmlns:c16="http://schemas.microsoft.com/office/drawing/2014/chart" uri="{C3380CC4-5D6E-409C-BE32-E72D297353CC}">
              <c16:uniqueId val="{00000002-F894-47FB-8B1B-5DBC790BE16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894-47FB-8B1B-5DBC790BE16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894-47FB-8B1B-5DBC790BE16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894-47FB-8B1B-5DBC790BE16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1991</c:v>
                </c:pt>
                <c:pt idx="3">
                  <c:v>1920</c:v>
                </c:pt>
                <c:pt idx="6">
                  <c:v>1839</c:v>
                </c:pt>
                <c:pt idx="9">
                  <c:v>2130</c:v>
                </c:pt>
                <c:pt idx="12">
                  <c:v>1866</c:v>
                </c:pt>
              </c:numCache>
            </c:numRef>
          </c:val>
          <c:extLst>
            <c:ext xmlns:c16="http://schemas.microsoft.com/office/drawing/2014/chart" uri="{C3380CC4-5D6E-409C-BE32-E72D297353CC}">
              <c16:uniqueId val="{00000006-F894-47FB-8B1B-5DBC790BE16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148</c:v>
                </c:pt>
                <c:pt idx="3">
                  <c:v>125</c:v>
                </c:pt>
                <c:pt idx="6">
                  <c:v>103</c:v>
                </c:pt>
                <c:pt idx="9">
                  <c:v>131</c:v>
                </c:pt>
                <c:pt idx="12">
                  <c:v>141</c:v>
                </c:pt>
              </c:numCache>
            </c:numRef>
          </c:val>
          <c:extLst>
            <c:ext xmlns:c16="http://schemas.microsoft.com/office/drawing/2014/chart" uri="{C3380CC4-5D6E-409C-BE32-E72D297353CC}">
              <c16:uniqueId val="{00000007-F894-47FB-8B1B-5DBC790BE16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977</c:v>
                </c:pt>
                <c:pt idx="3">
                  <c:v>1022</c:v>
                </c:pt>
                <c:pt idx="6">
                  <c:v>1028</c:v>
                </c:pt>
                <c:pt idx="9">
                  <c:v>1050</c:v>
                </c:pt>
                <c:pt idx="12">
                  <c:v>1010</c:v>
                </c:pt>
              </c:numCache>
            </c:numRef>
          </c:val>
          <c:extLst>
            <c:ext xmlns:c16="http://schemas.microsoft.com/office/drawing/2014/chart" uri="{C3380CC4-5D6E-409C-BE32-E72D297353CC}">
              <c16:uniqueId val="{00000008-F894-47FB-8B1B-5DBC790BE16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276</c:v>
                </c:pt>
                <c:pt idx="3">
                  <c:v>243</c:v>
                </c:pt>
                <c:pt idx="6">
                  <c:v>212</c:v>
                </c:pt>
                <c:pt idx="9">
                  <c:v>238</c:v>
                </c:pt>
                <c:pt idx="12">
                  <c:v>476</c:v>
                </c:pt>
              </c:numCache>
            </c:numRef>
          </c:val>
          <c:extLst>
            <c:ext xmlns:c16="http://schemas.microsoft.com/office/drawing/2014/chart" uri="{C3380CC4-5D6E-409C-BE32-E72D297353CC}">
              <c16:uniqueId val="{00000009-F894-47FB-8B1B-5DBC790BE16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7376</c:v>
                </c:pt>
                <c:pt idx="3">
                  <c:v>7382</c:v>
                </c:pt>
                <c:pt idx="6">
                  <c:v>7139</c:v>
                </c:pt>
                <c:pt idx="9">
                  <c:v>6671</c:v>
                </c:pt>
                <c:pt idx="12">
                  <c:v>6132</c:v>
                </c:pt>
              </c:numCache>
            </c:numRef>
          </c:val>
          <c:extLst>
            <c:ext xmlns:c16="http://schemas.microsoft.com/office/drawing/2014/chart" uri="{C3380CC4-5D6E-409C-BE32-E72D297353CC}">
              <c16:uniqueId val="{0000000A-F894-47FB-8B1B-5DBC790BE16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780</c:v>
                </c:pt>
                <c:pt idx="2">
                  <c:v>#N/A</c:v>
                </c:pt>
                <c:pt idx="3">
                  <c:v>#N/A</c:v>
                </c:pt>
                <c:pt idx="4">
                  <c:v>613</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894-47FB-8B1B-5DBC790BE16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950</c:v>
                </c:pt>
                <c:pt idx="1">
                  <c:v>1156</c:v>
                </c:pt>
                <c:pt idx="2">
                  <c:v>1138</c:v>
                </c:pt>
              </c:numCache>
            </c:numRef>
          </c:val>
          <c:extLst>
            <c:ext xmlns:c16="http://schemas.microsoft.com/office/drawing/2014/chart" uri="{C3380CC4-5D6E-409C-BE32-E72D297353CC}">
              <c16:uniqueId val="{00000000-7F70-40B6-90FD-AEF64D6BF05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86</c:v>
                </c:pt>
                <c:pt idx="1">
                  <c:v>86</c:v>
                </c:pt>
                <c:pt idx="2">
                  <c:v>112</c:v>
                </c:pt>
              </c:numCache>
            </c:numRef>
          </c:val>
          <c:extLst>
            <c:ext xmlns:c16="http://schemas.microsoft.com/office/drawing/2014/chart" uri="{C3380CC4-5D6E-409C-BE32-E72D297353CC}">
              <c16:uniqueId val="{00000001-7F70-40B6-90FD-AEF64D6BF05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1441</c:v>
                </c:pt>
                <c:pt idx="1">
                  <c:v>1610</c:v>
                </c:pt>
                <c:pt idx="2">
                  <c:v>1566</c:v>
                </c:pt>
              </c:numCache>
            </c:numRef>
          </c:val>
          <c:extLst>
            <c:ext xmlns:c16="http://schemas.microsoft.com/office/drawing/2014/chart" uri="{C3380CC4-5D6E-409C-BE32-E72D297353CC}">
              <c16:uniqueId val="{00000002-7F70-40B6-90FD-AEF64D6BF05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{545DB6A6-D49F-4FD5-9589-CC942B314399}</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653F-4EF3-99E1-5031EF9E4F0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{99FF3788-2550-4DF4-AAA3-0291B6D191D6}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53F-4EF3-99E1-5031EF9E4F0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{9716D5B7-4DDE-4A6E-A135-DE8C0A793B58}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53F-4EF3-99E1-5031EF9E4F0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{DA9D4BF8-8D36-46A1-A6E6-15C3E644B70B}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53F-4EF3-99E1-5031EF9E4F0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{FFCBDDB0-B878-4BC4-BDFC-B8174C0764EF}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53F-4EF3-99E1-5031EF9E4F06}"/>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{CB8354A9-ED2F-4946-9D9C-762E6F9AFC06}</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653F-4EF3-99E1-5031EF9E4F06}"/>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{781E292A-D327-47A5-8A6A-08B611A44ACF}</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653F-4EF3-99E1-5031EF9E4F06}"/>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{A0207155-8ABA-4CB9-9290-F16D59DEB7DE}</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653F-4EF3-99E1-5031EF9E4F06}"/>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{07284A49-DA51-42C6-8F62-109923894E0C}</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653F-4EF3-99E1-5031EF9E4F0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c:v>
                </c:pt>
                <c:pt idx="8">
                  <c:v>65.5</c:v>
                </c:pt>
                <c:pt idx="16">
                  <c:v>66.599999999999994</c:v>
                </c:pt>
                <c:pt idx="24">
                  <c:v>67.8</c:v>
                </c:pt>
                <c:pt idx="32">
                  <c:v>69.3</c:v>
                </c:pt>
              </c:numCache>
            </c:numRef>
          </c:xVal>
          <c:yVal>
            <c:numRef>
              <c:f>公会計指標分析・財政指標組合せ分析表!$BP$51:$DC$51</c:f>
              <c:numCache>
                <c:formatCode>#,##0.0;"▲ "#,##0.0</c:formatCode>
                <c:ptCount val="40"/>
                <c:pt idx="0">
                  <c:v>19.7</c:v>
                </c:pt>
                <c:pt idx="8">
                  <c:v>14.9</c:v>
                </c:pt>
              </c:numCache>
            </c:numRef>
          </c:yVal>
          <c:smooth val="0"/>
          <c:extLst>
            <c:ext xmlns:c16="http://schemas.microsoft.com/office/drawing/2014/chart" uri="{C3380CC4-5D6E-409C-BE32-E72D297353CC}">
              <c16:uniqueId val="{00000009-653F-4EF3-99E1-5031EF9E4F0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{03EF6A25-97E8-4A0E-8C76-5D8961A603F3}</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653F-4EF3-99E1-5031EF9E4F0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{BDC1F1B5-5831-4241-9B7C-A49DC01CB45D}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53F-4EF3-99E1-5031EF9E4F0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{2C0F2245-A54D-4F10-855B-665D0044EF64}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53F-4EF3-99E1-5031EF9E4F0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{41656721-F5D9-49F9-8925-6BC462CE4931}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53F-4EF3-99E1-5031EF9E4F0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{9D9B13CD-A2B3-42E4-B3DC-7E8ADE24BF5F}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53F-4EF3-99E1-5031EF9E4F06}"/>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{1F428623-7601-4655-9347-AB6895551E6B}</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653F-4EF3-99E1-5031EF9E4F06}"/>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{E8AAB89C-DC07-41CC-BCC4-B0CA1CF1D8AE}</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653F-4EF3-99E1-5031EF9E4F06}"/>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{3C1D2DBA-B8A2-406F-B380-7583910AD44F}</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653F-4EF3-99E1-5031EF9E4F06}"/>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{8B4A93DF-CB7A-4D25-BC4F-504E5636AD0B}</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653F-4EF3-99E1-5031EF9E4F0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60.4</c:v>
                </c:pt>
                <c:pt idx="8">
                  <c:v>61.5</c:v>
                </c:pt>
                <c:pt idx="16">
                  <c:v>61.3</c:v>
                </c:pt>
                <c:pt idx="24">
                  <c:v>62.4</c:v>
                </c:pt>
                <c:pt idx="32">
                  <c:v>63.5</c:v>
                </c:pt>
              </c:numCache>
            </c:numRef>
          </c:xVal>
          <c:yVal>
            <c:numRef>
              <c:f>公会計指標分析・財政指標組合せ分析表!$BP$55:$DC$55</c:f>
              <c:numCache>
                <c:formatCode>#,##0.0;"▲ "#,##0.0</c:formatCode>
                <c:ptCount val="40"/>
                <c:pt idx="0">
                  <c:v>20.3</c:v>
                </c:pt>
                <c:pt idx="8">
                  <c:v>15.5</c:v>
                </c:pt>
                <c:pt idx="16">
                  <c:v>4.5999999999999996</c:v>
                </c:pt>
                <c:pt idx="24">
                  <c:v>1.6</c:v>
                </c:pt>
                <c:pt idx="32">
                  <c:v>0</c:v>
                </c:pt>
              </c:numCache>
            </c:numRef>
          </c:yVal>
          <c:smooth val="0"/>
          <c:extLst>
            <c:ext xmlns:c16="http://schemas.microsoft.com/office/drawing/2014/chart" uri="{C3380CC4-5D6E-409C-BE32-E72D297353CC}">
              <c16:uniqueId val="{00000013-653F-4EF3-99E1-5031EF9E4F06}"/>
            </c:ext>
          </c:extLst>
        </c:ser>
        <c:dLbls>
          <c:showLegendKey val="0"/>
          <c:showVal val="1"/>
          <c:showCatName val="0"/>
          <c:showSerName val="0"/>
          <c:showPercent val="0"/>
          <c:showBubbleSize val="0"/>
        </c:dLbls>
        <c:axId val="46179840"/>
        <c:axId val="46181760"/>
      </c:scatterChart>
      <c:valAx>
        <c:axId val="46179840"/>
        <c:scaling>
          <c:orientation val="maxMin"/>
          <c:max val="66"/>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{A5DEFA4A-D41A-4BA4-A0B8-B3BFE3087129}</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BC1A-43C6-BEFF-D954F7378A0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{138335E0-BF70-490A-9481-793B9D4CEBD8}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C1A-43C6-BEFF-D954F7378A0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{1C063CEC-37A0-4720-BC74-2D5632187EE4}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C1A-43C6-BEFF-D954F7378A0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{3A82943A-1DBD-4A74-938B-FD1F40562565}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C1A-43C6-BEFF-D954F7378A0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{CEB8F39E-461D-4614-950D-BC2F801DCCAA}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C1A-43C6-BEFF-D954F7378A0E}"/>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{D2618600-C7CF-4CF5-A522-561CB28A2082}</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BC1A-43C6-BEFF-D954F7378A0E}"/>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{DDC6D4BD-2BD2-4A49-995D-89C25BD9B283}</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BC1A-43C6-BEFF-D954F7378A0E}"/>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{144CD2D4-73CB-437C-A937-F1C34D40F0CE}</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BC1A-43C6-BEFF-D954F7378A0E}"/>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{0EF3AC02-79DE-4E0F-8C48-3646084E065B}</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BC1A-43C6-BEFF-D954F7378A0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7.2</c:v>
                </c:pt>
                <c:pt idx="8">
                  <c:v>5.8</c:v>
                </c:pt>
                <c:pt idx="16">
                  <c:v>5</c:v>
                </c:pt>
                <c:pt idx="24">
                  <c:v>4.8</c:v>
                </c:pt>
                <c:pt idx="32">
                  <c:v>5.4</c:v>
                </c:pt>
              </c:numCache>
            </c:numRef>
          </c:xVal>
          <c:yVal>
            <c:numRef>
              <c:f>公会計指標分析・財政指標組合せ分析表!$BP$73:$DC$73</c:f>
              <c:numCache>
                <c:formatCode>#,##0.0;"▲ "#,##0.0</c:formatCode>
                <c:ptCount val="40"/>
                <c:pt idx="0">
                  <c:v>19.7</c:v>
                </c:pt>
                <c:pt idx="8">
                  <c:v>14.9</c:v>
                </c:pt>
              </c:numCache>
            </c:numRef>
          </c:yVal>
          <c:smooth val="0"/>
          <c:extLst>
            <c:ext xmlns:c16="http://schemas.microsoft.com/office/drawing/2014/chart" uri="{C3380CC4-5D6E-409C-BE32-E72D297353CC}">
              <c16:uniqueId val="{00000009-BC1A-43C6-BEFF-D954F7378A0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{7BAFEAD4-F50A-4E3D-96E0-5416C4165708}</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BC1A-43C6-BEFF-D954F7378A0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{E2737F30-98C7-4970-A294-05DB4A335625}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C1A-43C6-BEFF-D954F7378A0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{64E6D5CA-E2D5-436C-B995-74B87972F924}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C1A-43C6-BEFF-D954F7378A0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{CCA97DF0-FF47-4F65-A50D-F315A8B5ABEF}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C1A-43C6-BEFF-D954F7378A0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{7A5091A7-FDE9-4A81-BFFA-B611BA3AC42C}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C1A-43C6-BEFF-D954F7378A0E}"/>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{0F165BF8-6363-4EA9-B34F-13EB7673F9CC}</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BC1A-43C6-BEFF-D954F7378A0E}"/>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{8DCD6D2D-9216-401E-A47E-819F48FCEFA2}</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BC1A-43C6-BEFF-D954F7378A0E}"/>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{F42BE4D7-68C4-415C-A34E-FC01390646BE}</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BC1A-43C6-BEFF-D954F7378A0E}"/>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{1E5D9402-1D8D-43A8-BFED-8E6E59D6495D}</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BC1A-43C6-BEFF-D954F7378A0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6.6</c:v>
                </c:pt>
                <c:pt idx="8">
                  <c:v>6.4</c:v>
                </c:pt>
                <c:pt idx="16">
                  <c:v>6.3</c:v>
                </c:pt>
                <c:pt idx="24">
                  <c:v>6.6</c:v>
                </c:pt>
                <c:pt idx="32">
                  <c:v>6.8</c:v>
                </c:pt>
              </c:numCache>
            </c:numRef>
          </c:xVal>
          <c:yVal>
            <c:numRef>
              <c:f>公会計指標分析・財政指標組合せ分析表!$BP$77:$DC$77</c:f>
              <c:numCache>
                <c:formatCode>#,##0.0;"▲ "#,##0.0</c:formatCode>
                <c:ptCount val="40"/>
                <c:pt idx="0">
                  <c:v>20.3</c:v>
                </c:pt>
                <c:pt idx="8">
                  <c:v>15.5</c:v>
                </c:pt>
                <c:pt idx="16">
                  <c:v>4.5999999999999996</c:v>
                </c:pt>
                <c:pt idx="24">
                  <c:v>1.6</c:v>
                </c:pt>
                <c:pt idx="32">
                  <c:v>0</c:v>
                </c:pt>
              </c:numCache>
            </c:numRef>
          </c:yVal>
          <c:smooth val="0"/>
          <c:extLst>
            <c:ext xmlns:c16="http://schemas.microsoft.com/office/drawing/2014/chart" uri="{C3380CC4-5D6E-409C-BE32-E72D297353CC}">
              <c16:uniqueId val="{00000013-BC1A-43C6-BEFF-D954F7378A0E}"/>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千葉県栄町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19,842
19,418
32.51
8,445,981
8,154,259
285,486
4,942,978
6,132,443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財政力指数は、コロナ禍による社会経済活動の制限が緩和され、法人住民税や法人事業税交付金などの増加により基準財政収入額が増加しているものの、高齢者人口の増加による社会福祉費、高齢者保健福祉費の増加による基準財政需要額の増加が上回っていることから、財政力指数は減少し、前年度から０．０２ポイント減少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近年、生産年齢人口減少による住民税減、地価下落による固定資産税減など町税が減収傾向にあり、引き続き厳しい財政運営が見込まれることから、税源のかん養に努め町税等の安定確保に努める。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108655</xdr:rowOff>
    </xdr:from>
    <xdr:to>
      <xdr:col>23</xdr:col>
      <xdr:colOff>133350</xdr:colOff>
      <xdr:row>43</xdr:row>
      <xdr:rowOff>135467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81005"/>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98372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27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81845</xdr:rowOff>
    </xdr:from>
    <xdr:to>
      <xdr:col>23</xdr:col>
      <xdr:colOff>184150</xdr:colOff>
      <xdr:row>43</xdr:row>
      <xdr:rowOff>11995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68439</xdr:rowOff>
    </xdr:from>
    <xdr:to>
      <xdr:col>19</xdr:col>
      <xdr:colOff>133350</xdr:colOff>
      <xdr:row>43</xdr:row>
      <xdr:rowOff>108655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4078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55033</xdr:rowOff>
    </xdr:from>
    <xdr:to>
      <xdr:col>19</xdr:col>
      <xdr:colOff>184150</xdr:colOff>
      <xdr:row>42</xdr:row>
      <xdr:rowOff>156633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166810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248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41628</xdr:rowOff>
    </xdr:from>
    <xdr:to>
      <xdr:col>15</xdr:col>
      <xdr:colOff>82550</xdr:colOff>
      <xdr:row>43</xdr:row>
      <xdr:rowOff>68439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139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41628</xdr:rowOff>
    </xdr:from>
    <xdr:to>
      <xdr:col>11</xdr:col>
      <xdr:colOff>31750</xdr:colOff>
      <xdr:row>43</xdr:row>
      <xdr:rowOff>41628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139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14817</xdr:rowOff>
    </xdr:from>
    <xdr:to>
      <xdr:col>11</xdr:col>
      <xdr:colOff>82550</xdr:colOff>
      <xdr:row>42</xdr:row>
      <xdr:rowOff>116417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126594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41628</xdr:rowOff>
    </xdr:from>
    <xdr:to>
      <xdr:col>7</xdr:col>
      <xdr:colOff>31750</xdr:colOff>
      <xdr:row>42</xdr:row>
      <xdr:rowOff>143228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153405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84667</xdr:rowOff>
    </xdr:from>
    <xdr:to>
      <xdr:col>23</xdr:col>
      <xdr:colOff>184150</xdr:colOff>
      <xdr:row>44</xdr:row>
      <xdr:rowOff>14817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56744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2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57855</xdr:rowOff>
    </xdr:from>
    <xdr:to>
      <xdr:col>19</xdr:col>
      <xdr:colOff>184150</xdr:colOff>
      <xdr:row>43</xdr:row>
      <xdr:rowOff>159455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144232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16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17639</xdr:rowOff>
    </xdr:from>
    <xdr:to>
      <xdr:col>15</xdr:col>
      <xdr:colOff>133350</xdr:colOff>
      <xdr:row>43</xdr:row>
      <xdr:rowOff>119239</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104016</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162278</xdr:rowOff>
    </xdr:from>
    <xdr:to>
      <xdr:col>11</xdr:col>
      <xdr:colOff>82550</xdr:colOff>
      <xdr:row>43</xdr:row>
      <xdr:rowOff>92428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77205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162278</xdr:rowOff>
    </xdr:from>
    <xdr:to>
      <xdr:col>7</xdr:col>
      <xdr:colOff>31750</xdr:colOff>
      <xdr:row>43</xdr:row>
      <xdr:rowOff>92428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77205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収支比率は、令和３年度において普通交付税の追加交付や地方消費税交付金の増加など一時的に改善されたものの、臨時財政対策債の減少、原油高による光熱水費や臨時財政対策債等の償還額の増加などにより１．６ポイント増加し、財政の硬直化が進んで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平成初期の人口急増に対応するため行った職員採用、インフラ整備など従来から人件費や公債費が他団体と比較して高い状況にあり、定員適正化計画による職員数抑制や、償還額以上の新規借入抑制方針により、人件費や公債費の削減に努め、時代の変化に対応できるよう持続可能な財政運営を目指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114935</xdr:rowOff>
    </xdr:from>
    <xdr:to>
      <xdr:col>23</xdr:col>
      <xdr:colOff>133350</xdr:colOff>
      <xdr:row>67</xdr:row>
      <xdr:rowOff>25718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59035"/>
          <a:ext cx="0" cy="14538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169245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8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25718</xdr:rowOff>
    </xdr:from>
    <xdr:to>
      <xdr:col>24</xdr:col>
      <xdr:colOff>12700</xdr:colOff>
      <xdr:row>67</xdr:row>
      <xdr:rowOff>25718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12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29862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02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114935</xdr:rowOff>
    </xdr:from>
    <xdr:to>
      <xdr:col>24</xdr:col>
      <xdr:colOff>12700</xdr:colOff>
      <xdr:row>58</xdr:row>
      <xdr:rowOff>114935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59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105728</xdr:rowOff>
    </xdr:from>
    <xdr:to>
      <xdr:col>23</xdr:col>
      <xdr:colOff>133350</xdr:colOff>
      <xdr:row>65</xdr:row>
      <xdr:rowOff>30797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78528"/>
          <a:ext cx="8382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25734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55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9207</xdr:rowOff>
    </xdr:from>
    <xdr:to>
      <xdr:col>23</xdr:col>
      <xdr:colOff>184150</xdr:colOff>
      <xdr:row>63</xdr:row>
      <xdr:rowOff>110807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110807</xdr:rowOff>
    </xdr:from>
    <xdr:to>
      <xdr:col>19</xdr:col>
      <xdr:colOff>133350</xdr:colOff>
      <xdr:row>64</xdr:row>
      <xdr:rowOff>105728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40707"/>
          <a:ext cx="889000" cy="337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72072</xdr:rowOff>
    </xdr:from>
    <xdr:to>
      <xdr:col>19</xdr:col>
      <xdr:colOff>184150</xdr:colOff>
      <xdr:row>63</xdr:row>
      <xdr:rowOff>2222</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12399</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470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110807</xdr:rowOff>
    </xdr:from>
    <xdr:to>
      <xdr:col>15</xdr:col>
      <xdr:colOff>82550</xdr:colOff>
      <xdr:row>64</xdr:row>
      <xdr:rowOff>75565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740707"/>
          <a:ext cx="889000" cy="30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2222</xdr:rowOff>
    </xdr:from>
    <xdr:to>
      <xdr:col>15</xdr:col>
      <xdr:colOff>133350</xdr:colOff>
      <xdr:row>61</xdr:row>
      <xdr:rowOff>103822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113999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75565</xdr:rowOff>
    </xdr:from>
    <xdr:to>
      <xdr:col>11</xdr:col>
      <xdr:colOff>31750</xdr:colOff>
      <xdr:row>65</xdr:row>
      <xdr:rowOff>103188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1048365"/>
          <a:ext cx="889000" cy="19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150495</xdr:rowOff>
    </xdr:from>
    <xdr:to>
      <xdr:col>11</xdr:col>
      <xdr:colOff>82550</xdr:colOff>
      <xdr:row>63</xdr:row>
      <xdr:rowOff>80645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90822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33338</xdr:rowOff>
    </xdr:from>
    <xdr:to>
      <xdr:col>7</xdr:col>
      <xdr:colOff>31750</xdr:colOff>
      <xdr:row>63</xdr:row>
      <xdr:rowOff>134938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3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145115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0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151447</xdr:rowOff>
    </xdr:from>
    <xdr:to>
      <xdr:col>23</xdr:col>
      <xdr:colOff>184150</xdr:colOff>
      <xdr:row>65</xdr:row>
      <xdr:rowOff>81597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2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123524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9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54928</xdr:rowOff>
    </xdr:from>
    <xdr:to>
      <xdr:col>19</xdr:col>
      <xdr:colOff>184150</xdr:colOff>
      <xdr:row>64</xdr:row>
      <xdr:rowOff>156528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2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141305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1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60007</xdr:rowOff>
    </xdr:from>
    <xdr:to>
      <xdr:col>15</xdr:col>
      <xdr:colOff>133350</xdr:colOff>
      <xdr:row>62</xdr:row>
      <xdr:rowOff>161607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8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146384</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7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24765</xdr:rowOff>
    </xdr:from>
    <xdr:to>
      <xdr:col>11</xdr:col>
      <xdr:colOff>82550</xdr:colOff>
      <xdr:row>64</xdr:row>
      <xdr:rowOff>126365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111142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52388</xdr:rowOff>
    </xdr:from>
    <xdr:to>
      <xdr:col>7</xdr:col>
      <xdr:colOff>31750</xdr:colOff>
      <xdr:row>65</xdr:row>
      <xdr:rowOff>153988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19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138765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28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[155,258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人口１人当たりの人件費・物件費等決算額は、近年増加傾向で推移している。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は、平成初期の人口急増時に対応する職員採用など、従来から類似団体と比較して高い状況にあり、近年は給与改定によって増加傾向にある。また物件費は、類似団体と比較して低い状況にあるものの原油価格高騰による光熱水費の増加などで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今後は定員適正化計画の運用や窓口業務の民間委託活用など人件費の削減に努めつつ、業務見直しなど歳出の抑制に努める。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150169</xdr:rowOff>
    </xdr:from>
    <xdr:to>
      <xdr:col>23</xdr:col>
      <xdr:colOff>133350</xdr:colOff>
      <xdr:row>87</xdr:row>
      <xdr:rowOff>146345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866169"/>
          <a:ext cx="0" cy="1196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87</xdr:row>
      <xdr:rowOff>118422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034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87</xdr:row>
      <xdr:rowOff>146345</xdr:rowOff>
    </xdr:from>
    <xdr:to>
      <xdr:col>24</xdr:col>
      <xdr:colOff>12700</xdr:colOff>
      <xdr:row>87</xdr:row>
      <xdr:rowOff>146345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062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65096</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609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150169</xdr:rowOff>
    </xdr:from>
    <xdr:to>
      <xdr:col>24</xdr:col>
      <xdr:colOff>12700</xdr:colOff>
      <xdr:row>80</xdr:row>
      <xdr:rowOff>150169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866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86916</xdr:rowOff>
    </xdr:from>
    <xdr:to>
      <xdr:col>23</xdr:col>
      <xdr:colOff>133350</xdr:colOff>
      <xdr:row>82</xdr:row>
      <xdr:rowOff>88875</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145816"/>
          <a:ext cx="8382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153798</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8697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137271</xdr:rowOff>
    </xdr:from>
    <xdr:to>
      <xdr:col>23</xdr:col>
      <xdr:colOff>184150</xdr:colOff>
      <xdr:row>82</xdr:row>
      <xdr:rowOff>67421</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2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33308</xdr:rowOff>
    </xdr:from>
    <xdr:to>
      <xdr:col>19</xdr:col>
      <xdr:colOff>133350</xdr:colOff>
      <xdr:row>82</xdr:row>
      <xdr:rowOff>86916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92208"/>
          <a:ext cx="889000" cy="53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138289</xdr:rowOff>
    </xdr:from>
    <xdr:to>
      <xdr:col>19</xdr:col>
      <xdr:colOff>184150</xdr:colOff>
      <xdr:row>82</xdr:row>
      <xdr:rowOff>68439</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402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78616</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94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26677</xdr:rowOff>
    </xdr:from>
    <xdr:to>
      <xdr:col>15</xdr:col>
      <xdr:colOff>82550</xdr:colOff>
      <xdr:row>82</xdr:row>
      <xdr:rowOff>33308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085577"/>
          <a:ext cx="889000" cy="6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111843</xdr:rowOff>
    </xdr:from>
    <xdr:to>
      <xdr:col>15</xdr:col>
      <xdr:colOff>133350</xdr:colOff>
      <xdr:row>82</xdr:row>
      <xdr:rowOff>41993</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52170</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76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143937</xdr:rowOff>
    </xdr:from>
    <xdr:to>
      <xdr:col>11</xdr:col>
      <xdr:colOff>31750</xdr:colOff>
      <xdr:row>82</xdr:row>
      <xdr:rowOff>26677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031387"/>
          <a:ext cx="889000" cy="5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77524</xdr:rowOff>
    </xdr:from>
    <xdr:to>
      <xdr:col>11</xdr:col>
      <xdr:colOff>82550</xdr:colOff>
      <xdr:row>82</xdr:row>
      <xdr:rowOff>7674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17851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733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29283</xdr:rowOff>
    </xdr:from>
    <xdr:to>
      <xdr:col>7</xdr:col>
      <xdr:colOff>31750</xdr:colOff>
      <xdr:row>81</xdr:row>
      <xdr:rowOff>130883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16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141060</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685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38075</xdr:rowOff>
    </xdr:from>
    <xdr:to>
      <xdr:col>23</xdr:col>
      <xdr:colOff>184150</xdr:colOff>
      <xdr:row>82</xdr:row>
      <xdr:rowOff>139675</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09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10152</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4069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36116</xdr:rowOff>
    </xdr:from>
    <xdr:to>
      <xdr:col>19</xdr:col>
      <xdr:colOff>184150</xdr:colOff>
      <xdr:row>82</xdr:row>
      <xdr:rowOff>137716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409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122493</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181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153958</xdr:rowOff>
    </xdr:from>
    <xdr:to>
      <xdr:col>15</xdr:col>
      <xdr:colOff>133350</xdr:colOff>
      <xdr:row>82</xdr:row>
      <xdr:rowOff>84108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404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68885</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12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147327</xdr:rowOff>
    </xdr:from>
    <xdr:to>
      <xdr:col>11</xdr:col>
      <xdr:colOff>82550</xdr:colOff>
      <xdr:row>82</xdr:row>
      <xdr:rowOff>77477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403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62254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121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93137</xdr:rowOff>
    </xdr:from>
    <xdr:to>
      <xdr:col>7</xdr:col>
      <xdr:colOff>31750</xdr:colOff>
      <xdr:row>82</xdr:row>
      <xdr:rowOff>23287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80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8064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066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ラスパイレス指数については、昭和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年代後半から平成初期にかけての大量採用した経緯から平均年齢が高い職員構成が影響しており、類似団体よりも高い状況にある。</a:t>
          </a:r>
          <a:b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b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今後も級ごとの職員割合や年齢層を考慮した採用をしつつ、国の動向や県及び他団体の状況も踏まえ、引き続き給与水準の適正化に努める。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74084</xdr:rowOff>
    </xdr:from>
    <xdr:to>
      <xdr:col>81</xdr:col>
      <xdr:colOff>44450</xdr:colOff>
      <xdr:row>89</xdr:row>
      <xdr:rowOff>110066</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61534"/>
          <a:ext cx="0" cy="14075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82143</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4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110066</xdr:rowOff>
    </xdr:from>
    <xdr:to>
      <xdr:col>81</xdr:col>
      <xdr:colOff>133350</xdr:colOff>
      <xdr:row>89</xdr:row>
      <xdr:rowOff>110066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6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160461</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705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74084</xdr:rowOff>
    </xdr:from>
    <xdr:to>
      <xdr:col>81</xdr:col>
      <xdr:colOff>133350</xdr:colOff>
      <xdr:row>81</xdr:row>
      <xdr:rowOff>74084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61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7761</xdr:rowOff>
    </xdr:from>
    <xdr:to>
      <xdr:col>81</xdr:col>
      <xdr:colOff>44450</xdr:colOff>
      <xdr:row>87</xdr:row>
      <xdr:rowOff>23989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752461"/>
          <a:ext cx="838200" cy="18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7761</xdr:rowOff>
    </xdr:from>
    <xdr:to>
      <xdr:col>77</xdr:col>
      <xdr:colOff>44450</xdr:colOff>
      <xdr:row>86</xdr:row>
      <xdr:rowOff>74789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752461"/>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115005</xdr:rowOff>
    </xdr:from>
    <xdr:to>
      <xdr:col>77</xdr:col>
      <xdr:colOff>95250</xdr:colOff>
      <xdr:row>86</xdr:row>
      <xdr:rowOff>45155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68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55332</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457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74789</xdr:rowOff>
    </xdr:from>
    <xdr:to>
      <xdr:col>72</xdr:col>
      <xdr:colOff>203200</xdr:colOff>
      <xdr:row>86</xdr:row>
      <xdr:rowOff>141816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819489"/>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128411</xdr:rowOff>
    </xdr:from>
    <xdr:to>
      <xdr:col>73</xdr:col>
      <xdr:colOff>44450</xdr:colOff>
      <xdr:row>86</xdr:row>
      <xdr:rowOff>58561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70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68738</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47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128411</xdr:rowOff>
    </xdr:from>
    <xdr:to>
      <xdr:col>68</xdr:col>
      <xdr:colOff>152400</xdr:colOff>
      <xdr:row>86</xdr:row>
      <xdr:rowOff>141816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873111"/>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168628</xdr:rowOff>
    </xdr:from>
    <xdr:to>
      <xdr:col>68</xdr:col>
      <xdr:colOff>203200</xdr:colOff>
      <xdr:row>86</xdr:row>
      <xdr:rowOff>98778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108955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51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82143</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144639</xdr:rowOff>
    </xdr:from>
    <xdr:to>
      <xdr:col>81</xdr:col>
      <xdr:colOff>95250</xdr:colOff>
      <xdr:row>87</xdr:row>
      <xdr:rowOff>74789</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88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116716</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86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128411</xdr:rowOff>
    </xdr:from>
    <xdr:to>
      <xdr:col>77</xdr:col>
      <xdr:colOff>95250</xdr:colOff>
      <xdr:row>86</xdr:row>
      <xdr:rowOff>58561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43338</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788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23989</xdr:rowOff>
    </xdr:from>
    <xdr:to>
      <xdr:col>73</xdr:col>
      <xdr:colOff>44450</xdr:colOff>
      <xdr:row>86</xdr:row>
      <xdr:rowOff>125589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110366</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85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91016</xdr:rowOff>
    </xdr:from>
    <xdr:to>
      <xdr:col>68</xdr:col>
      <xdr:colOff>203200</xdr:colOff>
      <xdr:row>87</xdr:row>
      <xdr:rowOff>21166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5943</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77611</xdr:rowOff>
    </xdr:from>
    <xdr:to>
      <xdr:col>64</xdr:col>
      <xdr:colOff>152400</xdr:colOff>
      <xdr:row>87</xdr:row>
      <xdr:rowOff>7761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163988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90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人口急増に伴う行政需要の増大に対応するため、多くの職員採用をしたが、近年は人口減少に伴い、退職者の一部補充にとどめるなど、職員数の削減に努めている。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しかしながら多様な行政サービスの対応に伴う会計年度任用職員の採用などから職員数の減少には至らず、大きな変動が見られない状況にある。今後も仕事の質を落とさず、住民サービスや住民満足度の向上のため、ＩＣＴ等の活用、窓口を含めた業務の民間委託などを検討し、職員数の減少に努め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164012</xdr:rowOff>
    </xdr:from>
    <xdr:to>
      <xdr:col>81</xdr:col>
      <xdr:colOff>44450</xdr:colOff>
      <xdr:row>67</xdr:row>
      <xdr:rowOff>150676</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9936662"/>
          <a:ext cx="0" cy="17011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122753</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609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150676</xdr:rowOff>
    </xdr:from>
    <xdr:to>
      <xdr:col>81</xdr:col>
      <xdr:colOff>133350</xdr:colOff>
      <xdr:row>67</xdr:row>
      <xdr:rowOff>150676</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637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78939</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680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164012</xdr:rowOff>
    </xdr:from>
    <xdr:to>
      <xdr:col>81</xdr:col>
      <xdr:colOff>133350</xdr:colOff>
      <xdr:row>57</xdr:row>
      <xdr:rowOff>164012</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993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60053</xdr:rowOff>
    </xdr:from>
    <xdr:to>
      <xdr:col>81</xdr:col>
      <xdr:colOff>44450</xdr:colOff>
      <xdr:row>64</xdr:row>
      <xdr:rowOff>85906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1032853"/>
          <a:ext cx="838200" cy="2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82476</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1980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65949</xdr:rowOff>
    </xdr:from>
    <xdr:to>
      <xdr:col>81</xdr:col>
      <xdr:colOff>95250</xdr:colOff>
      <xdr:row>60</xdr:row>
      <xdr:rowOff>167549</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5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150495</xdr:rowOff>
    </xdr:from>
    <xdr:to>
      <xdr:col>77</xdr:col>
      <xdr:colOff>44450</xdr:colOff>
      <xdr:row>64</xdr:row>
      <xdr:rowOff>60053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951845"/>
          <a:ext cx="889000" cy="81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52160</xdr:rowOff>
    </xdr:from>
    <xdr:to>
      <xdr:col>77</xdr:col>
      <xdr:colOff>95250</xdr:colOff>
      <xdr:row>60</xdr:row>
      <xdr:rowOff>153760</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3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163937</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08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133259</xdr:rowOff>
    </xdr:from>
    <xdr:to>
      <xdr:col>72</xdr:col>
      <xdr:colOff>203200</xdr:colOff>
      <xdr:row>63</xdr:row>
      <xdr:rowOff>150495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934609"/>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36649</xdr:rowOff>
    </xdr:from>
    <xdr:to>
      <xdr:col>73</xdr:col>
      <xdr:colOff>44450</xdr:colOff>
      <xdr:row>60</xdr:row>
      <xdr:rowOff>138249</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23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148426</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092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91894</xdr:rowOff>
    </xdr:from>
    <xdr:to>
      <xdr:col>68</xdr:col>
      <xdr:colOff>152400</xdr:colOff>
      <xdr:row>63</xdr:row>
      <xdr:rowOff>133259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893244"/>
          <a:ext cx="8890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24584</xdr:rowOff>
    </xdr:from>
    <xdr:to>
      <xdr:col>68</xdr:col>
      <xdr:colOff>203200</xdr:colOff>
      <xdr:row>60</xdr:row>
      <xdr:rowOff>126184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11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136361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080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33201</xdr:rowOff>
    </xdr:from>
    <xdr:to>
      <xdr:col>64</xdr:col>
      <xdr:colOff>152400</xdr:colOff>
      <xdr:row>60</xdr:row>
      <xdr:rowOff>134801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20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144978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089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35106</xdr:rowOff>
    </xdr:from>
    <xdr:to>
      <xdr:col>81</xdr:col>
      <xdr:colOff>95250</xdr:colOff>
      <xdr:row>64</xdr:row>
      <xdr:rowOff>136706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1007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7183</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979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9253</xdr:rowOff>
    </xdr:from>
    <xdr:to>
      <xdr:col>77</xdr:col>
      <xdr:colOff>95250</xdr:colOff>
      <xdr:row>64</xdr:row>
      <xdr:rowOff>110853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98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95630</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10684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99695</xdr:rowOff>
    </xdr:from>
    <xdr:to>
      <xdr:col>73</xdr:col>
      <xdr:colOff>44450</xdr:colOff>
      <xdr:row>64</xdr:row>
      <xdr:rowOff>29845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14622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98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82459</xdr:rowOff>
    </xdr:from>
    <xdr:to>
      <xdr:col>68</xdr:col>
      <xdr:colOff>203200</xdr:colOff>
      <xdr:row>64</xdr:row>
      <xdr:rowOff>12609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88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168836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970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41094</xdr:rowOff>
    </xdr:from>
    <xdr:to>
      <xdr:col>64</xdr:col>
      <xdr:colOff>152400</xdr:colOff>
      <xdr:row>63</xdr:row>
      <xdr:rowOff>142694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84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127471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928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実質公債費比率は、近年は人口急増時のインフラ等大規模投資事業の地方債償還完了や普通交付税の増額を要因に減少傾向にあったものの、大型の臨時財政対策債の償還により増加となっている。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臨時財政対策債償還額が増加が見込まれるほか、インフラ更新や施設の長寿命化対策、一部事務組合の施設更新などが見込まれることから、償還額以上の借入抑制方針を堅持しつつ、交付税措置のある地方債の活用に努め、将来世代への負担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46672</xdr:rowOff>
    </xdr:from>
    <xdr:to>
      <xdr:col>81</xdr:col>
      <xdr:colOff>44450</xdr:colOff>
      <xdr:row>43</xdr:row>
      <xdr:rowOff>71120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18872"/>
          <a:ext cx="0" cy="12245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43197</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4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71120</xdr:rowOff>
    </xdr:from>
    <xdr:to>
      <xdr:col>81</xdr:col>
      <xdr:colOff>133350</xdr:colOff>
      <xdr:row>43</xdr:row>
      <xdr:rowOff>71120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44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133049</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596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46672</xdr:rowOff>
    </xdr:from>
    <xdr:to>
      <xdr:col>81</xdr:col>
      <xdr:colOff>133350</xdr:colOff>
      <xdr:row>36</xdr:row>
      <xdr:rowOff>46672</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18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156210</xdr:rowOff>
    </xdr:from>
    <xdr:to>
      <xdr:col>81</xdr:col>
      <xdr:colOff>44450</xdr:colOff>
      <xdr:row>39</xdr:row>
      <xdr:rowOff>20955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667131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26687</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713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54610</xdr:rowOff>
    </xdr:from>
    <xdr:to>
      <xdr:col>81</xdr:col>
      <xdr:colOff>95250</xdr:colOff>
      <xdr:row>39</xdr:row>
      <xdr:rowOff>156210</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674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156210</xdr:rowOff>
    </xdr:from>
    <xdr:to>
      <xdr:col>77</xdr:col>
      <xdr:colOff>44450</xdr:colOff>
      <xdr:row>38</xdr:row>
      <xdr:rowOff>168275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5290800" y="667131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42545</xdr:rowOff>
    </xdr:from>
    <xdr:to>
      <xdr:col>77</xdr:col>
      <xdr:colOff>95250</xdr:colOff>
      <xdr:row>39</xdr:row>
      <xdr:rowOff>144145</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672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128922</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15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168275</xdr:rowOff>
    </xdr:from>
    <xdr:to>
      <xdr:col>72</xdr:col>
      <xdr:colOff>203200</xdr:colOff>
      <xdr:row>39</xdr:row>
      <xdr:rowOff>45085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4401800" y="6683375"/>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24447</xdr:rowOff>
    </xdr:from>
    <xdr:to>
      <xdr:col>73</xdr:col>
      <xdr:colOff>44450</xdr:colOff>
      <xdr:row>39</xdr:row>
      <xdr:rowOff>126047</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671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110824</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797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45085</xdr:rowOff>
    </xdr:from>
    <xdr:to>
      <xdr:col>68</xdr:col>
      <xdr:colOff>152400</xdr:colOff>
      <xdr:row>39</xdr:row>
      <xdr:rowOff>129540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3512800" y="6731635"/>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30480</xdr:rowOff>
    </xdr:from>
    <xdr:to>
      <xdr:col>68</xdr:col>
      <xdr:colOff>203200</xdr:colOff>
      <xdr:row>39</xdr:row>
      <xdr:rowOff>132080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671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116857</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0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42545</xdr:rowOff>
    </xdr:from>
    <xdr:to>
      <xdr:col>64</xdr:col>
      <xdr:colOff>152400</xdr:colOff>
      <xdr:row>39</xdr:row>
      <xdr:rowOff>144145</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672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154322</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49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141605</xdr:rowOff>
    </xdr:from>
    <xdr:to>
      <xdr:col>81</xdr:col>
      <xdr:colOff>95250</xdr:colOff>
      <xdr:row>39</xdr:row>
      <xdr:rowOff>71755</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665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158132</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501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105410</xdr:rowOff>
    </xdr:from>
    <xdr:to>
      <xdr:col>77</xdr:col>
      <xdr:colOff>95250</xdr:colOff>
      <xdr:row>39</xdr:row>
      <xdr:rowOff>35560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45737</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389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117475</xdr:rowOff>
    </xdr:from>
    <xdr:to>
      <xdr:col>73</xdr:col>
      <xdr:colOff>44450</xdr:colOff>
      <xdr:row>39</xdr:row>
      <xdr:rowOff>47625</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66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57802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40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165735</xdr:rowOff>
    </xdr:from>
    <xdr:to>
      <xdr:col>68</xdr:col>
      <xdr:colOff>203200</xdr:colOff>
      <xdr:row>39</xdr:row>
      <xdr:rowOff>95885</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668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106062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44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78740</xdr:rowOff>
    </xdr:from>
    <xdr:to>
      <xdr:col>64</xdr:col>
      <xdr:colOff>152400</xdr:colOff>
      <xdr:row>40</xdr:row>
      <xdr:rowOff>8890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165117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85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将来負担比率は令和３年度以降算定されていない。これは財政調整基金をはじめとした各基金への積極的な積立てによる充当可能基金の増加、償還額以上の借入抑制方針による地方債残高の削減が理由に挙げ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しかしながら、今後は人口急増時に整備したインフラ更新や施設の長寿命化対策などが見込まれることから、償還額以上の借入抑制方針を堅持しつつ、地方債残高の削減や基金積立の増加に努めるなど、将来世代への負担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116658</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13214"/>
          <a:ext cx="0" cy="15753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88735</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3860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116658</xdr:rowOff>
    </xdr:from>
    <xdr:to>
      <xdr:col>81</xdr:col>
      <xdr:colOff>133350</xdr:colOff>
      <xdr:row>22</xdr:row>
      <xdr:rowOff>116658</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388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84122</xdr:rowOff>
    </xdr:from>
    <xdr:to>
      <xdr:col>68</xdr:col>
      <xdr:colOff>152400</xdr:colOff>
      <xdr:row>14</xdr:row>
      <xdr:rowOff>139277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3512800" y="2484422"/>
          <a:ext cx="889000" cy="5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51949</xdr:rowOff>
    </xdr:from>
    <xdr:to>
      <xdr:col>77</xdr:col>
      <xdr:colOff>95250</xdr:colOff>
      <xdr:row>13</xdr:row>
      <xdr:rowOff>153549</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80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163726</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49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40217</xdr:rowOff>
    </xdr:from>
    <xdr:to>
      <xdr:col>68</xdr:col>
      <xdr:colOff>203200</xdr:colOff>
      <xdr:row>14</xdr:row>
      <xdr:rowOff>141817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44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126594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52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95371</xdr:rowOff>
    </xdr:from>
    <xdr:to>
      <xdr:col>64</xdr:col>
      <xdr:colOff>152400</xdr:colOff>
      <xdr:row>15</xdr:row>
      <xdr:rowOff>25521</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49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10298</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58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33322</xdr:rowOff>
    </xdr:from>
    <xdr:to>
      <xdr:col>68</xdr:col>
      <xdr:colOff>203200</xdr:colOff>
      <xdr:row>14</xdr:row>
      <xdr:rowOff>134922</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4351000" y="243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145099</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202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88477</xdr:rowOff>
    </xdr:from>
    <xdr:to>
      <xdr:col>64</xdr:col>
      <xdr:colOff>152400</xdr:colOff>
      <xdr:row>15</xdr:row>
      <xdr:rowOff>18627</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3462000" y="248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28804</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25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千葉県栄町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19,842
19,418
32.51
8,445,981
8,154,259
285,486
4,942,978
6,132,443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人件費は、平成初期の人口急増時に対応する職員採用や、単独市町村での消防本部設置を要因に、従来から類似団体と比較して高い水準に位置している。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業務の外部委託の検討しているほか、定員適正化計画に基づき、会計年度任用職員や再任用職員、任期付職員など様々な任用形態を活用しつつ、行政サービスの水準を低下させることなく人件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149860</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79160"/>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64787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149860</xdr:rowOff>
    </xdr:from>
    <xdr:to>
      <xdr:col>24</xdr:col>
      <xdr:colOff>114300</xdr:colOff>
      <xdr:row>34</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122428</xdr:rowOff>
    </xdr:from>
    <xdr:to>
      <xdr:col>24</xdr:col>
      <xdr:colOff>25400</xdr:colOff>
      <xdr:row>40</xdr:row>
      <xdr:rowOff>136144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98042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138447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39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121920</xdr:rowOff>
    </xdr:from>
    <xdr:to>
      <xdr:col>24</xdr:col>
      <xdr:colOff>76200</xdr:colOff>
      <xdr:row>37</xdr:row>
      <xdr:rowOff>52070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90424</xdr:rowOff>
    </xdr:from>
    <xdr:to>
      <xdr:col>19</xdr:col>
      <xdr:colOff>187325</xdr:colOff>
      <xdr:row>40</xdr:row>
      <xdr:rowOff>136144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9484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117348</xdr:rowOff>
    </xdr:from>
    <xdr:to>
      <xdr:col>20</xdr:col>
      <xdr:colOff>38100</xdr:colOff>
      <xdr:row>37</xdr:row>
      <xdr:rowOff>47498</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57675</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58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40</xdr:row>
      <xdr:rowOff>90424</xdr:rowOff>
    </xdr:from>
    <xdr:to>
      <xdr:col>15</xdr:col>
      <xdr:colOff>98425</xdr:colOff>
      <xdr:row>41</xdr:row>
      <xdr:rowOff>51562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948424"/>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89916</xdr:rowOff>
    </xdr:from>
    <xdr:to>
      <xdr:col>15</xdr:col>
      <xdr:colOff>149225</xdr:colOff>
      <xdr:row>37</xdr:row>
      <xdr:rowOff>20066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30243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41</xdr:row>
      <xdr:rowOff>51562</xdr:rowOff>
    </xdr:from>
    <xdr:to>
      <xdr:col>11</xdr:col>
      <xdr:colOff>9525</xdr:colOff>
      <xdr:row>41</xdr:row>
      <xdr:rowOff>92710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70810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158496</xdr:rowOff>
    </xdr:from>
    <xdr:to>
      <xdr:col>11</xdr:col>
      <xdr:colOff>60325</xdr:colOff>
      <xdr:row>37</xdr:row>
      <xdr:rowOff>88646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98823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85344</xdr:rowOff>
    </xdr:from>
    <xdr:to>
      <xdr:col>6</xdr:col>
      <xdr:colOff>171450</xdr:colOff>
      <xdr:row>37</xdr:row>
      <xdr:rowOff>15494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25671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71628</xdr:rowOff>
    </xdr:from>
    <xdr:to>
      <xdr:col>24</xdr:col>
      <xdr:colOff>76200</xdr:colOff>
      <xdr:row>41</xdr:row>
      <xdr:rowOff>1778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92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151655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85344</xdr:rowOff>
    </xdr:from>
    <xdr:to>
      <xdr:col>20</xdr:col>
      <xdr:colOff>38100</xdr:colOff>
      <xdr:row>41</xdr:row>
      <xdr:rowOff>15494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943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41</xdr:row>
      <xdr:rowOff>271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7029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40</xdr:row>
      <xdr:rowOff>39624</xdr:rowOff>
    </xdr:from>
    <xdr:to>
      <xdr:col>15</xdr:col>
      <xdr:colOff>149225</xdr:colOff>
      <xdr:row>40</xdr:row>
      <xdr:rowOff>141224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89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126001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98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41</xdr:row>
      <xdr:rowOff>762</xdr:rowOff>
    </xdr:from>
    <xdr:to>
      <xdr:col>11</xdr:col>
      <xdr:colOff>60325</xdr:colOff>
      <xdr:row>41</xdr:row>
      <xdr:rowOff>102362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7030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41</xdr:row>
      <xdr:rowOff>87139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711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41</xdr:row>
      <xdr:rowOff>41910</xdr:rowOff>
    </xdr:from>
    <xdr:to>
      <xdr:col>6</xdr:col>
      <xdr:colOff>171450</xdr:colOff>
      <xdr:row>41</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707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128287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715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件費は、公共用地管理や、各種計画策定など可能な限り職員で対応することで、歳出抑制に努め、他団体と比較して低い状況にあるものの、原油価格高騰による増加の影響により給食賄材料費等増加している。引き続き物価高騰の影響が見込まれることから業務内容の見直しやＬＥＤ照明の導入など歳出の抑制に努める。</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149860</xdr:rowOff>
    </xdr:from>
    <xdr:to>
      <xdr:col>82</xdr:col>
      <xdr:colOff>107950</xdr:colOff>
      <xdr:row>20</xdr:row>
      <xdr:rowOff>81280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0726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53357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81280</xdr:rowOff>
    </xdr:from>
    <xdr:to>
      <xdr:col>82</xdr:col>
      <xdr:colOff>196850</xdr:colOff>
      <xdr:row>20</xdr:row>
      <xdr:rowOff>81280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0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64787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50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149860</xdr:rowOff>
    </xdr:from>
    <xdr:to>
      <xdr:col>82</xdr:col>
      <xdr:colOff>196850</xdr:colOff>
      <xdr:row>12</xdr:row>
      <xdr:rowOff>149860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07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88900</xdr:rowOff>
    </xdr:from>
    <xdr:to>
      <xdr:col>82</xdr:col>
      <xdr:colOff>107950</xdr:colOff>
      <xdr:row>15</xdr:row>
      <xdr:rowOff>16510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48920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128287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00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156210</xdr:rowOff>
    </xdr:from>
    <xdr:to>
      <xdr:col>82</xdr:col>
      <xdr:colOff>158750</xdr:colOff>
      <xdr:row>16</xdr:row>
      <xdr:rowOff>86360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72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85090</xdr:rowOff>
    </xdr:from>
    <xdr:to>
      <xdr:col>78</xdr:col>
      <xdr:colOff>69850</xdr:colOff>
      <xdr:row>14</xdr:row>
      <xdr:rowOff>88900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31394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118110</xdr:rowOff>
    </xdr:from>
    <xdr:to>
      <xdr:col>78</xdr:col>
      <xdr:colOff>120650</xdr:colOff>
      <xdr:row>16</xdr:row>
      <xdr:rowOff>48260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8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33037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7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85090</xdr:rowOff>
    </xdr:from>
    <xdr:to>
      <xdr:col>73</xdr:col>
      <xdr:colOff>180975</xdr:colOff>
      <xdr:row>13</xdr:row>
      <xdr:rowOff>85090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313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26670</xdr:rowOff>
    </xdr:from>
    <xdr:to>
      <xdr:col>74</xdr:col>
      <xdr:colOff>31750</xdr:colOff>
      <xdr:row>15</xdr:row>
      <xdr:rowOff>128270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113047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85090</xdr:rowOff>
    </xdr:from>
    <xdr:to>
      <xdr:col>69</xdr:col>
      <xdr:colOff>92075</xdr:colOff>
      <xdr:row>13</xdr:row>
      <xdr:rowOff>138430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3139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80010</xdr:rowOff>
    </xdr:from>
    <xdr:to>
      <xdr:col>69</xdr:col>
      <xdr:colOff>142875</xdr:colOff>
      <xdr:row>16</xdr:row>
      <xdr:rowOff>10160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166387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73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15240</xdr:rowOff>
    </xdr:from>
    <xdr:to>
      <xdr:col>65</xdr:col>
      <xdr:colOff>53975</xdr:colOff>
      <xdr:row>16</xdr:row>
      <xdr:rowOff>116840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5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101617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4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137160</xdr:rowOff>
    </xdr:from>
    <xdr:to>
      <xdr:col>82</xdr:col>
      <xdr:colOff>158750</xdr:colOff>
      <xdr:row>15</xdr:row>
      <xdr:rowOff>67310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3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153687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38100</xdr:rowOff>
    </xdr:from>
    <xdr:to>
      <xdr:col>78</xdr:col>
      <xdr:colOff>120650</xdr:colOff>
      <xdr:row>14</xdr:row>
      <xdr:rowOff>139700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149877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0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34290</xdr:rowOff>
    </xdr:from>
    <xdr:to>
      <xdr:col>74</xdr:col>
      <xdr:colOff>31750</xdr:colOff>
      <xdr:row>13</xdr:row>
      <xdr:rowOff>135890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26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146067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03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34290</xdr:rowOff>
    </xdr:from>
    <xdr:to>
      <xdr:col>69</xdr:col>
      <xdr:colOff>142875</xdr:colOff>
      <xdr:row>13</xdr:row>
      <xdr:rowOff>135890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26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146067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03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87630</xdr:rowOff>
    </xdr:from>
    <xdr:to>
      <xdr:col>65</xdr:col>
      <xdr:colOff>53975</xdr:colOff>
      <xdr:row>14</xdr:row>
      <xdr:rowOff>17780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1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27957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08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は障害者介護・訓練等給付費の微増にとどまっている。しかしながら、今後、高齢化の進展など扶助費の増加が見込まれることから、社会保障施策の充実を図りながら全体的な傾向や情勢を注視し、的確な情報の把握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113393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80500"/>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20865</xdr:rowOff>
    </xdr:from>
    <xdr:to>
      <xdr:col>24</xdr:col>
      <xdr:colOff>25400</xdr:colOff>
      <xdr:row>55</xdr:row>
      <xdr:rowOff>20865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4506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97262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698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20865</xdr:rowOff>
    </xdr:from>
    <xdr:to>
      <xdr:col>19</xdr:col>
      <xdr:colOff>187325</xdr:colOff>
      <xdr:row>55</xdr:row>
      <xdr:rowOff>53522</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4506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53522</xdr:rowOff>
    </xdr:from>
    <xdr:to>
      <xdr:col>15</xdr:col>
      <xdr:colOff>98425</xdr:colOff>
      <xdr:row>56</xdr:row>
      <xdr:rowOff>1815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483272"/>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5443</xdr:rowOff>
    </xdr:from>
    <xdr:to>
      <xdr:col>15</xdr:col>
      <xdr:colOff>149225</xdr:colOff>
      <xdr:row>56</xdr:row>
      <xdr:rowOff>107043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91820</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162378</xdr:rowOff>
    </xdr:from>
    <xdr:to>
      <xdr:col>11</xdr:col>
      <xdr:colOff>9525</xdr:colOff>
      <xdr:row>56</xdr:row>
      <xdr:rowOff>1815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5921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59872</xdr:rowOff>
    </xdr:from>
    <xdr:to>
      <xdr:col>11</xdr:col>
      <xdr:colOff>60325</xdr:colOff>
      <xdr:row>56</xdr:row>
      <xdr:rowOff>161472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146249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103415</xdr:rowOff>
    </xdr:from>
    <xdr:to>
      <xdr:col>6</xdr:col>
      <xdr:colOff>171450</xdr:colOff>
      <xdr:row>57</xdr:row>
      <xdr:rowOff>33565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0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18342</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141515</xdr:rowOff>
    </xdr:from>
    <xdr:to>
      <xdr:col>24</xdr:col>
      <xdr:colOff>76200</xdr:colOff>
      <xdr:row>55</xdr:row>
      <xdr:rowOff>71665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158042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141515</xdr:rowOff>
    </xdr:from>
    <xdr:to>
      <xdr:col>20</xdr:col>
      <xdr:colOff>38100</xdr:colOff>
      <xdr:row>55</xdr:row>
      <xdr:rowOff>71665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2722</xdr:rowOff>
    </xdr:from>
    <xdr:to>
      <xdr:col>15</xdr:col>
      <xdr:colOff>149225</xdr:colOff>
      <xdr:row>55</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114499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122465</xdr:rowOff>
    </xdr:from>
    <xdr:to>
      <xdr:col>11</xdr:col>
      <xdr:colOff>60325</xdr:colOff>
      <xdr:row>56</xdr:row>
      <xdr:rowOff>52615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62792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32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111578</xdr:rowOff>
    </xdr:from>
    <xdr:to>
      <xdr:col>6</xdr:col>
      <xdr:colOff>171450</xdr:colOff>
      <xdr:row>56</xdr:row>
      <xdr:rowOff>41728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51905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その他の経費は、令和４年度に後期高齢者医療給付費負担金の性質別区分を補助費等から繰出金に見直したことで増加しているほか、介護保険特別会計繰出金も増加している。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繰出金においては、高齢化等の進展から医療費の増加が見込まれることから、業務見直し等により一般会計の負担抑制に努める。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135165</xdr:rowOff>
    </xdr:from>
    <xdr:to>
      <xdr:col>82</xdr:col>
      <xdr:colOff>107950</xdr:colOff>
      <xdr:row>62</xdr:row>
      <xdr:rowOff>72572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22015"/>
          <a:ext cx="0" cy="1480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44649</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7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72572</xdr:rowOff>
    </xdr:from>
    <xdr:to>
      <xdr:col>82</xdr:col>
      <xdr:colOff>196850</xdr:colOff>
      <xdr:row>62</xdr:row>
      <xdr:rowOff>72572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702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50092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135165</xdr:rowOff>
    </xdr:from>
    <xdr:to>
      <xdr:col>82</xdr:col>
      <xdr:colOff>196850</xdr:colOff>
      <xdr:row>53</xdr:row>
      <xdr:rowOff>135165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154215</xdr:rowOff>
    </xdr:from>
    <xdr:to>
      <xdr:col>82</xdr:col>
      <xdr:colOff>107950</xdr:colOff>
      <xdr:row>57</xdr:row>
      <xdr:rowOff>69850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755415"/>
          <a:ext cx="8382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163484</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593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146957</xdr:rowOff>
    </xdr:from>
    <xdr:to>
      <xdr:col>82</xdr:col>
      <xdr:colOff>158750</xdr:colOff>
      <xdr:row>57</xdr:row>
      <xdr:rowOff>77107</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4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124278</xdr:rowOff>
    </xdr:from>
    <xdr:to>
      <xdr:col>78</xdr:col>
      <xdr:colOff>69850</xdr:colOff>
      <xdr:row>56</xdr:row>
      <xdr:rowOff>154215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211128"/>
          <a:ext cx="889000" cy="54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125185</xdr:rowOff>
    </xdr:from>
    <xdr:to>
      <xdr:col>78</xdr:col>
      <xdr:colOff>120650</xdr:colOff>
      <xdr:row>57</xdr:row>
      <xdr:rowOff>55335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40112</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812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124278</xdr:rowOff>
    </xdr:from>
    <xdr:to>
      <xdr:col>73</xdr:col>
      <xdr:colOff>180975</xdr:colOff>
      <xdr:row>53</xdr:row>
      <xdr:rowOff>167822</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2111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59872</xdr:rowOff>
    </xdr:from>
    <xdr:to>
      <xdr:col>74</xdr:col>
      <xdr:colOff>31750</xdr:colOff>
      <xdr:row>56</xdr:row>
      <xdr:rowOff>161472</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146249</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167822</xdr:rowOff>
    </xdr:from>
    <xdr:to>
      <xdr:col>69</xdr:col>
      <xdr:colOff>92075</xdr:colOff>
      <xdr:row>54</xdr:row>
      <xdr:rowOff>148772</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254672"/>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8165</xdr:rowOff>
    </xdr:from>
    <xdr:to>
      <xdr:col>69</xdr:col>
      <xdr:colOff>142875</xdr:colOff>
      <xdr:row>57</xdr:row>
      <xdr:rowOff>109765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94542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62593</xdr:rowOff>
    </xdr:from>
    <xdr:to>
      <xdr:col>65</xdr:col>
      <xdr:colOff>53975</xdr:colOff>
      <xdr:row>57</xdr:row>
      <xdr:rowOff>164193</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83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148970</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2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103415</xdr:rowOff>
    </xdr:from>
    <xdr:to>
      <xdr:col>78</xdr:col>
      <xdr:colOff>120650</xdr:colOff>
      <xdr:row>57</xdr:row>
      <xdr:rowOff>33565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43742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473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73478</xdr:rowOff>
    </xdr:from>
    <xdr:to>
      <xdr:col>74</xdr:col>
      <xdr:colOff>31750</xdr:colOff>
      <xdr:row>54</xdr:row>
      <xdr:rowOff>3628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16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13805</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892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117022</xdr:rowOff>
    </xdr:from>
    <xdr:to>
      <xdr:col>69</xdr:col>
      <xdr:colOff>142875</xdr:colOff>
      <xdr:row>54</xdr:row>
      <xdr:rowOff>47172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57349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97972</xdr:rowOff>
    </xdr:from>
    <xdr:to>
      <xdr:col>65</xdr:col>
      <xdr:colOff>53975</xdr:colOff>
      <xdr:row>55</xdr:row>
      <xdr:rowOff>28122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35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38299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補助費は下水道事業会計への負担金が増加しているものの、一部事務組合に対する負担金は減少しており、経常経費における補助費等は減少している。しかしながら原油価格高騰による物価高騰の影響により、一部事務組合の負担金に加えて、町が単独で支出する補助金等も増加が見込まれることから補助金の必要性検討や経費の節減等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145288</xdr:rowOff>
    </xdr:from>
    <xdr:to>
      <xdr:col>82</xdr:col>
      <xdr:colOff>107950</xdr:colOff>
      <xdr:row>40</xdr:row>
      <xdr:rowOff>140716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4588"/>
          <a:ext cx="0" cy="102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60215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1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145288</xdr:rowOff>
    </xdr:from>
    <xdr:to>
      <xdr:col>82</xdr:col>
      <xdr:colOff>196850</xdr:colOff>
      <xdr:row>34</xdr:row>
      <xdr:rowOff>145288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65278</xdr:rowOff>
    </xdr:from>
    <xdr:to>
      <xdr:col>82</xdr:col>
      <xdr:colOff>107950</xdr:colOff>
      <xdr:row>35</xdr:row>
      <xdr:rowOff>69850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06602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126001</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98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153924</xdr:rowOff>
    </xdr:from>
    <xdr:to>
      <xdr:col>82</xdr:col>
      <xdr:colOff>158750</xdr:colOff>
      <xdr:row>37</xdr:row>
      <xdr:rowOff>84074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69850</xdr:rowOff>
    </xdr:from>
    <xdr:to>
      <xdr:col>78</xdr:col>
      <xdr:colOff>69850</xdr:colOff>
      <xdr:row>36</xdr:row>
      <xdr:rowOff>67564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070600"/>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67564</xdr:rowOff>
    </xdr:from>
    <xdr:to>
      <xdr:col>73</xdr:col>
      <xdr:colOff>180975</xdr:colOff>
      <xdr:row>36</xdr:row>
      <xdr:rowOff>85852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23976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23131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30988</xdr:rowOff>
    </xdr:from>
    <xdr:to>
      <xdr:col>69</xdr:col>
      <xdr:colOff>92075</xdr:colOff>
      <xdr:row>36</xdr:row>
      <xdr:rowOff>85852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20318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59707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14478</xdr:rowOff>
    </xdr:from>
    <xdr:to>
      <xdr:col>82</xdr:col>
      <xdr:colOff>158750</xdr:colOff>
      <xdr:row>35</xdr:row>
      <xdr:rowOff>116078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94505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23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19050</xdr:rowOff>
    </xdr:from>
    <xdr:to>
      <xdr:col>78</xdr:col>
      <xdr:colOff>120650</xdr:colOff>
      <xdr:row>35</xdr:row>
      <xdr:rowOff>120650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130827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78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16764</xdr:rowOff>
    </xdr:from>
    <xdr:to>
      <xdr:col>74</xdr:col>
      <xdr:colOff>31750</xdr:colOff>
      <xdr:row>36</xdr:row>
      <xdr:rowOff>118364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128541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35052</xdr:rowOff>
    </xdr:from>
    <xdr:to>
      <xdr:col>69</xdr:col>
      <xdr:colOff>142875</xdr:colOff>
      <xdr:row>36</xdr:row>
      <xdr:rowOff>136652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146829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151638</xdr:rowOff>
    </xdr:from>
    <xdr:to>
      <xdr:col>65</xdr:col>
      <xdr:colOff>53975</xdr:colOff>
      <xdr:row>36</xdr:row>
      <xdr:rowOff>81788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91965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は、人口急増時のインフラ等施設整備に投資した地方債の償還完了を迎え、減少傾向にあったものの、臨時財政対策債償還額増加により公債費が増加傾向にある。引き続き臨時財政対策債の償還額増加が見込まれており、その他大規模普通建設事業が見込まれていることから、事業費及び償還の平準化を図りつつ、地方債残高の減少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170434</xdr:rowOff>
    </xdr:from>
    <xdr:to>
      <xdr:col>24</xdr:col>
      <xdr:colOff>25400</xdr:colOff>
      <xdr:row>80</xdr:row>
      <xdr:rowOff>85852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686284"/>
          <a:ext cx="0" cy="1115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57929</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73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85852</xdr:rowOff>
    </xdr:from>
    <xdr:to>
      <xdr:col>24</xdr:col>
      <xdr:colOff>114300</xdr:colOff>
      <xdr:row>80</xdr:row>
      <xdr:rowOff>85852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8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85361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2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170434</xdr:rowOff>
    </xdr:from>
    <xdr:to>
      <xdr:col>24</xdr:col>
      <xdr:colOff>114300</xdr:colOff>
      <xdr:row>73</xdr:row>
      <xdr:rowOff>170434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686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129287</xdr:rowOff>
    </xdr:from>
    <xdr:to>
      <xdr:col>24</xdr:col>
      <xdr:colOff>25400</xdr:colOff>
      <xdr:row>77</xdr:row>
      <xdr:rowOff>133858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330937"/>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120159</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978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103632</xdr:rowOff>
    </xdr:from>
    <xdr:to>
      <xdr:col>24</xdr:col>
      <xdr:colOff>76200</xdr:colOff>
      <xdr:row>77</xdr:row>
      <xdr:rowOff>33782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74422</xdr:rowOff>
    </xdr:from>
    <xdr:to>
      <xdr:col>19</xdr:col>
      <xdr:colOff>187325</xdr:colOff>
      <xdr:row>77</xdr:row>
      <xdr:rowOff>133858</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27607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108204</xdr:rowOff>
    </xdr:from>
    <xdr:to>
      <xdr:col>20</xdr:col>
      <xdr:colOff>38100</xdr:colOff>
      <xdr:row>77</xdr:row>
      <xdr:rowOff>38354</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48531</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07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74422</xdr:rowOff>
    </xdr:from>
    <xdr:to>
      <xdr:col>15</xdr:col>
      <xdr:colOff>98425</xdr:colOff>
      <xdr:row>77</xdr:row>
      <xdr:rowOff>88137</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276072"/>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80772</xdr:rowOff>
    </xdr:from>
    <xdr:to>
      <xdr:col>15</xdr:col>
      <xdr:colOff>149225</xdr:colOff>
      <xdr:row>77</xdr:row>
      <xdr:rowOff>10922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21099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88137</xdr:rowOff>
    </xdr:from>
    <xdr:to>
      <xdr:col>11</xdr:col>
      <xdr:colOff>9525</xdr:colOff>
      <xdr:row>77</xdr:row>
      <xdr:rowOff>161289</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289787"/>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112776</xdr:rowOff>
    </xdr:from>
    <xdr:to>
      <xdr:col>11</xdr:col>
      <xdr:colOff>60325</xdr:colOff>
      <xdr:row>77</xdr:row>
      <xdr:rowOff>42926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53103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121920</xdr:rowOff>
    </xdr:from>
    <xdr:to>
      <xdr:col>6</xdr:col>
      <xdr:colOff>171450</xdr:colOff>
      <xdr:row>77</xdr:row>
      <xdr:rowOff>52070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62247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78487</xdr:rowOff>
    </xdr:from>
    <xdr:to>
      <xdr:col>24</xdr:col>
      <xdr:colOff>76200</xdr:colOff>
      <xdr:row>78</xdr:row>
      <xdr:rowOff>8637</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50564</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25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83058</xdr:rowOff>
    </xdr:from>
    <xdr:to>
      <xdr:col>20</xdr:col>
      <xdr:colOff>38100</xdr:colOff>
      <xdr:row>78</xdr:row>
      <xdr:rowOff>13208</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169435</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371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23622</xdr:rowOff>
    </xdr:from>
    <xdr:to>
      <xdr:col>15</xdr:col>
      <xdr:colOff>149225</xdr:colOff>
      <xdr:row>77</xdr:row>
      <xdr:rowOff>125222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37337</xdr:rowOff>
    </xdr:from>
    <xdr:to>
      <xdr:col>11</xdr:col>
      <xdr:colOff>60325</xdr:colOff>
      <xdr:row>77</xdr:row>
      <xdr:rowOff>138937</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123714</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110489</xdr:rowOff>
    </xdr:from>
    <xdr:to>
      <xdr:col>6</xdr:col>
      <xdr:colOff>171450</xdr:colOff>
      <xdr:row>78</xdr:row>
      <xdr:rowOff>40639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25416</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公債費以外の経常収支比率は、前年度から原油価格高騰の影響により増加しており、類似団体も同程度増加している。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引き続き、歳出抑制に努めるとともに、歳入において徴収率向上や人口増加対策に取り組み町税等の増加を図り、経常収支比率の抑制に努め、持続可能な財政運営に努める。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5842</xdr:rowOff>
    </xdr:from>
    <xdr:to>
      <xdr:col>82</xdr:col>
      <xdr:colOff>107950</xdr:colOff>
      <xdr:row>81</xdr:row>
      <xdr:rowOff>101854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521692"/>
          <a:ext cx="0" cy="1467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73931</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96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101854</xdr:rowOff>
    </xdr:from>
    <xdr:to>
      <xdr:col>82</xdr:col>
      <xdr:colOff>196850</xdr:colOff>
      <xdr:row>81</xdr:row>
      <xdr:rowOff>101854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98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92219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265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5842</xdr:rowOff>
    </xdr:from>
    <xdr:to>
      <xdr:col>82</xdr:col>
      <xdr:colOff>196850</xdr:colOff>
      <xdr:row>73</xdr:row>
      <xdr:rowOff>5842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521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49276</xdr:rowOff>
    </xdr:from>
    <xdr:to>
      <xdr:col>82</xdr:col>
      <xdr:colOff>107950</xdr:colOff>
      <xdr:row>78</xdr:row>
      <xdr:rowOff>127000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422376"/>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1288</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202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156211</xdr:rowOff>
    </xdr:from>
    <xdr:to>
      <xdr:col>82</xdr:col>
      <xdr:colOff>158750</xdr:colOff>
      <xdr:row>78</xdr:row>
      <xdr:rowOff>86361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24130</xdr:rowOff>
    </xdr:from>
    <xdr:to>
      <xdr:col>78</xdr:col>
      <xdr:colOff>69850</xdr:colOff>
      <xdr:row>78</xdr:row>
      <xdr:rowOff>49276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225780"/>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9669</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039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24130</xdr:rowOff>
    </xdr:from>
    <xdr:to>
      <xdr:col>73</xdr:col>
      <xdr:colOff>180975</xdr:colOff>
      <xdr:row>78</xdr:row>
      <xdr:rowOff>72137</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893800" y="13225780"/>
          <a:ext cx="889000" cy="21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72137</xdr:rowOff>
    </xdr:from>
    <xdr:to>
      <xdr:col>69</xdr:col>
      <xdr:colOff>92075</xdr:colOff>
      <xdr:row>78</xdr:row>
      <xdr:rowOff>149861</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445237"/>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124206</xdr:rowOff>
    </xdr:from>
    <xdr:to>
      <xdr:col>69</xdr:col>
      <xdr:colOff>142875</xdr:colOff>
      <xdr:row>78</xdr:row>
      <xdr:rowOff>54356</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64533</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9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156211</xdr:rowOff>
    </xdr:from>
    <xdr:to>
      <xdr:col>65</xdr:col>
      <xdr:colOff>53975</xdr:colOff>
      <xdr:row>78</xdr:row>
      <xdr:rowOff>86361</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96538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76200</xdr:rowOff>
    </xdr:from>
    <xdr:to>
      <xdr:col>82</xdr:col>
      <xdr:colOff>158750</xdr:colOff>
      <xdr:row>79</xdr:row>
      <xdr:rowOff>6350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48277</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169926</xdr:rowOff>
    </xdr:from>
    <xdr:to>
      <xdr:col>78</xdr:col>
      <xdr:colOff>120650</xdr:colOff>
      <xdr:row>78</xdr:row>
      <xdr:rowOff>100076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84853</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457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144780</xdr:rowOff>
    </xdr:from>
    <xdr:to>
      <xdr:col>74</xdr:col>
      <xdr:colOff>31750</xdr:colOff>
      <xdr:row>77</xdr:row>
      <xdr:rowOff>74930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59707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21337</xdr:rowOff>
    </xdr:from>
    <xdr:to>
      <xdr:col>69</xdr:col>
      <xdr:colOff>142875</xdr:colOff>
      <xdr:row>78</xdr:row>
      <xdr:rowOff>122937</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107714</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99061</xdr:rowOff>
    </xdr:from>
    <xdr:to>
      <xdr:col>65</xdr:col>
      <xdr:colOff>53975</xdr:colOff>
      <xdr:row>79</xdr:row>
      <xdr:rowOff>29211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13988</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千葉県栄町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152765</xdr:rowOff>
    </xdr:from>
    <xdr:to>
      <xdr:col>29</xdr:col>
      <xdr:colOff>127000</xdr:colOff>
      <xdr:row>20</xdr:row>
      <xdr:rowOff>13248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086340"/>
          <a:ext cx="0" cy="140353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156775</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61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13248</xdr:rowOff>
    </xdr:from>
    <xdr:to>
      <xdr:col>30</xdr:col>
      <xdr:colOff>25400</xdr:colOff>
      <xdr:row>20</xdr:row>
      <xdr:rowOff>13248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4898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67692</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29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152765</xdr:rowOff>
    </xdr:from>
    <xdr:to>
      <xdr:col>30</xdr:col>
      <xdr:colOff>25400</xdr:colOff>
      <xdr:row>11</xdr:row>
      <xdr:rowOff>152765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0863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33779</xdr:rowOff>
    </xdr:from>
    <xdr:to>
      <xdr:col>29</xdr:col>
      <xdr:colOff>127000</xdr:colOff>
      <xdr:row>16</xdr:row>
      <xdr:rowOff>45423</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824604"/>
          <a:ext cx="647700" cy="116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87101</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30493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115024</xdr:rowOff>
    </xdr:from>
    <xdr:to>
      <xdr:col>29</xdr:col>
      <xdr:colOff>177800</xdr:colOff>
      <xdr:row>18</xdr:row>
      <xdr:rowOff>45174</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3077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45423</xdr:rowOff>
    </xdr:from>
    <xdr:to>
      <xdr:col>26</xdr:col>
      <xdr:colOff>50800</xdr:colOff>
      <xdr:row>16</xdr:row>
      <xdr:rowOff>54953</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836248"/>
          <a:ext cx="698500" cy="95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153129</xdr:rowOff>
    </xdr:from>
    <xdr:to>
      <xdr:col>26</xdr:col>
      <xdr:colOff>101600</xdr:colOff>
      <xdr:row>18</xdr:row>
      <xdr:rowOff>83279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1154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68056</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201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47009</xdr:rowOff>
    </xdr:from>
    <xdr:to>
      <xdr:col>22</xdr:col>
      <xdr:colOff>114300</xdr:colOff>
      <xdr:row>16</xdr:row>
      <xdr:rowOff>54953</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a:off x="3606800" y="2837834"/>
          <a:ext cx="698500" cy="79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167087</xdr:rowOff>
    </xdr:from>
    <xdr:to>
      <xdr:col>22</xdr:col>
      <xdr:colOff>165100</xdr:colOff>
      <xdr:row>18</xdr:row>
      <xdr:rowOff>97237</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129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82014</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215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46252</xdr:rowOff>
    </xdr:from>
    <xdr:to>
      <xdr:col>18</xdr:col>
      <xdr:colOff>177800</xdr:colOff>
      <xdr:row>16</xdr:row>
      <xdr:rowOff>47009</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a:off x="2908300" y="2837077"/>
          <a:ext cx="698500" cy="7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19426</xdr:rowOff>
    </xdr:from>
    <xdr:to>
      <xdr:col>19</xdr:col>
      <xdr:colOff>38100</xdr:colOff>
      <xdr:row>18</xdr:row>
      <xdr:rowOff>121026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153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105803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239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33657</xdr:rowOff>
    </xdr:from>
    <xdr:to>
      <xdr:col>15</xdr:col>
      <xdr:colOff>101600</xdr:colOff>
      <xdr:row>18</xdr:row>
      <xdr:rowOff>135257</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673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120033</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53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154429</xdr:rowOff>
    </xdr:from>
    <xdr:to>
      <xdr:col>29</xdr:col>
      <xdr:colOff>177800</xdr:colOff>
      <xdr:row>16</xdr:row>
      <xdr:rowOff>84579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7738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170956</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618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166073</xdr:rowOff>
    </xdr:from>
    <xdr:to>
      <xdr:col>26</xdr:col>
      <xdr:colOff>101600</xdr:colOff>
      <xdr:row>16</xdr:row>
      <xdr:rowOff>96223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7854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106400</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5543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4153</xdr:rowOff>
    </xdr:from>
    <xdr:to>
      <xdr:col>22</xdr:col>
      <xdr:colOff>165100</xdr:colOff>
      <xdr:row>16</xdr:row>
      <xdr:rowOff>105753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7949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115930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563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167659</xdr:rowOff>
    </xdr:from>
    <xdr:to>
      <xdr:col>19</xdr:col>
      <xdr:colOff>38100</xdr:colOff>
      <xdr:row>16</xdr:row>
      <xdr:rowOff>97809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7870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107986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555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166902</xdr:rowOff>
    </xdr:from>
    <xdr:to>
      <xdr:col>15</xdr:col>
      <xdr:colOff>101600</xdr:colOff>
      <xdr:row>16</xdr:row>
      <xdr:rowOff>97052</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7862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107229</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55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172968</xdr:rowOff>
    </xdr:from>
    <xdr:to>
      <xdr:col>29</xdr:col>
      <xdr:colOff>127000</xdr:colOff>
      <xdr:row>37</xdr:row>
      <xdr:rowOff>151232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097518"/>
          <a:ext cx="0" cy="117841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123309</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24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151232</xdr:rowOff>
    </xdr:from>
    <xdr:to>
      <xdr:col>30</xdr:col>
      <xdr:colOff>25400</xdr:colOff>
      <xdr:row>37</xdr:row>
      <xdr:rowOff>151232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2759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87895</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840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172968</xdr:rowOff>
    </xdr:from>
    <xdr:to>
      <xdr:col>30</xdr:col>
      <xdr:colOff>25400</xdr:colOff>
      <xdr:row>33</xdr:row>
      <xdr:rowOff>172968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0975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305936</xdr:rowOff>
    </xdr:from>
    <xdr:to>
      <xdr:col>29</xdr:col>
      <xdr:colOff>127000</xdr:colOff>
      <xdr:row>35</xdr:row>
      <xdr:rowOff>334911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5003800" y="6916286"/>
          <a:ext cx="647700" cy="289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73391</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6837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228314</xdr:rowOff>
    </xdr:from>
    <xdr:to>
      <xdr:col>29</xdr:col>
      <xdr:colOff>177800</xdr:colOff>
      <xdr:row>35</xdr:row>
      <xdr:rowOff>329914</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8386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334911</xdr:rowOff>
    </xdr:from>
    <xdr:to>
      <xdr:col>26</xdr:col>
      <xdr:colOff>50800</xdr:colOff>
      <xdr:row>36</xdr:row>
      <xdr:rowOff>31769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4305300" y="6945261"/>
          <a:ext cx="698500" cy="397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236544</xdr:rowOff>
    </xdr:from>
    <xdr:to>
      <xdr:col>26</xdr:col>
      <xdr:colOff>101600</xdr:colOff>
      <xdr:row>35</xdr:row>
      <xdr:rowOff>338144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8468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5421</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615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31769</xdr:rowOff>
    </xdr:from>
    <xdr:to>
      <xdr:col>22</xdr:col>
      <xdr:colOff>114300</xdr:colOff>
      <xdr:row>36</xdr:row>
      <xdr:rowOff>55296</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3606800" y="6985019"/>
          <a:ext cx="698500" cy="235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259670</xdr:rowOff>
    </xdr:from>
    <xdr:to>
      <xdr:col>22</xdr:col>
      <xdr:colOff>165100</xdr:colOff>
      <xdr:row>36</xdr:row>
      <xdr:rowOff>18370</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870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28547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63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340608</xdr:rowOff>
    </xdr:from>
    <xdr:to>
      <xdr:col>18</xdr:col>
      <xdr:colOff>177800</xdr:colOff>
      <xdr:row>36</xdr:row>
      <xdr:rowOff>55296</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2908300" y="6950958"/>
          <a:ext cx="698500" cy="575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272186</xdr:rowOff>
    </xdr:from>
    <xdr:to>
      <xdr:col>19</xdr:col>
      <xdr:colOff>38100</xdr:colOff>
      <xdr:row>36</xdr:row>
      <xdr:rowOff>30886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8825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41063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65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270948</xdr:rowOff>
    </xdr:from>
    <xdr:to>
      <xdr:col>15</xdr:col>
      <xdr:colOff>101600</xdr:colOff>
      <xdr:row>36</xdr:row>
      <xdr:rowOff>29648</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8812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39825</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650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255136</xdr:rowOff>
    </xdr:from>
    <xdr:to>
      <xdr:col>29</xdr:col>
      <xdr:colOff>177800</xdr:colOff>
      <xdr:row>36</xdr:row>
      <xdr:rowOff>13836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8654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227213</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83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284111</xdr:rowOff>
    </xdr:from>
    <xdr:to>
      <xdr:col>26</xdr:col>
      <xdr:colOff>101600</xdr:colOff>
      <xdr:row>36</xdr:row>
      <xdr:rowOff>42811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68944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27588</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6980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323869</xdr:rowOff>
    </xdr:from>
    <xdr:to>
      <xdr:col>22</xdr:col>
      <xdr:colOff>165100</xdr:colOff>
      <xdr:row>36</xdr:row>
      <xdr:rowOff>82569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6934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67346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7020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4496</xdr:rowOff>
    </xdr:from>
    <xdr:to>
      <xdr:col>19</xdr:col>
      <xdr:colOff>38100</xdr:colOff>
      <xdr:row>36</xdr:row>
      <xdr:rowOff>106096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69577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90873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7044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289808</xdr:rowOff>
    </xdr:from>
    <xdr:to>
      <xdr:col>15</xdr:col>
      <xdr:colOff>101600</xdr:colOff>
      <xdr:row>36</xdr:row>
      <xdr:rowOff>48508</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69001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33285</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6986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19,842
19,418
32.51
8,445,981
8,154,259
285,486
4,942,978
6,132,443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63201</xdr:rowOff>
    </xdr:from>
    <xdr:to>
      <xdr:col>24</xdr:col>
      <xdr:colOff>62865</xdr:colOff>
      <xdr:row>39</xdr:row>
      <xdr:rowOff>20600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78151"/>
          <a:ext cx="1270" cy="1328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1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20600</xdr:rowOff>
    </xdr:from>
    <xdr:to>
      <xdr:col>24</xdr:col>
      <xdr:colOff>152400</xdr:colOff>
      <xdr:row>39</xdr:row>
      <xdr:rowOff>20600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07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9878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53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63201</xdr:rowOff>
    </xdr:from>
    <xdr:to>
      <xdr:col>24</xdr:col>
      <xdr:colOff>152400</xdr:colOff>
      <xdr:row>31</xdr:row>
      <xdr:rowOff>63201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78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151293</xdr:rowOff>
    </xdr:from>
    <xdr:to>
      <xdr:col>24</xdr:col>
      <xdr:colOff>63500</xdr:colOff>
      <xdr:row>34</xdr:row>
      <xdr:rowOff>1462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09143"/>
          <a:ext cx="838200" cy="2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95935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2681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117508</xdr:rowOff>
    </xdr:from>
    <xdr:to>
      <xdr:col>24</xdr:col>
      <xdr:colOff>114300</xdr:colOff>
      <xdr:row>37</xdr:row>
      <xdr:rowOff>47658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1462</xdr:rowOff>
    </xdr:from>
    <xdr:to>
      <xdr:col>19</xdr:col>
      <xdr:colOff>177800</xdr:colOff>
      <xdr:row>34</xdr:row>
      <xdr:rowOff>9153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830762"/>
          <a:ext cx="889000" cy="7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145185</xdr:rowOff>
    </xdr:from>
    <xdr:to>
      <xdr:col>20</xdr:col>
      <xdr:colOff>38100</xdr:colOff>
      <xdr:row>37</xdr:row>
      <xdr:rowOff>75335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66462</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9153</xdr:rowOff>
    </xdr:from>
    <xdr:to>
      <xdr:col>15</xdr:col>
      <xdr:colOff>50800</xdr:colOff>
      <xdr:row>34</xdr:row>
      <xdr:rowOff>22983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838453"/>
          <a:ext cx="889000" cy="1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152989</xdr:rowOff>
    </xdr:from>
    <xdr:to>
      <xdr:col>15</xdr:col>
      <xdr:colOff>101600</xdr:colOff>
      <xdr:row>37</xdr:row>
      <xdr:rowOff>83139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74266</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22983</xdr:rowOff>
    </xdr:from>
    <xdr:to>
      <xdr:col>10</xdr:col>
      <xdr:colOff>114300</xdr:colOff>
      <xdr:row>34</xdr:row>
      <xdr:rowOff>92902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852283"/>
          <a:ext cx="889000" cy="69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4302</xdr:rowOff>
    </xdr:from>
    <xdr:to>
      <xdr:col>10</xdr:col>
      <xdr:colOff>165100</xdr:colOff>
      <xdr:row>37</xdr:row>
      <xdr:rowOff>105902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97029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115924</xdr:rowOff>
    </xdr:from>
    <xdr:to>
      <xdr:col>6</xdr:col>
      <xdr:colOff>38100</xdr:colOff>
      <xdr:row>38</xdr:row>
      <xdr:rowOff>46074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459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37201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552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100493</xdr:rowOff>
    </xdr:from>
    <xdr:to>
      <xdr:col>24</xdr:col>
      <xdr:colOff>114300</xdr:colOff>
      <xdr:row>34</xdr:row>
      <xdr:rowOff>30643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5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123370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0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122112</xdr:rowOff>
    </xdr:from>
    <xdr:to>
      <xdr:col>20</xdr:col>
      <xdr:colOff>38100</xdr:colOff>
      <xdr:row>34</xdr:row>
      <xdr:rowOff>52262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77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68789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55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129803</xdr:rowOff>
    </xdr:from>
    <xdr:to>
      <xdr:col>15</xdr:col>
      <xdr:colOff>101600</xdr:colOff>
      <xdr:row>34</xdr:row>
      <xdr:rowOff>59953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78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76480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56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143633</xdr:rowOff>
    </xdr:from>
    <xdr:to>
      <xdr:col>10</xdr:col>
      <xdr:colOff>165100</xdr:colOff>
      <xdr:row>34</xdr:row>
      <xdr:rowOff>73783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0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90310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57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42102</xdr:rowOff>
    </xdr:from>
    <xdr:to>
      <xdr:col>6</xdr:col>
      <xdr:colOff>38100</xdr:colOff>
      <xdr:row>34</xdr:row>
      <xdr:rowOff>143702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87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160229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646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42412</xdr:rowOff>
    </xdr:from>
    <xdr:to>
      <xdr:col>24</xdr:col>
      <xdr:colOff>62865</xdr:colOff>
      <xdr:row>57</xdr:row>
      <xdr:rowOff>118097</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57812"/>
          <a:ext cx="1270" cy="932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121924</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894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118097</xdr:rowOff>
    </xdr:from>
    <xdr:to>
      <xdr:col>24</xdr:col>
      <xdr:colOff>152400</xdr:colOff>
      <xdr:row>57</xdr:row>
      <xdr:rowOff>118097</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890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160539</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733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42412</xdr:rowOff>
    </xdr:from>
    <xdr:to>
      <xdr:col>24</xdr:col>
      <xdr:colOff>152400</xdr:colOff>
      <xdr:row>52</xdr:row>
      <xdr:rowOff>42412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57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18140</xdr:rowOff>
    </xdr:from>
    <xdr:to>
      <xdr:col>24</xdr:col>
      <xdr:colOff>63500</xdr:colOff>
      <xdr:row>57</xdr:row>
      <xdr:rowOff>22835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9790790"/>
          <a:ext cx="838200" cy="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127564</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5573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104687</xdr:rowOff>
    </xdr:from>
    <xdr:to>
      <xdr:col>24</xdr:col>
      <xdr:colOff>114300</xdr:colOff>
      <xdr:row>57</xdr:row>
      <xdr:rowOff>34837</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705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18140</xdr:rowOff>
    </xdr:from>
    <xdr:to>
      <xdr:col>19</xdr:col>
      <xdr:colOff>177800</xdr:colOff>
      <xdr:row>57</xdr:row>
      <xdr:rowOff>64683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790790"/>
          <a:ext cx="889000" cy="4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94213</xdr:rowOff>
    </xdr:from>
    <xdr:to>
      <xdr:col>20</xdr:col>
      <xdr:colOff>38100</xdr:colOff>
      <xdr:row>57</xdr:row>
      <xdr:rowOff>24363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9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40890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47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64683</xdr:rowOff>
    </xdr:from>
    <xdr:to>
      <xdr:col>15</xdr:col>
      <xdr:colOff>50800</xdr:colOff>
      <xdr:row>57</xdr:row>
      <xdr:rowOff>72916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837333"/>
          <a:ext cx="889000" cy="8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115967</xdr:rowOff>
    </xdr:from>
    <xdr:to>
      <xdr:col>15</xdr:col>
      <xdr:colOff>101600</xdr:colOff>
      <xdr:row>57</xdr:row>
      <xdr:rowOff>46117</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71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62644</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49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72916</xdr:rowOff>
    </xdr:from>
    <xdr:to>
      <xdr:col>10</xdr:col>
      <xdr:colOff>114300</xdr:colOff>
      <xdr:row>57</xdr:row>
      <xdr:rowOff>104171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845566"/>
          <a:ext cx="889000" cy="31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141652</xdr:rowOff>
    </xdr:from>
    <xdr:to>
      <xdr:col>10</xdr:col>
      <xdr:colOff>165100</xdr:colOff>
      <xdr:row>57</xdr:row>
      <xdr:rowOff>71802</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74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88329</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51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152917</xdr:rowOff>
    </xdr:from>
    <xdr:to>
      <xdr:col>6</xdr:col>
      <xdr:colOff>38100</xdr:colOff>
      <xdr:row>57</xdr:row>
      <xdr:rowOff>83067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754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99594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52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143485</xdr:rowOff>
    </xdr:from>
    <xdr:to>
      <xdr:col>24</xdr:col>
      <xdr:colOff>114300</xdr:colOff>
      <xdr:row>57</xdr:row>
      <xdr:rowOff>73635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74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83114</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68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138790</xdr:rowOff>
    </xdr:from>
    <xdr:to>
      <xdr:col>20</xdr:col>
      <xdr:colOff>38100</xdr:colOff>
      <xdr:row>57</xdr:row>
      <xdr:rowOff>68940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73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60067</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83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13883</xdr:rowOff>
    </xdr:from>
    <xdr:to>
      <xdr:col>15</xdr:col>
      <xdr:colOff>101600</xdr:colOff>
      <xdr:row>57</xdr:row>
      <xdr:rowOff>115483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78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106610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87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22116</xdr:rowOff>
    </xdr:from>
    <xdr:to>
      <xdr:col>10</xdr:col>
      <xdr:colOff>165100</xdr:colOff>
      <xdr:row>57</xdr:row>
      <xdr:rowOff>123716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79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114843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88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53371</xdr:rowOff>
    </xdr:from>
    <xdr:to>
      <xdr:col>6</xdr:col>
      <xdr:colOff>38100</xdr:colOff>
      <xdr:row>57</xdr:row>
      <xdr:rowOff>154971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826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146098</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918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65908</xdr:rowOff>
    </xdr:from>
    <xdr:to>
      <xdr:col>24</xdr:col>
      <xdr:colOff>62865</xdr:colOff>
      <xdr:row>78</xdr:row>
      <xdr:rowOff>126304</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410308"/>
          <a:ext cx="1270" cy="1089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130131</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03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126304</xdr:rowOff>
    </xdr:from>
    <xdr:to>
      <xdr:col>24</xdr:col>
      <xdr:colOff>152400</xdr:colOff>
      <xdr:row>78</xdr:row>
      <xdr:rowOff>126304</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499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12585</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2185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65908</xdr:rowOff>
    </xdr:from>
    <xdr:to>
      <xdr:col>24</xdr:col>
      <xdr:colOff>152400</xdr:colOff>
      <xdr:row>72</xdr:row>
      <xdr:rowOff>65908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410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82001</xdr:rowOff>
    </xdr:from>
    <xdr:to>
      <xdr:col>24</xdr:col>
      <xdr:colOff>63500</xdr:colOff>
      <xdr:row>78</xdr:row>
      <xdr:rowOff>104130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455101"/>
          <a:ext cx="838200" cy="2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88140</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118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65263</xdr:rowOff>
    </xdr:from>
    <xdr:to>
      <xdr:col>24</xdr:col>
      <xdr:colOff>114300</xdr:colOff>
      <xdr:row>77</xdr:row>
      <xdr:rowOff>166863</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104130</xdr:rowOff>
    </xdr:from>
    <xdr:to>
      <xdr:col>19</xdr:col>
      <xdr:colOff>177800</xdr:colOff>
      <xdr:row>78</xdr:row>
      <xdr:rowOff>113182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77230"/>
          <a:ext cx="889000" cy="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68692</xdr:rowOff>
    </xdr:from>
    <xdr:to>
      <xdr:col>20</xdr:col>
      <xdr:colOff>38100</xdr:colOff>
      <xdr:row>77</xdr:row>
      <xdr:rowOff>170292</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15369</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113182</xdr:rowOff>
    </xdr:from>
    <xdr:to>
      <xdr:col>15</xdr:col>
      <xdr:colOff>50800</xdr:colOff>
      <xdr:row>78</xdr:row>
      <xdr:rowOff>114050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86282"/>
          <a:ext cx="8890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73492</xdr:rowOff>
    </xdr:from>
    <xdr:to>
      <xdr:col>15</xdr:col>
      <xdr:colOff>101600</xdr:colOff>
      <xdr:row>78</xdr:row>
      <xdr:rowOff>3642</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20169</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105958</xdr:rowOff>
    </xdr:from>
    <xdr:to>
      <xdr:col>10</xdr:col>
      <xdr:colOff>114300</xdr:colOff>
      <xdr:row>78</xdr:row>
      <xdr:rowOff>114050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479058"/>
          <a:ext cx="889000" cy="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74819</xdr:rowOff>
    </xdr:from>
    <xdr:to>
      <xdr:col>10</xdr:col>
      <xdr:colOff>165100</xdr:colOff>
      <xdr:row>78</xdr:row>
      <xdr:rowOff>4969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21496</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95438</xdr:rowOff>
    </xdr:from>
    <xdr:to>
      <xdr:col>6</xdr:col>
      <xdr:colOff>38100</xdr:colOff>
      <xdr:row>78</xdr:row>
      <xdr:rowOff>25588</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97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42115</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72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31201</xdr:rowOff>
    </xdr:from>
    <xdr:to>
      <xdr:col>24</xdr:col>
      <xdr:colOff>114300</xdr:colOff>
      <xdr:row>78</xdr:row>
      <xdr:rowOff>132801</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0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117578</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19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53330</xdr:rowOff>
    </xdr:from>
    <xdr:to>
      <xdr:col>20</xdr:col>
      <xdr:colOff>38100</xdr:colOff>
      <xdr:row>78</xdr:row>
      <xdr:rowOff>154930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2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78</xdr:row>
      <xdr:rowOff>146057</xdr:rowOff>
    </xdr:from>
    <xdr:ext cx="378565"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8017" y="13519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62382</xdr:rowOff>
    </xdr:from>
    <xdr:to>
      <xdr:col>15</xdr:col>
      <xdr:colOff>101600</xdr:colOff>
      <xdr:row>78</xdr:row>
      <xdr:rowOff>163982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3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78</xdr:row>
      <xdr:rowOff>155109</xdr:rowOff>
    </xdr:from>
    <xdr:ext cx="378565"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719017" y="135282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63250</xdr:rowOff>
    </xdr:from>
    <xdr:to>
      <xdr:col>10</xdr:col>
      <xdr:colOff>165100</xdr:colOff>
      <xdr:row>78</xdr:row>
      <xdr:rowOff>164850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3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78</xdr:row>
      <xdr:rowOff>155977</xdr:rowOff>
    </xdr:from>
    <xdr:ext cx="378565"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830017" y="135290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55158</xdr:rowOff>
    </xdr:from>
    <xdr:to>
      <xdr:col>6</xdr:col>
      <xdr:colOff>38100</xdr:colOff>
      <xdr:row>78</xdr:row>
      <xdr:rowOff>156758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2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78</xdr:row>
      <xdr:rowOff>147885</xdr:rowOff>
    </xdr:from>
    <xdr:ext cx="378565"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941017" y="135209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159804</xdr:rowOff>
    </xdr:from>
    <xdr:to>
      <xdr:col>24</xdr:col>
      <xdr:colOff>62865</xdr:colOff>
      <xdr:row>99</xdr:row>
      <xdr:rowOff>106414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590304"/>
          <a:ext cx="1270" cy="14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110241</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8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106414</xdr:rowOff>
    </xdr:from>
    <xdr:to>
      <xdr:col>24</xdr:col>
      <xdr:colOff>152400</xdr:colOff>
      <xdr:row>99</xdr:row>
      <xdr:rowOff>106414</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79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106481</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365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159804</xdr:rowOff>
    </xdr:from>
    <xdr:to>
      <xdr:col>24</xdr:col>
      <xdr:colOff>152400</xdr:colOff>
      <xdr:row>90</xdr:row>
      <xdr:rowOff>159804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590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160071</xdr:rowOff>
    </xdr:from>
    <xdr:to>
      <xdr:col>24</xdr:col>
      <xdr:colOff>63500</xdr:colOff>
      <xdr:row>98</xdr:row>
      <xdr:rowOff>92354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790721"/>
          <a:ext cx="838200" cy="10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55642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3433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32765</xdr:rowOff>
    </xdr:from>
    <xdr:to>
      <xdr:col>24</xdr:col>
      <xdr:colOff>114300</xdr:colOff>
      <xdr:row>96</xdr:row>
      <xdr:rowOff>134365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49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142239</xdr:rowOff>
    </xdr:from>
    <xdr:to>
      <xdr:col>19</xdr:col>
      <xdr:colOff>177800</xdr:colOff>
      <xdr:row>98</xdr:row>
      <xdr:rowOff>92354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772889"/>
          <a:ext cx="889000" cy="12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143320</xdr:rowOff>
    </xdr:from>
    <xdr:to>
      <xdr:col>20</xdr:col>
      <xdr:colOff>38100</xdr:colOff>
      <xdr:row>97</xdr:row>
      <xdr:rowOff>73470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89997</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7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142239</xdr:rowOff>
    </xdr:from>
    <xdr:to>
      <xdr:col>15</xdr:col>
      <xdr:colOff>50800</xdr:colOff>
      <xdr:row>99</xdr:row>
      <xdr:rowOff>49733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772889"/>
          <a:ext cx="889000" cy="250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160820</xdr:rowOff>
    </xdr:from>
    <xdr:to>
      <xdr:col>15</xdr:col>
      <xdr:colOff>101600</xdr:colOff>
      <xdr:row>96</xdr:row>
      <xdr:rowOff>90970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44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107497</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08795" y="16223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49733</xdr:rowOff>
    </xdr:from>
    <xdr:to>
      <xdr:col>10</xdr:col>
      <xdr:colOff>114300</xdr:colOff>
      <xdr:row>99</xdr:row>
      <xdr:rowOff>72910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7023283"/>
          <a:ext cx="889000" cy="23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134734</xdr:rowOff>
    </xdr:from>
    <xdr:to>
      <xdr:col>10</xdr:col>
      <xdr:colOff>165100</xdr:colOff>
      <xdr:row>98</xdr:row>
      <xdr:rowOff>64884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76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81411</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540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18593</xdr:rowOff>
    </xdr:from>
    <xdr:to>
      <xdr:col>6</xdr:col>
      <xdr:colOff>38100</xdr:colOff>
      <xdr:row>98</xdr:row>
      <xdr:rowOff>120193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2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136720</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9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109271</xdr:rowOff>
    </xdr:from>
    <xdr:to>
      <xdr:col>24</xdr:col>
      <xdr:colOff>114300</xdr:colOff>
      <xdr:row>98</xdr:row>
      <xdr:rowOff>39421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73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87698</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718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41554</xdr:rowOff>
    </xdr:from>
    <xdr:to>
      <xdr:col>20</xdr:col>
      <xdr:colOff>38100</xdr:colOff>
      <xdr:row>98</xdr:row>
      <xdr:rowOff>143154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84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134281</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93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91439</xdr:rowOff>
    </xdr:from>
    <xdr:to>
      <xdr:col>15</xdr:col>
      <xdr:colOff>101600</xdr:colOff>
      <xdr:row>98</xdr:row>
      <xdr:rowOff>21589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72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12716</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81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170383</xdr:rowOff>
    </xdr:from>
    <xdr:to>
      <xdr:col>10</xdr:col>
      <xdr:colOff>165100</xdr:colOff>
      <xdr:row>99</xdr:row>
      <xdr:rowOff>100533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97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91660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7065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22110</xdr:rowOff>
    </xdr:from>
    <xdr:to>
      <xdr:col>6</xdr:col>
      <xdr:colOff>38100</xdr:colOff>
      <xdr:row>99</xdr:row>
      <xdr:rowOff>123710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99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114837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7088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38942</xdr:rowOff>
    </xdr:from>
    <xdr:to>
      <xdr:col>54</xdr:col>
      <xdr:colOff>189865</xdr:colOff>
      <xdr:row>39</xdr:row>
      <xdr:rowOff>51646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353892"/>
          <a:ext cx="1270" cy="1384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55473</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742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51646</xdr:rowOff>
    </xdr:from>
    <xdr:to>
      <xdr:col>55</xdr:col>
      <xdr:colOff>88900</xdr:colOff>
      <xdr:row>39</xdr:row>
      <xdr:rowOff>51646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738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157069</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129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38942</xdr:rowOff>
    </xdr:from>
    <xdr:to>
      <xdr:col>55</xdr:col>
      <xdr:colOff>88900</xdr:colOff>
      <xdr:row>31</xdr:row>
      <xdr:rowOff>38942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353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141083</xdr:rowOff>
    </xdr:from>
    <xdr:to>
      <xdr:col>55</xdr:col>
      <xdr:colOff>0</xdr:colOff>
      <xdr:row>38</xdr:row>
      <xdr:rowOff>166740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656183"/>
          <a:ext cx="838200" cy="25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104407</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276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81530</xdr:rowOff>
    </xdr:from>
    <xdr:to>
      <xdr:col>55</xdr:col>
      <xdr:colOff>50800</xdr:colOff>
      <xdr:row>38</xdr:row>
      <xdr:rowOff>11680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131416</xdr:rowOff>
    </xdr:from>
    <xdr:to>
      <xdr:col>50</xdr:col>
      <xdr:colOff>114300</xdr:colOff>
      <xdr:row>38</xdr:row>
      <xdr:rowOff>141083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646516"/>
          <a:ext cx="889000" cy="9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82097</xdr:rowOff>
    </xdr:from>
    <xdr:to>
      <xdr:col>50</xdr:col>
      <xdr:colOff>165100</xdr:colOff>
      <xdr:row>38</xdr:row>
      <xdr:rowOff>12247</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28774</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61530</xdr:rowOff>
    </xdr:from>
    <xdr:to>
      <xdr:col>45</xdr:col>
      <xdr:colOff>177800</xdr:colOff>
      <xdr:row>38</xdr:row>
      <xdr:rowOff>131416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5547930"/>
          <a:ext cx="889000" cy="109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124235</xdr:rowOff>
    </xdr:from>
    <xdr:to>
      <xdr:col>46</xdr:col>
      <xdr:colOff>38100</xdr:colOff>
      <xdr:row>38</xdr:row>
      <xdr:rowOff>54385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70912</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61530</xdr:rowOff>
    </xdr:from>
    <xdr:to>
      <xdr:col>41</xdr:col>
      <xdr:colOff>50800</xdr:colOff>
      <xdr:row>39</xdr:row>
      <xdr:rowOff>46692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6972300" y="5547930"/>
          <a:ext cx="889000" cy="1185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31</xdr:row>
      <xdr:rowOff>66443</xdr:rowOff>
    </xdr:from>
    <xdr:to>
      <xdr:col>41</xdr:col>
      <xdr:colOff>101600</xdr:colOff>
      <xdr:row>31</xdr:row>
      <xdr:rowOff>168043</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30</xdr:row>
      <xdr:rowOff>13120</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50528</xdr:rowOff>
    </xdr:from>
    <xdr:to>
      <xdr:col>36</xdr:col>
      <xdr:colOff>165100</xdr:colOff>
      <xdr:row>38</xdr:row>
      <xdr:rowOff>152128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565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168655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05111" y="6340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115940</xdr:rowOff>
    </xdr:from>
    <xdr:to>
      <xdr:col>55</xdr:col>
      <xdr:colOff>50800</xdr:colOff>
      <xdr:row>39</xdr:row>
      <xdr:rowOff>46090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63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30867</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545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90283</xdr:rowOff>
    </xdr:from>
    <xdr:to>
      <xdr:col>50</xdr:col>
      <xdr:colOff>165100</xdr:colOff>
      <xdr:row>39</xdr:row>
      <xdr:rowOff>20433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605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11560</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69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80616</xdr:rowOff>
    </xdr:from>
    <xdr:to>
      <xdr:col>46</xdr:col>
      <xdr:colOff>38100</xdr:colOff>
      <xdr:row>39</xdr:row>
      <xdr:rowOff>10766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59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1893</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6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10730</xdr:rowOff>
    </xdr:from>
    <xdr:to>
      <xdr:col>41</xdr:col>
      <xdr:colOff>101600</xdr:colOff>
      <xdr:row>32</xdr:row>
      <xdr:rowOff>112330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549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103457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589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167342</xdr:rowOff>
    </xdr:from>
    <xdr:to>
      <xdr:col>36</xdr:col>
      <xdr:colOff>165100</xdr:colOff>
      <xdr:row>39</xdr:row>
      <xdr:rowOff>97492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682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88619</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705111" y="677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143883</xdr:rowOff>
    </xdr:from>
    <xdr:to>
      <xdr:col>54</xdr:col>
      <xdr:colOff>189865</xdr:colOff>
      <xdr:row>58</xdr:row>
      <xdr:rowOff>114698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16383"/>
          <a:ext cx="1270" cy="1342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118525</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62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114698</xdr:rowOff>
    </xdr:from>
    <xdr:to>
      <xdr:col>55</xdr:col>
      <xdr:colOff>88900</xdr:colOff>
      <xdr:row>58</xdr:row>
      <xdr:rowOff>114698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58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90560</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491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143883</xdr:rowOff>
    </xdr:from>
    <xdr:to>
      <xdr:col>55</xdr:col>
      <xdr:colOff>88900</xdr:colOff>
      <xdr:row>50</xdr:row>
      <xdr:rowOff>143883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16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129398</xdr:rowOff>
    </xdr:from>
    <xdr:to>
      <xdr:col>55</xdr:col>
      <xdr:colOff>0</xdr:colOff>
      <xdr:row>58</xdr:row>
      <xdr:rowOff>51857</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902048"/>
          <a:ext cx="838200" cy="9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14508</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15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163081</xdr:rowOff>
    </xdr:from>
    <xdr:to>
      <xdr:col>55</xdr:col>
      <xdr:colOff>50800</xdr:colOff>
      <xdr:row>57</xdr:row>
      <xdr:rowOff>93231</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6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129398</xdr:rowOff>
    </xdr:from>
    <xdr:to>
      <xdr:col>50</xdr:col>
      <xdr:colOff>114300</xdr:colOff>
      <xdr:row>58</xdr:row>
      <xdr:rowOff>25476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902048"/>
          <a:ext cx="889000" cy="67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5667</xdr:rowOff>
    </xdr:from>
    <xdr:to>
      <xdr:col>50</xdr:col>
      <xdr:colOff>165100</xdr:colOff>
      <xdr:row>57</xdr:row>
      <xdr:rowOff>107267</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778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123794</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553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72796</xdr:rowOff>
    </xdr:from>
    <xdr:to>
      <xdr:col>45</xdr:col>
      <xdr:colOff>177800</xdr:colOff>
      <xdr:row>58</xdr:row>
      <xdr:rowOff>25476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845446"/>
          <a:ext cx="889000" cy="1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148634</xdr:rowOff>
    </xdr:from>
    <xdr:to>
      <xdr:col>46</xdr:col>
      <xdr:colOff>38100</xdr:colOff>
      <xdr:row>57</xdr:row>
      <xdr:rowOff>78784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749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95311</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525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72796</xdr:rowOff>
    </xdr:from>
    <xdr:to>
      <xdr:col>41</xdr:col>
      <xdr:colOff>50800</xdr:colOff>
      <xdr:row>57</xdr:row>
      <xdr:rowOff>170127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845446"/>
          <a:ext cx="889000" cy="9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111242</xdr:rowOff>
    </xdr:from>
    <xdr:to>
      <xdr:col>41</xdr:col>
      <xdr:colOff>101600</xdr:colOff>
      <xdr:row>57</xdr:row>
      <xdr:rowOff>41392</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71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57919</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48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117368</xdr:rowOff>
    </xdr:from>
    <xdr:to>
      <xdr:col>36</xdr:col>
      <xdr:colOff>165100</xdr:colOff>
      <xdr:row>57</xdr:row>
      <xdr:rowOff>47518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718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64045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49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1057</xdr:rowOff>
    </xdr:from>
    <xdr:to>
      <xdr:col>55</xdr:col>
      <xdr:colOff>50800</xdr:colOff>
      <xdr:row>58</xdr:row>
      <xdr:rowOff>102657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94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87434</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860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78598</xdr:rowOff>
    </xdr:from>
    <xdr:to>
      <xdr:col>50</xdr:col>
      <xdr:colOff>165100</xdr:colOff>
      <xdr:row>58</xdr:row>
      <xdr:rowOff>8748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85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171325</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943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146126</xdr:rowOff>
    </xdr:from>
    <xdr:to>
      <xdr:col>46</xdr:col>
      <xdr:colOff>38100</xdr:colOff>
      <xdr:row>58</xdr:row>
      <xdr:rowOff>76276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1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67403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1001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21996</xdr:rowOff>
    </xdr:from>
    <xdr:to>
      <xdr:col>41</xdr:col>
      <xdr:colOff>101600</xdr:colOff>
      <xdr:row>57</xdr:row>
      <xdr:rowOff>123596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79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114723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8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119327</xdr:rowOff>
    </xdr:from>
    <xdr:to>
      <xdr:col>36</xdr:col>
      <xdr:colOff>165100</xdr:colOff>
      <xdr:row>58</xdr:row>
      <xdr:rowOff>49477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89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40604</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98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xdr:rowOff>
    </xdr:from>
    <xdr:to>
      <xdr:col>54</xdr:col>
      <xdr:colOff>189865</xdr:colOff>
      <xdr:row>79</xdr:row>
      <xdr:rowOff>44450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173090"/>
          <a:ext cx="1270" cy="141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118267</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194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xdr:rowOff>
    </xdr:from>
    <xdr:to>
      <xdr:col>55</xdr:col>
      <xdr:colOff>88900</xdr:colOff>
      <xdr:row>71</xdr:row>
      <xdr:rowOff>140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173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24715</xdr:rowOff>
    </xdr:from>
    <xdr:to>
      <xdr:col>55</xdr:col>
      <xdr:colOff>0</xdr:colOff>
      <xdr:row>79</xdr:row>
      <xdr:rowOff>35192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639300" y="13569265"/>
          <a:ext cx="83820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24509</xdr:rowOff>
    </xdr:from>
    <xdr:ext cx="469744"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2261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1632</xdr:rowOff>
    </xdr:from>
    <xdr:to>
      <xdr:col>55</xdr:col>
      <xdr:colOff>50800</xdr:colOff>
      <xdr:row>78</xdr:row>
      <xdr:rowOff>103232</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155550</xdr:rowOff>
    </xdr:from>
    <xdr:to>
      <xdr:col>50</xdr:col>
      <xdr:colOff>114300</xdr:colOff>
      <xdr:row>79</xdr:row>
      <xdr:rowOff>24715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8750300" y="13357200"/>
          <a:ext cx="889000" cy="2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142621</xdr:rowOff>
    </xdr:from>
    <xdr:to>
      <xdr:col>50</xdr:col>
      <xdr:colOff>165100</xdr:colOff>
      <xdr:row>78</xdr:row>
      <xdr:rowOff>72771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89298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138157</xdr:rowOff>
    </xdr:from>
    <xdr:to>
      <xdr:col>45</xdr:col>
      <xdr:colOff>177800</xdr:colOff>
      <xdr:row>77</xdr:row>
      <xdr:rowOff>155550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7861300" y="13168357"/>
          <a:ext cx="889000" cy="188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116294</xdr:rowOff>
    </xdr:from>
    <xdr:to>
      <xdr:col>46</xdr:col>
      <xdr:colOff>38100</xdr:colOff>
      <xdr:row>78</xdr:row>
      <xdr:rowOff>46444</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37571</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83111" y="1341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138157</xdr:rowOff>
    </xdr:from>
    <xdr:to>
      <xdr:col>41</xdr:col>
      <xdr:colOff>50800</xdr:colOff>
      <xdr:row>78</xdr:row>
      <xdr:rowOff>166255</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6972300" y="13168357"/>
          <a:ext cx="889000" cy="37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79127</xdr:rowOff>
    </xdr:from>
    <xdr:to>
      <xdr:col>41</xdr:col>
      <xdr:colOff>101600</xdr:colOff>
      <xdr:row>78</xdr:row>
      <xdr:rowOff>9277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89148</xdr:rowOff>
    </xdr:from>
    <xdr:to>
      <xdr:col>36</xdr:col>
      <xdr:colOff>165100</xdr:colOff>
      <xdr:row>78</xdr:row>
      <xdr:rowOff>19298</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29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35825</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306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155842</xdr:rowOff>
    </xdr:from>
    <xdr:to>
      <xdr:col>55</xdr:col>
      <xdr:colOff>50800</xdr:colOff>
      <xdr:row>79</xdr:row>
      <xdr:rowOff>85992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52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70769</xdr:rowOff>
    </xdr:from>
    <xdr:ext cx="378565"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4438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145365</xdr:rowOff>
    </xdr:from>
    <xdr:to>
      <xdr:col>50</xdr:col>
      <xdr:colOff>165100</xdr:colOff>
      <xdr:row>79</xdr:row>
      <xdr:rowOff>75515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51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66642</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04428" y="13611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104750</xdr:rowOff>
    </xdr:from>
    <xdr:to>
      <xdr:col>46</xdr:col>
      <xdr:colOff>38100</xdr:colOff>
      <xdr:row>78</xdr:row>
      <xdr:rowOff>34900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3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51427</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483111" y="13081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87357</xdr:rowOff>
    </xdr:from>
    <xdr:to>
      <xdr:col>41</xdr:col>
      <xdr:colOff>101600</xdr:colOff>
      <xdr:row>77</xdr:row>
      <xdr:rowOff>17507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11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34034</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594111" y="12892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115455</xdr:rowOff>
    </xdr:from>
    <xdr:to>
      <xdr:col>36</xdr:col>
      <xdr:colOff>165100</xdr:colOff>
      <xdr:row>79</xdr:row>
      <xdr:rowOff>45605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48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36732</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37428" y="13581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51265</xdr:rowOff>
    </xdr:from>
    <xdr:to>
      <xdr:col>54</xdr:col>
      <xdr:colOff>189865</xdr:colOff>
      <xdr:row>99</xdr:row>
      <xdr:rowOff>36384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653215"/>
          <a:ext cx="1270" cy="1356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40211</xdr:rowOff>
    </xdr:from>
    <xdr:ext cx="469744"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7013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36384</xdr:rowOff>
    </xdr:from>
    <xdr:to>
      <xdr:col>55</xdr:col>
      <xdr:colOff>88900</xdr:colOff>
      <xdr:row>99</xdr:row>
      <xdr:rowOff>36384</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700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169392</xdr:rowOff>
    </xdr:from>
    <xdr:ext cx="599010"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428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51265</xdr:rowOff>
    </xdr:from>
    <xdr:to>
      <xdr:col>55</xdr:col>
      <xdr:colOff>88900</xdr:colOff>
      <xdr:row>91</xdr:row>
      <xdr:rowOff>51265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653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41348</xdr:rowOff>
    </xdr:from>
    <xdr:to>
      <xdr:col>55</xdr:col>
      <xdr:colOff>0</xdr:colOff>
      <xdr:row>98</xdr:row>
      <xdr:rowOff>70586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9639300" y="16843448"/>
          <a:ext cx="838200" cy="29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99204</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5584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76327</xdr:rowOff>
    </xdr:from>
    <xdr:to>
      <xdr:col>55</xdr:col>
      <xdr:colOff>50800</xdr:colOff>
      <xdr:row>98</xdr:row>
      <xdr:rowOff>6477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70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41348</xdr:rowOff>
    </xdr:from>
    <xdr:to>
      <xdr:col>50</xdr:col>
      <xdr:colOff>114300</xdr:colOff>
      <xdr:row>98</xdr:row>
      <xdr:rowOff>158837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8750300" y="16843448"/>
          <a:ext cx="889000" cy="117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109387</xdr:rowOff>
    </xdr:from>
    <xdr:to>
      <xdr:col>50</xdr:col>
      <xdr:colOff>165100</xdr:colOff>
      <xdr:row>98</xdr:row>
      <xdr:rowOff>39537</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740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56064</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51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98912</xdr:rowOff>
    </xdr:from>
    <xdr:to>
      <xdr:col>45</xdr:col>
      <xdr:colOff>177800</xdr:colOff>
      <xdr:row>98</xdr:row>
      <xdr:rowOff>158837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7861300" y="16901012"/>
          <a:ext cx="889000" cy="59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105511</xdr:rowOff>
    </xdr:from>
    <xdr:to>
      <xdr:col>46</xdr:col>
      <xdr:colOff>38100</xdr:colOff>
      <xdr:row>98</xdr:row>
      <xdr:rowOff>35661</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73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52188</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51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98912</xdr:rowOff>
    </xdr:from>
    <xdr:to>
      <xdr:col>41</xdr:col>
      <xdr:colOff>50800</xdr:colOff>
      <xdr:row>98</xdr:row>
      <xdr:rowOff>143619</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6972300" y="16901012"/>
          <a:ext cx="889000" cy="44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73639</xdr:rowOff>
    </xdr:from>
    <xdr:to>
      <xdr:col>41</xdr:col>
      <xdr:colOff>101600</xdr:colOff>
      <xdr:row>98</xdr:row>
      <xdr:rowOff>3789</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7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20316</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479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71766</xdr:rowOff>
    </xdr:from>
    <xdr:to>
      <xdr:col>36</xdr:col>
      <xdr:colOff>165100</xdr:colOff>
      <xdr:row>98</xdr:row>
      <xdr:rowOff>1916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702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18443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477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19786</xdr:rowOff>
    </xdr:from>
    <xdr:to>
      <xdr:col>55</xdr:col>
      <xdr:colOff>50800</xdr:colOff>
      <xdr:row>98</xdr:row>
      <xdr:rowOff>121386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82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169663</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80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161998</xdr:rowOff>
    </xdr:from>
    <xdr:to>
      <xdr:col>50</xdr:col>
      <xdr:colOff>165100</xdr:colOff>
      <xdr:row>98</xdr:row>
      <xdr:rowOff>92148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79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83275</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88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108037</xdr:rowOff>
    </xdr:from>
    <xdr:to>
      <xdr:col>46</xdr:col>
      <xdr:colOff>38100</xdr:colOff>
      <xdr:row>99</xdr:row>
      <xdr:rowOff>38187</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91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29314</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7002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48112</xdr:rowOff>
    </xdr:from>
    <xdr:to>
      <xdr:col>41</xdr:col>
      <xdr:colOff>101600</xdr:colOff>
      <xdr:row>98</xdr:row>
      <xdr:rowOff>149712</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850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140839</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6942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92819</xdr:rowOff>
    </xdr:from>
    <xdr:to>
      <xdr:col>36</xdr:col>
      <xdr:colOff>165100</xdr:colOff>
      <xdr:row>99</xdr:row>
      <xdr:rowOff>22969</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89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14096</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6987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56881</xdr:rowOff>
    </xdr:from>
    <xdr:to>
      <xdr:col>85</xdr:col>
      <xdr:colOff>126364</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371831"/>
          <a:ext cx="1269" cy="1413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118758</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8053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3558</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5147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56881</xdr:rowOff>
    </xdr:from>
    <xdr:to>
      <xdr:col>86</xdr:col>
      <xdr:colOff>25400</xdr:colOff>
      <xdr:row>31</xdr:row>
      <xdr:rowOff>56881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371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94078</xdr:rowOff>
    </xdr:from>
    <xdr:to>
      <xdr:col>85</xdr:col>
      <xdr:colOff>127000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780628"/>
          <a:ext cx="8382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36209</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551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13332</xdr:rowOff>
    </xdr:from>
    <xdr:to>
      <xdr:col>85</xdr:col>
      <xdr:colOff>177800</xdr:colOff>
      <xdr:row>39</xdr:row>
      <xdr:rowOff>114932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699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89310</xdr:rowOff>
    </xdr:from>
    <xdr:to>
      <xdr:col>81</xdr:col>
      <xdr:colOff>50800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775860"/>
          <a:ext cx="889000" cy="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162509</xdr:rowOff>
    </xdr:from>
    <xdr:to>
      <xdr:col>81</xdr:col>
      <xdr:colOff>101600</xdr:colOff>
      <xdr:row>39</xdr:row>
      <xdr:rowOff>92659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67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109186</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452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33499</xdr:rowOff>
    </xdr:from>
    <xdr:to>
      <xdr:col>76</xdr:col>
      <xdr:colOff>114300</xdr:colOff>
      <xdr:row>39</xdr:row>
      <xdr:rowOff>89310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20049"/>
          <a:ext cx="889000" cy="5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147160</xdr:rowOff>
    </xdr:from>
    <xdr:to>
      <xdr:col>76</xdr:col>
      <xdr:colOff>165100</xdr:colOff>
      <xdr:row>39</xdr:row>
      <xdr:rowOff>77310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66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93837</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43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21286</xdr:rowOff>
    </xdr:from>
    <xdr:to>
      <xdr:col>71</xdr:col>
      <xdr:colOff>177800</xdr:colOff>
      <xdr:row>39</xdr:row>
      <xdr:rowOff>33499</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07836"/>
          <a:ext cx="889000" cy="1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165514</xdr:rowOff>
    </xdr:from>
    <xdr:to>
      <xdr:col>72</xdr:col>
      <xdr:colOff>38100</xdr:colOff>
      <xdr:row>39</xdr:row>
      <xdr:rowOff>95664</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6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86791</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77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153398</xdr:rowOff>
    </xdr:from>
    <xdr:to>
      <xdr:col>67</xdr:col>
      <xdr:colOff>101600</xdr:colOff>
      <xdr:row>39</xdr:row>
      <xdr:rowOff>83548</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668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74675</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761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43278</xdr:rowOff>
    </xdr:from>
    <xdr:to>
      <xdr:col>85</xdr:col>
      <xdr:colOff>177800</xdr:colOff>
      <xdr:row>39</xdr:row>
      <xdr:rowOff>144878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72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163208</xdr:rowOff>
    </xdr:from>
    <xdr:ext cx="378565"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678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38510</xdr:rowOff>
    </xdr:from>
    <xdr:to>
      <xdr:col>76</xdr:col>
      <xdr:colOff>165100</xdr:colOff>
      <xdr:row>39</xdr:row>
      <xdr:rowOff>140110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72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131237</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817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154149</xdr:rowOff>
    </xdr:from>
    <xdr:to>
      <xdr:col>72</xdr:col>
      <xdr:colOff>38100</xdr:colOff>
      <xdr:row>39</xdr:row>
      <xdr:rowOff>84299</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6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100826</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444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141936</xdr:rowOff>
    </xdr:from>
    <xdr:to>
      <xdr:col>67</xdr:col>
      <xdr:colOff>101600</xdr:colOff>
      <xdr:row>39</xdr:row>
      <xdr:rowOff>72086</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5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88612</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432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id="{00000000-0008-0000-06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91857</xdr:rowOff>
    </xdr:from>
    <xdr:to>
      <xdr:col>85</xdr:col>
      <xdr:colOff>126364</xdr:colOff>
      <xdr:row>78</xdr:row>
      <xdr:rowOff>155897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6317595" y="11921907"/>
          <a:ext cx="1269" cy="1607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159724</xdr:rowOff>
    </xdr:from>
    <xdr:ext cx="469744" cy="259045"/>
    <xdr:sp macro="" textlink="">
      <xdr:nvSpPr>
        <xdr:cNvPr id="627" name="公債費最小値テキスト">
          <a:extLst>
            <a:ext uri="{FF2B5EF4-FFF2-40B4-BE49-F238E27FC236}">
              <a16:creationId xmlns:a16="http://schemas.microsoft.com/office/drawing/2014/main" id="{00000000-0008-0000-0600-000073020000}"/>
            </a:ext>
          </a:extLst>
        </xdr:cNvPr>
        <xdr:cNvSpPr txBox="1"/>
      </xdr:nvSpPr>
      <xdr:spPr>
        <a:xfrm>
          <a:off x="16370300" y="13532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155897</xdr:rowOff>
    </xdr:from>
    <xdr:to>
      <xdr:col>86</xdr:col>
      <xdr:colOff>25400</xdr:colOff>
      <xdr:row>78</xdr:row>
      <xdr:rowOff>155897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352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38534</xdr:rowOff>
    </xdr:from>
    <xdr:ext cx="599010" cy="259045"/>
    <xdr:sp macro="" textlink="">
      <xdr:nvSpPr>
        <xdr:cNvPr id="629" name="公債費最大値テキスト">
          <a:extLst>
            <a:ext uri="{FF2B5EF4-FFF2-40B4-BE49-F238E27FC236}">
              <a16:creationId xmlns:a16="http://schemas.microsoft.com/office/drawing/2014/main" id="{00000000-0008-0000-0600-000075020000}"/>
            </a:ext>
          </a:extLst>
        </xdr:cNvPr>
        <xdr:cNvSpPr txBox="1"/>
      </xdr:nvSpPr>
      <xdr:spPr>
        <a:xfrm>
          <a:off x="16370300" y="11697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91857</xdr:rowOff>
    </xdr:from>
    <xdr:to>
      <xdr:col>86</xdr:col>
      <xdr:colOff>25400</xdr:colOff>
      <xdr:row>69</xdr:row>
      <xdr:rowOff>91857</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1921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118326</xdr:rowOff>
    </xdr:from>
    <xdr:to>
      <xdr:col>85</xdr:col>
      <xdr:colOff>127000</xdr:colOff>
      <xdr:row>75</xdr:row>
      <xdr:rowOff>123584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5481300" y="12977076"/>
          <a:ext cx="8382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155484</xdr:rowOff>
    </xdr:from>
    <xdr:ext cx="534377" cy="259045"/>
    <xdr:sp macro="" textlink="">
      <xdr:nvSpPr>
        <xdr:cNvPr id="632" name="公債費平均値テキスト">
          <a:extLst>
            <a:ext uri="{FF2B5EF4-FFF2-40B4-BE49-F238E27FC236}">
              <a16:creationId xmlns:a16="http://schemas.microsoft.com/office/drawing/2014/main" id="{00000000-0008-0000-0600-000078020000}"/>
            </a:ext>
          </a:extLst>
        </xdr:cNvPr>
        <xdr:cNvSpPr txBox="1"/>
      </xdr:nvSpPr>
      <xdr:spPr>
        <a:xfrm>
          <a:off x="16370300" y="130142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5607</xdr:rowOff>
    </xdr:from>
    <xdr:to>
      <xdr:col>85</xdr:col>
      <xdr:colOff>177800</xdr:colOff>
      <xdr:row>76</xdr:row>
      <xdr:rowOff>107207</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6268700" y="13035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123584</xdr:rowOff>
    </xdr:from>
    <xdr:to>
      <xdr:col>81</xdr:col>
      <xdr:colOff>50800</xdr:colOff>
      <xdr:row>75</xdr:row>
      <xdr:rowOff>158902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4592300" y="12982334"/>
          <a:ext cx="889000" cy="35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15143</xdr:rowOff>
    </xdr:from>
    <xdr:to>
      <xdr:col>81</xdr:col>
      <xdr:colOff>101600</xdr:colOff>
      <xdr:row>76</xdr:row>
      <xdr:rowOff>116743</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5430500" y="13045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107870</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3138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158902</xdr:rowOff>
    </xdr:from>
    <xdr:to>
      <xdr:col>76</xdr:col>
      <xdr:colOff>114300</xdr:colOff>
      <xdr:row>76</xdr:row>
      <xdr:rowOff>31262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3703300" y="13017652"/>
          <a:ext cx="889000" cy="4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31390</xdr:rowOff>
    </xdr:from>
    <xdr:to>
      <xdr:col>76</xdr:col>
      <xdr:colOff>165100</xdr:colOff>
      <xdr:row>76</xdr:row>
      <xdr:rowOff>132990</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4541500" y="1306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124117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15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168847</xdr:rowOff>
    </xdr:from>
    <xdr:to>
      <xdr:col>71</xdr:col>
      <xdr:colOff>177800</xdr:colOff>
      <xdr:row>76</xdr:row>
      <xdr:rowOff>31262</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2814300" y="13027597"/>
          <a:ext cx="889000" cy="33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52699</xdr:rowOff>
    </xdr:from>
    <xdr:to>
      <xdr:col>72</xdr:col>
      <xdr:colOff>38100</xdr:colOff>
      <xdr:row>76</xdr:row>
      <xdr:rowOff>154299</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652500" y="130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145426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3175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45303</xdr:rowOff>
    </xdr:from>
    <xdr:to>
      <xdr:col>67</xdr:col>
      <xdr:colOff>101600</xdr:colOff>
      <xdr:row>76</xdr:row>
      <xdr:rowOff>146903</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2763500" y="13075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138030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3168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67526</xdr:rowOff>
    </xdr:from>
    <xdr:to>
      <xdr:col>85</xdr:col>
      <xdr:colOff>177800</xdr:colOff>
      <xdr:row>75</xdr:row>
      <xdr:rowOff>169126</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6268700" y="1292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90403</xdr:rowOff>
    </xdr:from>
    <xdr:ext cx="534377" cy="259045"/>
    <xdr:sp macro="" textlink="">
      <xdr:nvSpPr>
        <xdr:cNvPr id="651" name="公債費該当値テキスト">
          <a:extLst>
            <a:ext uri="{FF2B5EF4-FFF2-40B4-BE49-F238E27FC236}">
              <a16:creationId xmlns:a16="http://schemas.microsoft.com/office/drawing/2014/main" id="{00000000-0008-0000-0600-00008B020000}"/>
            </a:ext>
          </a:extLst>
        </xdr:cNvPr>
        <xdr:cNvSpPr txBox="1"/>
      </xdr:nvSpPr>
      <xdr:spPr>
        <a:xfrm>
          <a:off x="16370300" y="1277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72784</xdr:rowOff>
    </xdr:from>
    <xdr:to>
      <xdr:col>81</xdr:col>
      <xdr:colOff>101600</xdr:colOff>
      <xdr:row>76</xdr:row>
      <xdr:rowOff>2933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5430500" y="129315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19461</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5214111" y="127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108103</xdr:rowOff>
    </xdr:from>
    <xdr:to>
      <xdr:col>76</xdr:col>
      <xdr:colOff>165100</xdr:colOff>
      <xdr:row>76</xdr:row>
      <xdr:rowOff>38252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4541500" y="1296685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54780</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4325111" y="12742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151912</xdr:rowOff>
    </xdr:from>
    <xdr:to>
      <xdr:col>72</xdr:col>
      <xdr:colOff>38100</xdr:colOff>
      <xdr:row>76</xdr:row>
      <xdr:rowOff>82062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3652500" y="1301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98589</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436111" y="127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118046</xdr:rowOff>
    </xdr:from>
    <xdr:to>
      <xdr:col>67</xdr:col>
      <xdr:colOff>101600</xdr:colOff>
      <xdr:row>76</xdr:row>
      <xdr:rowOff>48196</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2763500" y="1297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64723</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547111" y="12752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64092</xdr:rowOff>
    </xdr:from>
    <xdr:to>
      <xdr:col>85</xdr:col>
      <xdr:colOff>126364</xdr:colOff>
      <xdr:row>98</xdr:row>
      <xdr:rowOff>139426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494592"/>
          <a:ext cx="1269" cy="144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143253</xdr:rowOff>
    </xdr:from>
    <xdr:ext cx="313932"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453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139426</xdr:rowOff>
    </xdr:from>
    <xdr:to>
      <xdr:col>86</xdr:col>
      <xdr:colOff>25400</xdr:colOff>
      <xdr:row>98</xdr:row>
      <xdr:rowOff>139426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4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10769</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269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316,537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64092</xdr:rowOff>
    </xdr:from>
    <xdr:to>
      <xdr:col>86</xdr:col>
      <xdr:colOff>25400</xdr:colOff>
      <xdr:row>90</xdr:row>
      <xdr:rowOff>64092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494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153366</xdr:rowOff>
    </xdr:from>
    <xdr:to>
      <xdr:col>85</xdr:col>
      <xdr:colOff>127000</xdr:colOff>
      <xdr:row>98</xdr:row>
      <xdr:rowOff>23549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784016"/>
          <a:ext cx="838200" cy="4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137918</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768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159491</xdr:rowOff>
    </xdr:from>
    <xdr:to>
      <xdr:col>85</xdr:col>
      <xdr:colOff>177800</xdr:colOff>
      <xdr:row>98</xdr:row>
      <xdr:rowOff>89641</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137861</xdr:rowOff>
    </xdr:from>
    <xdr:to>
      <xdr:col>81</xdr:col>
      <xdr:colOff>50800</xdr:colOff>
      <xdr:row>97</xdr:row>
      <xdr:rowOff>153366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768511"/>
          <a:ext cx="889000" cy="1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150467</xdr:rowOff>
    </xdr:from>
    <xdr:to>
      <xdr:col>81</xdr:col>
      <xdr:colOff>101600</xdr:colOff>
      <xdr:row>98</xdr:row>
      <xdr:rowOff>80617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71744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137861</xdr:rowOff>
    </xdr:from>
    <xdr:to>
      <xdr:col>76</xdr:col>
      <xdr:colOff>114300</xdr:colOff>
      <xdr:row>98</xdr:row>
      <xdr:rowOff>41690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768511"/>
          <a:ext cx="889000" cy="7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136554</xdr:rowOff>
    </xdr:from>
    <xdr:to>
      <xdr:col>76</xdr:col>
      <xdr:colOff>165100</xdr:colOff>
      <xdr:row>98</xdr:row>
      <xdr:rowOff>66704</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57831</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41690</xdr:rowOff>
    </xdr:from>
    <xdr:to>
      <xdr:col>71</xdr:col>
      <xdr:colOff>177800</xdr:colOff>
      <xdr:row>98</xdr:row>
      <xdr:rowOff>52842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843790"/>
          <a:ext cx="889000" cy="11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12264</xdr:rowOff>
    </xdr:from>
    <xdr:to>
      <xdr:col>72</xdr:col>
      <xdr:colOff>38100</xdr:colOff>
      <xdr:row>98</xdr:row>
      <xdr:rowOff>113864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104991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32175</xdr:rowOff>
    </xdr:from>
    <xdr:to>
      <xdr:col>67</xdr:col>
      <xdr:colOff>101600</xdr:colOff>
      <xdr:row>98</xdr:row>
      <xdr:rowOff>133775</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83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124902</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92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144199</xdr:rowOff>
    </xdr:from>
    <xdr:to>
      <xdr:col>85</xdr:col>
      <xdr:colOff>177800</xdr:colOff>
      <xdr:row>98</xdr:row>
      <xdr:rowOff>74349</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774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103576</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56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102566</xdr:rowOff>
    </xdr:from>
    <xdr:to>
      <xdr:col>81</xdr:col>
      <xdr:colOff>101600</xdr:colOff>
      <xdr:row>98</xdr:row>
      <xdr:rowOff>32716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73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49243</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50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87061</xdr:rowOff>
    </xdr:from>
    <xdr:to>
      <xdr:col>76</xdr:col>
      <xdr:colOff>165100</xdr:colOff>
      <xdr:row>98</xdr:row>
      <xdr:rowOff>17211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71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33738</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492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162340</xdr:rowOff>
    </xdr:from>
    <xdr:to>
      <xdr:col>72</xdr:col>
      <xdr:colOff>38100</xdr:colOff>
      <xdr:row>98</xdr:row>
      <xdr:rowOff>92490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79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109017</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56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2042</xdr:rowOff>
    </xdr:from>
    <xdr:to>
      <xdr:col>67</xdr:col>
      <xdr:colOff>101600</xdr:colOff>
      <xdr:row>98</xdr:row>
      <xdr:rowOff>103642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0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120169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579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13056</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156556"/>
          <a:ext cx="1269" cy="149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131183</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493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13056</xdr:rowOff>
    </xdr:from>
    <xdr:to>
      <xdr:col>116</xdr:col>
      <xdr:colOff>152400</xdr:colOff>
      <xdr:row>30</xdr:row>
      <xdr:rowOff>13056</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156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124430</xdr:rowOff>
    </xdr:from>
    <xdr:to>
      <xdr:col>116</xdr:col>
      <xdr:colOff>63500</xdr:colOff>
      <xdr:row>38</xdr:row>
      <xdr:rowOff>127722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6639530"/>
          <a:ext cx="838200" cy="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83979</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56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61102</xdr:rowOff>
    </xdr:from>
    <xdr:to>
      <xdr:col>116</xdr:col>
      <xdr:colOff>114300</xdr:colOff>
      <xdr:row>37</xdr:row>
      <xdr:rowOff>162702</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0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127722</xdr:rowOff>
    </xdr:from>
    <xdr:to>
      <xdr:col>111</xdr:col>
      <xdr:colOff>177800</xdr:colOff>
      <xdr:row>38</xdr:row>
      <xdr:rowOff>131470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0434300" y="6642822"/>
          <a:ext cx="889000" cy="3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71984</xdr:rowOff>
    </xdr:from>
    <xdr:to>
      <xdr:col>112</xdr:col>
      <xdr:colOff>38100</xdr:colOff>
      <xdr:row>38</xdr:row>
      <xdr:rowOff>2133</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156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18661</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190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102484</xdr:rowOff>
    </xdr:from>
    <xdr:to>
      <xdr:col>107</xdr:col>
      <xdr:colOff>50800</xdr:colOff>
      <xdr:row>38</xdr:row>
      <xdr:rowOff>131470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617584"/>
          <a:ext cx="889000" cy="2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93655</xdr:rowOff>
    </xdr:from>
    <xdr:to>
      <xdr:col>107</xdr:col>
      <xdr:colOff>101600</xdr:colOff>
      <xdr:row>38</xdr:row>
      <xdr:rowOff>23805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43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40332</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12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102484</xdr:rowOff>
    </xdr:from>
    <xdr:to>
      <xdr:col>102</xdr:col>
      <xdr:colOff>114300</xdr:colOff>
      <xdr:row>38</xdr:row>
      <xdr:rowOff>118669</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8656300" y="6617584"/>
          <a:ext cx="889000" cy="1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93838</xdr:rowOff>
    </xdr:from>
    <xdr:to>
      <xdr:col>102</xdr:col>
      <xdr:colOff>165100</xdr:colOff>
      <xdr:row>38</xdr:row>
      <xdr:rowOff>23988</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437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40515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12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121819</xdr:rowOff>
    </xdr:from>
    <xdr:to>
      <xdr:col>98</xdr:col>
      <xdr:colOff>38100</xdr:colOff>
      <xdr:row>38</xdr:row>
      <xdr:rowOff>51969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465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68496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40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73630</xdr:rowOff>
    </xdr:from>
    <xdr:to>
      <xdr:col>116</xdr:col>
      <xdr:colOff>114300</xdr:colOff>
      <xdr:row>39</xdr:row>
      <xdr:rowOff>3780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58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160007</xdr:rowOff>
    </xdr:from>
    <xdr:ext cx="378565"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03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76922</xdr:rowOff>
    </xdr:from>
    <xdr:to>
      <xdr:col>112</xdr:col>
      <xdr:colOff>38100</xdr:colOff>
      <xdr:row>39</xdr:row>
      <xdr:rowOff>7072</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59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169649</xdr:rowOff>
    </xdr:from>
    <xdr:ext cx="378565"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4017" y="66847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80670</xdr:rowOff>
    </xdr:from>
    <xdr:to>
      <xdr:col>107</xdr:col>
      <xdr:colOff>101600</xdr:colOff>
      <xdr:row>39</xdr:row>
      <xdr:rowOff>10820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5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1947</xdr:rowOff>
    </xdr:from>
    <xdr:ext cx="313932"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77333" y="66884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51684</xdr:rowOff>
    </xdr:from>
    <xdr:to>
      <xdr:col>102</xdr:col>
      <xdr:colOff>165100</xdr:colOff>
      <xdr:row>38</xdr:row>
      <xdr:rowOff>153284</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56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144411</xdr:rowOff>
    </xdr:from>
    <xdr:ext cx="378565"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56017" y="66595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67869</xdr:rowOff>
    </xdr:from>
    <xdr:to>
      <xdr:col>98</xdr:col>
      <xdr:colOff>38100</xdr:colOff>
      <xdr:row>38</xdr:row>
      <xdr:rowOff>169469</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58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160596</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67017" y="66756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110073</xdr:rowOff>
    </xdr:from>
    <xdr:to>
      <xdr:col>116</xdr:col>
      <xdr:colOff>62864</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82573"/>
          <a:ext cx="1269" cy="1401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56750</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5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110073</xdr:rowOff>
    </xdr:from>
    <xdr:to>
      <xdr:col>116</xdr:col>
      <xdr:colOff>152400</xdr:colOff>
      <xdr:row>50</xdr:row>
      <xdr:rowOff>110073</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82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102850</xdr:rowOff>
    </xdr:from>
    <xdr:to>
      <xdr:col>116</xdr:col>
      <xdr:colOff>63500</xdr:colOff>
      <xdr:row>58</xdr:row>
      <xdr:rowOff>103032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10046950"/>
          <a:ext cx="838200"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26555</xdr:rowOff>
    </xdr:from>
    <xdr:ext cx="378565"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79920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3678</xdr:rowOff>
    </xdr:from>
    <xdr:to>
      <xdr:col>116</xdr:col>
      <xdr:colOff>114300</xdr:colOff>
      <xdr:row>58</xdr:row>
      <xdr:rowOff>105278</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103032</xdr:rowOff>
    </xdr:from>
    <xdr:to>
      <xdr:col>111</xdr:col>
      <xdr:colOff>177800</xdr:colOff>
      <xdr:row>58</xdr:row>
      <xdr:rowOff>103307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10047132"/>
          <a:ext cx="8890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569</xdr:rowOff>
    </xdr:from>
    <xdr:to>
      <xdr:col>112</xdr:col>
      <xdr:colOff>38100</xdr:colOff>
      <xdr:row>58</xdr:row>
      <xdr:rowOff>102169</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118696</xdr:rowOff>
    </xdr:from>
    <xdr:ext cx="378565"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4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103307</xdr:rowOff>
    </xdr:from>
    <xdr:to>
      <xdr:col>107</xdr:col>
      <xdr:colOff>50800</xdr:colOff>
      <xdr:row>58</xdr:row>
      <xdr:rowOff>103673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10047407"/>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160772</xdr:rowOff>
    </xdr:from>
    <xdr:to>
      <xdr:col>107</xdr:col>
      <xdr:colOff>101600</xdr:colOff>
      <xdr:row>58</xdr:row>
      <xdr:rowOff>90922</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107449</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103673</xdr:rowOff>
    </xdr:from>
    <xdr:to>
      <xdr:col>102</xdr:col>
      <xdr:colOff>114300</xdr:colOff>
      <xdr:row>58</xdr:row>
      <xdr:rowOff>104039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10047773"/>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128036</xdr:rowOff>
    </xdr:from>
    <xdr:to>
      <xdr:col>102</xdr:col>
      <xdr:colOff>165100</xdr:colOff>
      <xdr:row>58</xdr:row>
      <xdr:rowOff>58186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74713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137363</xdr:rowOff>
    </xdr:from>
    <xdr:to>
      <xdr:col>98</xdr:col>
      <xdr:colOff>38100</xdr:colOff>
      <xdr:row>58</xdr:row>
      <xdr:rowOff>67513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910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84040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685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52050</xdr:rowOff>
    </xdr:from>
    <xdr:to>
      <xdr:col>116</xdr:col>
      <xdr:colOff>114300</xdr:colOff>
      <xdr:row>58</xdr:row>
      <xdr:rowOff>153650</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9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153555</xdr:rowOff>
    </xdr:from>
    <xdr:ext cx="378565"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9262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52232</xdr:rowOff>
    </xdr:from>
    <xdr:to>
      <xdr:col>112</xdr:col>
      <xdr:colOff>38100</xdr:colOff>
      <xdr:row>58</xdr:row>
      <xdr:rowOff>153832</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99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144959</xdr:rowOff>
    </xdr:from>
    <xdr:ext cx="378565"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4017" y="100890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52507</xdr:rowOff>
    </xdr:from>
    <xdr:to>
      <xdr:col>107</xdr:col>
      <xdr:colOff>101600</xdr:colOff>
      <xdr:row>58</xdr:row>
      <xdr:rowOff>154107</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99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145234</xdr:rowOff>
    </xdr:from>
    <xdr:ext cx="378565"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5017" y="10089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52873</xdr:rowOff>
    </xdr:from>
    <xdr:to>
      <xdr:col>102</xdr:col>
      <xdr:colOff>165100</xdr:colOff>
      <xdr:row>58</xdr:row>
      <xdr:rowOff>154473</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99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145600</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6017" y="100897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53239</xdr:rowOff>
    </xdr:from>
    <xdr:to>
      <xdr:col>98</xdr:col>
      <xdr:colOff>38100</xdr:colOff>
      <xdr:row>58</xdr:row>
      <xdr:rowOff>154839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99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145966</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7017" y="10090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139738</xdr:rowOff>
    </xdr:from>
    <xdr:to>
      <xdr:col>116</xdr:col>
      <xdr:colOff>62864</xdr:colOff>
      <xdr:row>78</xdr:row>
      <xdr:rowOff>112288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1969788"/>
          <a:ext cx="1269" cy="1515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116115</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48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112288</xdr:rowOff>
    </xdr:from>
    <xdr:to>
      <xdr:col>116</xdr:col>
      <xdr:colOff>152400</xdr:colOff>
      <xdr:row>78</xdr:row>
      <xdr:rowOff>112288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485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86415</xdr:rowOff>
    </xdr:from>
    <xdr:ext cx="599010"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74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139738</xdr:rowOff>
    </xdr:from>
    <xdr:to>
      <xdr:col>116</xdr:col>
      <xdr:colOff>152400</xdr:colOff>
      <xdr:row>69</xdr:row>
      <xdr:rowOff>139738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19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159245</xdr:rowOff>
    </xdr:from>
    <xdr:to>
      <xdr:col>116</xdr:col>
      <xdr:colOff>63500</xdr:colOff>
      <xdr:row>77</xdr:row>
      <xdr:rowOff>30181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3189445"/>
          <a:ext cx="838200" cy="4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118781</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314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140354</xdr:rowOff>
    </xdr:from>
    <xdr:to>
      <xdr:col>116</xdr:col>
      <xdr:colOff>114300</xdr:colOff>
      <xdr:row>77</xdr:row>
      <xdr:rowOff>70504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317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30181</xdr:rowOff>
    </xdr:from>
    <xdr:to>
      <xdr:col>111</xdr:col>
      <xdr:colOff>177800</xdr:colOff>
      <xdr:row>78</xdr:row>
      <xdr:rowOff>85807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3231831"/>
          <a:ext cx="889000" cy="22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170187</xdr:rowOff>
    </xdr:from>
    <xdr:to>
      <xdr:col>112</xdr:col>
      <xdr:colOff>38100</xdr:colOff>
      <xdr:row>77</xdr:row>
      <xdr:rowOff>100337</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32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91464</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32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85807</xdr:rowOff>
    </xdr:from>
    <xdr:to>
      <xdr:col>107</xdr:col>
      <xdr:colOff>50800</xdr:colOff>
      <xdr:row>78</xdr:row>
      <xdr:rowOff>105868</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3458907"/>
          <a:ext cx="889000" cy="2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16320</xdr:rowOff>
    </xdr:from>
    <xdr:to>
      <xdr:col>107</xdr:col>
      <xdr:colOff>101600</xdr:colOff>
      <xdr:row>77</xdr:row>
      <xdr:rowOff>117920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321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134447</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99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19304</xdr:rowOff>
    </xdr:from>
    <xdr:to>
      <xdr:col>102</xdr:col>
      <xdr:colOff>114300</xdr:colOff>
      <xdr:row>78</xdr:row>
      <xdr:rowOff>105868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8656300" y="13392404"/>
          <a:ext cx="889000" cy="86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6795</xdr:rowOff>
    </xdr:from>
    <xdr:to>
      <xdr:col>102</xdr:col>
      <xdr:colOff>165100</xdr:colOff>
      <xdr:row>77</xdr:row>
      <xdr:rowOff>108395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320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124922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98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146698</xdr:rowOff>
    </xdr:from>
    <xdr:to>
      <xdr:col>98</xdr:col>
      <xdr:colOff>38100</xdr:colOff>
      <xdr:row>77</xdr:row>
      <xdr:rowOff>76848</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1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93375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952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108445</xdr:rowOff>
    </xdr:from>
    <xdr:to>
      <xdr:col>116</xdr:col>
      <xdr:colOff>114300</xdr:colOff>
      <xdr:row>77</xdr:row>
      <xdr:rowOff>38595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313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131322</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99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150831</xdr:rowOff>
    </xdr:from>
    <xdr:to>
      <xdr:col>112</xdr:col>
      <xdr:colOff>38100</xdr:colOff>
      <xdr:row>77</xdr:row>
      <xdr:rowOff>80981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318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97509</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95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35007</xdr:rowOff>
    </xdr:from>
    <xdr:to>
      <xdr:col>107</xdr:col>
      <xdr:colOff>101600</xdr:colOff>
      <xdr:row>78</xdr:row>
      <xdr:rowOff>136607</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340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127734</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50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55068</xdr:rowOff>
    </xdr:from>
    <xdr:to>
      <xdr:col>102</xdr:col>
      <xdr:colOff>165100</xdr:colOff>
      <xdr:row>78</xdr:row>
      <xdr:rowOff>156668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342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147795</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520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139954</xdr:rowOff>
    </xdr:from>
    <xdr:to>
      <xdr:col>98</xdr:col>
      <xdr:colOff>38100</xdr:colOff>
      <xdr:row>78</xdr:row>
      <xdr:rowOff>70104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334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61231</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43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は、従来から高水準に位置しており、人事委員会勧告による給与改定や会計年度任用職員制度などにより増加傾向にあることから、定員適正化計画に基づき抑制に努めるほか、窓口業務委託など外部委託を検討する。物件費は、職員対応により削減に努め低水準に位置しているものの、原油価格高騰による物価増により増加となっているものの、ＬＥＤ照明設備の導入などにより光熱水費の減少に努めている。維持補修費は、早期に予防修繕対応することで経費の節減に努めている。扶助費は、令和３年度以降住民税非課税世帯給付金事業などが額を押し上げているほ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あたり給付費が増加していることから金額も増加している。補助費等は、令和２年度定額給付金により一時的に急増しており、以降も一部事務組合の施設整備や下水道事業会計の公営企業会計への移行により増加傾向にある。普通建設事業費は、新規整備において工業団地拡張事業の終了により減少傾向にあり、更新整備においては小学校大規模改修事業の皆減により減少している。災害復旧事業は令和元年房総半島台風により令和元年及び令和２年に増加している。公債費は人口急増時に整備したインフラなど大規模な償還終了により微減傾向にあったものの、令和３年度から臨時財政対策債の償還が増加しているため、新規事業の平準化を図り、後年度負担軽減のため地方債残高の減少に努める。積立金は、積立財源となる予算不用額や町税の予算超過が減少したことから、積立額も減少している。投資及び出資金は、上水道事業に係る出資が、事業の進捗により増加している。貸付金において近年増減はない。繰出金は、令和２年度の下水道事業が公営企業会計化、令和４年度の性質別区分見直しにより増加しており、令和５年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人あたりの給付費の増加により繰出金も増加している。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19,842
19,418
32.51
8,445,981
8,154,259
285,486
4,942,978
6,132,443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106553</xdr:rowOff>
    </xdr:from>
    <xdr:to>
      <xdr:col>24</xdr:col>
      <xdr:colOff>62865</xdr:colOff>
      <xdr:row>37</xdr:row>
      <xdr:rowOff>161798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50053"/>
          <a:ext cx="127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165625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0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161798</xdr:rowOff>
    </xdr:from>
    <xdr:to>
      <xdr:col>24</xdr:col>
      <xdr:colOff>152400</xdr:colOff>
      <xdr:row>37</xdr:row>
      <xdr:rowOff>161798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0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53230</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2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106553</xdr:rowOff>
    </xdr:from>
    <xdr:to>
      <xdr:col>24</xdr:col>
      <xdr:colOff>152400</xdr:colOff>
      <xdr:row>30</xdr:row>
      <xdr:rowOff>106553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5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45974</xdr:rowOff>
    </xdr:from>
    <xdr:to>
      <xdr:col>24</xdr:col>
      <xdr:colOff>63500</xdr:colOff>
      <xdr:row>32</xdr:row>
      <xdr:rowOff>61595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532374"/>
          <a:ext cx="8382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146194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75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167767</xdr:rowOff>
    </xdr:from>
    <xdr:to>
      <xdr:col>24</xdr:col>
      <xdr:colOff>114300</xdr:colOff>
      <xdr:row>35</xdr:row>
      <xdr:rowOff>97917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21209</xdr:rowOff>
    </xdr:from>
    <xdr:to>
      <xdr:col>19</xdr:col>
      <xdr:colOff>177800</xdr:colOff>
      <xdr:row>32</xdr:row>
      <xdr:rowOff>61595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507609"/>
          <a:ext cx="889000" cy="4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29845</xdr:rowOff>
    </xdr:from>
    <xdr:to>
      <xdr:col>20</xdr:col>
      <xdr:colOff>38100</xdr:colOff>
      <xdr:row>35</xdr:row>
      <xdr:rowOff>131445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122572</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21209</xdr:rowOff>
    </xdr:from>
    <xdr:to>
      <xdr:col>15</xdr:col>
      <xdr:colOff>50800</xdr:colOff>
      <xdr:row>32</xdr:row>
      <xdr:rowOff>29210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507609"/>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30607</xdr:rowOff>
    </xdr:from>
    <xdr:to>
      <xdr:col>15</xdr:col>
      <xdr:colOff>101600</xdr:colOff>
      <xdr:row>35</xdr:row>
      <xdr:rowOff>132207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123334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7493</xdr:rowOff>
    </xdr:from>
    <xdr:to>
      <xdr:col>10</xdr:col>
      <xdr:colOff>114300</xdr:colOff>
      <xdr:row>32</xdr:row>
      <xdr:rowOff>29210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493893"/>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30988</xdr:rowOff>
    </xdr:from>
    <xdr:to>
      <xdr:col>10</xdr:col>
      <xdr:colOff>165100</xdr:colOff>
      <xdr:row>35</xdr:row>
      <xdr:rowOff>132588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123715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161290</xdr:rowOff>
    </xdr:from>
    <xdr:to>
      <xdr:col>6</xdr:col>
      <xdr:colOff>38100</xdr:colOff>
      <xdr:row>35</xdr:row>
      <xdr:rowOff>91440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99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82567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8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166624</xdr:rowOff>
    </xdr:from>
    <xdr:to>
      <xdr:col>24</xdr:col>
      <xdr:colOff>114300</xdr:colOff>
      <xdr:row>32</xdr:row>
      <xdr:rowOff>96774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4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18051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33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10795</xdr:rowOff>
    </xdr:from>
    <xdr:to>
      <xdr:col>20</xdr:col>
      <xdr:colOff>38100</xdr:colOff>
      <xdr:row>32</xdr:row>
      <xdr:rowOff>112395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49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128922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27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141859</xdr:rowOff>
    </xdr:from>
    <xdr:to>
      <xdr:col>15</xdr:col>
      <xdr:colOff>101600</xdr:colOff>
      <xdr:row>32</xdr:row>
      <xdr:rowOff>72009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45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88536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232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149860</xdr:rowOff>
    </xdr:from>
    <xdr:to>
      <xdr:col>10</xdr:col>
      <xdr:colOff>165100</xdr:colOff>
      <xdr:row>32</xdr:row>
      <xdr:rowOff>80010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46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96537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24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128143</xdr:rowOff>
    </xdr:from>
    <xdr:to>
      <xdr:col>6</xdr:col>
      <xdr:colOff>38100</xdr:colOff>
      <xdr:row>32</xdr:row>
      <xdr:rowOff>58293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443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74820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2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155784</xdr:rowOff>
    </xdr:from>
    <xdr:to>
      <xdr:col>24</xdr:col>
      <xdr:colOff>62865</xdr:colOff>
      <xdr:row>59</xdr:row>
      <xdr:rowOff>1923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28284"/>
          <a:ext cx="1270" cy="1389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5750</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2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1923</xdr:rowOff>
    </xdr:from>
    <xdr:to>
      <xdr:col>24</xdr:col>
      <xdr:colOff>152400</xdr:colOff>
      <xdr:row>59</xdr:row>
      <xdr:rowOff>1923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17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102461</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03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455,075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155784</xdr:rowOff>
    </xdr:from>
    <xdr:to>
      <xdr:col>24</xdr:col>
      <xdr:colOff>152400</xdr:colOff>
      <xdr:row>50</xdr:row>
      <xdr:rowOff>155784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28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149314</xdr:rowOff>
    </xdr:from>
    <xdr:to>
      <xdr:col>24</xdr:col>
      <xdr:colOff>63500</xdr:colOff>
      <xdr:row>57</xdr:row>
      <xdr:rowOff>170152</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921964"/>
          <a:ext cx="838200" cy="20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145149</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917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166722</xdr:rowOff>
    </xdr:from>
    <xdr:to>
      <xdr:col>24</xdr:col>
      <xdr:colOff>114300</xdr:colOff>
      <xdr:row>58</xdr:row>
      <xdr:rowOff>96872</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3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149314</xdr:rowOff>
    </xdr:from>
    <xdr:to>
      <xdr:col>19</xdr:col>
      <xdr:colOff>177800</xdr:colOff>
      <xdr:row>57</xdr:row>
      <xdr:rowOff>170714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921964"/>
          <a:ext cx="889000" cy="21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161503</xdr:rowOff>
    </xdr:from>
    <xdr:to>
      <xdr:col>20</xdr:col>
      <xdr:colOff>38100</xdr:colOff>
      <xdr:row>58</xdr:row>
      <xdr:rowOff>91653</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3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82780</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1002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27036</xdr:rowOff>
    </xdr:from>
    <xdr:to>
      <xdr:col>15</xdr:col>
      <xdr:colOff>50800</xdr:colOff>
      <xdr:row>57</xdr:row>
      <xdr:rowOff>170714</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628236"/>
          <a:ext cx="889000" cy="31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154701</xdr:rowOff>
    </xdr:from>
    <xdr:to>
      <xdr:col>15</xdr:col>
      <xdr:colOff>101600</xdr:colOff>
      <xdr:row>58</xdr:row>
      <xdr:rowOff>84851</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27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75978</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1002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27036</xdr:rowOff>
    </xdr:from>
    <xdr:to>
      <xdr:col>10</xdr:col>
      <xdr:colOff>114300</xdr:colOff>
      <xdr:row>58</xdr:row>
      <xdr:rowOff>29365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9628236"/>
          <a:ext cx="889000" cy="345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38017</xdr:rowOff>
    </xdr:from>
    <xdr:to>
      <xdr:col>10</xdr:col>
      <xdr:colOff>165100</xdr:colOff>
      <xdr:row>56</xdr:row>
      <xdr:rowOff>139617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639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130744</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731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42922</xdr:rowOff>
    </xdr:from>
    <xdr:to>
      <xdr:col>6</xdr:col>
      <xdr:colOff>38100</xdr:colOff>
      <xdr:row>58</xdr:row>
      <xdr:rowOff>144522</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98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135649</xdr:rowOff>
    </xdr:from>
    <xdr:ext cx="534377"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63111" y="1007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119352</xdr:rowOff>
    </xdr:from>
    <xdr:to>
      <xdr:col>24</xdr:col>
      <xdr:colOff>114300</xdr:colOff>
      <xdr:row>58</xdr:row>
      <xdr:rowOff>49502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9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142229</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4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98514</xdr:rowOff>
    </xdr:from>
    <xdr:to>
      <xdr:col>20</xdr:col>
      <xdr:colOff>38100</xdr:colOff>
      <xdr:row>58</xdr:row>
      <xdr:rowOff>28664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7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45191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9646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119914</xdr:rowOff>
    </xdr:from>
    <xdr:to>
      <xdr:col>15</xdr:col>
      <xdr:colOff>101600</xdr:colOff>
      <xdr:row>58</xdr:row>
      <xdr:rowOff>50064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9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66591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66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147686</xdr:rowOff>
    </xdr:from>
    <xdr:to>
      <xdr:col>10</xdr:col>
      <xdr:colOff>165100</xdr:colOff>
      <xdr:row>56</xdr:row>
      <xdr:rowOff>77836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57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94363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352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150015</xdr:rowOff>
    </xdr:from>
    <xdr:to>
      <xdr:col>6</xdr:col>
      <xdr:colOff>38100</xdr:colOff>
      <xdr:row>58</xdr:row>
      <xdr:rowOff>80165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2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96692</xdr:rowOff>
    </xdr:from>
    <xdr:ext cx="534377"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63111" y="9697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10015</xdr:rowOff>
    </xdr:from>
    <xdr:to>
      <xdr:col>24</xdr:col>
      <xdr:colOff>62865</xdr:colOff>
      <xdr:row>78</xdr:row>
      <xdr:rowOff>73535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82965"/>
          <a:ext cx="1270" cy="1263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77362</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50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73535</xdr:rowOff>
    </xdr:from>
    <xdr:to>
      <xdr:col>24</xdr:col>
      <xdr:colOff>152400</xdr:colOff>
      <xdr:row>78</xdr:row>
      <xdr:rowOff>73535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46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128142</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58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284,519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10015</xdr:rowOff>
    </xdr:from>
    <xdr:to>
      <xdr:col>24</xdr:col>
      <xdr:colOff>152400</xdr:colOff>
      <xdr:row>71</xdr:row>
      <xdr:rowOff>10015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8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85613</xdr:rowOff>
    </xdr:from>
    <xdr:to>
      <xdr:col>24</xdr:col>
      <xdr:colOff>63500</xdr:colOff>
      <xdr:row>77</xdr:row>
      <xdr:rowOff>142588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87263"/>
          <a:ext cx="838200" cy="5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54947</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136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32069</xdr:rowOff>
    </xdr:from>
    <xdr:to>
      <xdr:col>24</xdr:col>
      <xdr:colOff>114300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89568</xdr:rowOff>
    </xdr:from>
    <xdr:to>
      <xdr:col>19</xdr:col>
      <xdr:colOff>177800</xdr:colOff>
      <xdr:row>77</xdr:row>
      <xdr:rowOff>142588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291218"/>
          <a:ext cx="889000" cy="5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104887</xdr:rowOff>
    </xdr:from>
    <xdr:to>
      <xdr:col>20</xdr:col>
      <xdr:colOff>38100</xdr:colOff>
      <xdr:row>77</xdr:row>
      <xdr:rowOff>35037</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51564</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89568</xdr:rowOff>
    </xdr:from>
    <xdr:to>
      <xdr:col>15</xdr:col>
      <xdr:colOff>50800</xdr:colOff>
      <xdr:row>78</xdr:row>
      <xdr:rowOff>151870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291218"/>
          <a:ext cx="889000" cy="23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26896</xdr:rowOff>
    </xdr:from>
    <xdr:to>
      <xdr:col>15</xdr:col>
      <xdr:colOff>101600</xdr:colOff>
      <xdr:row>76</xdr:row>
      <xdr:rowOff>128496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145023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151870</xdr:rowOff>
    </xdr:from>
    <xdr:to>
      <xdr:col>10</xdr:col>
      <xdr:colOff>114300</xdr:colOff>
      <xdr:row>79</xdr:row>
      <xdr:rowOff>10885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524970"/>
          <a:ext cx="889000" cy="30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66193</xdr:rowOff>
    </xdr:from>
    <xdr:to>
      <xdr:col>10</xdr:col>
      <xdr:colOff>165100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110548</xdr:rowOff>
    </xdr:from>
    <xdr:to>
      <xdr:col>6</xdr:col>
      <xdr:colOff>38100</xdr:colOff>
      <xdr:row>78</xdr:row>
      <xdr:rowOff>40698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1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57225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87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34813</xdr:rowOff>
    </xdr:from>
    <xdr:to>
      <xdr:col>24</xdr:col>
      <xdr:colOff>114300</xdr:colOff>
      <xdr:row>77</xdr:row>
      <xdr:rowOff>136413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3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13240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14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91788</xdr:rowOff>
    </xdr:from>
    <xdr:to>
      <xdr:col>20</xdr:col>
      <xdr:colOff>38100</xdr:colOff>
      <xdr:row>78</xdr:row>
      <xdr:rowOff>21938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9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13065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8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38768</xdr:rowOff>
    </xdr:from>
    <xdr:to>
      <xdr:col>15</xdr:col>
      <xdr:colOff>101600</xdr:colOff>
      <xdr:row>77</xdr:row>
      <xdr:rowOff>140368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4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131495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33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101070</xdr:rowOff>
    </xdr:from>
    <xdr:to>
      <xdr:col>10</xdr:col>
      <xdr:colOff>165100</xdr:colOff>
      <xdr:row>79</xdr:row>
      <xdr:rowOff>31220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47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22347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566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131535</xdr:rowOff>
    </xdr:from>
    <xdr:to>
      <xdr:col>6</xdr:col>
      <xdr:colOff>38100</xdr:colOff>
      <xdr:row>79</xdr:row>
      <xdr:rowOff>61685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50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52812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97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2932</xdr:rowOff>
    </xdr:from>
    <xdr:to>
      <xdr:col>24</xdr:col>
      <xdr:colOff>62865</xdr:colOff>
      <xdr:row>99</xdr:row>
      <xdr:rowOff>28160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604882"/>
          <a:ext cx="1270" cy="1396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31987</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005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28160</xdr:rowOff>
    </xdr:from>
    <xdr:to>
      <xdr:col>24</xdr:col>
      <xdr:colOff>152400</xdr:colOff>
      <xdr:row>99</xdr:row>
      <xdr:rowOff>28160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001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121059</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80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109,876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2932</xdr:rowOff>
    </xdr:from>
    <xdr:to>
      <xdr:col>24</xdr:col>
      <xdr:colOff>152400</xdr:colOff>
      <xdr:row>91</xdr:row>
      <xdr:rowOff>2932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604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158919</xdr:rowOff>
    </xdr:from>
    <xdr:to>
      <xdr:col>24</xdr:col>
      <xdr:colOff>63500</xdr:colOff>
      <xdr:row>98</xdr:row>
      <xdr:rowOff>68475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789569"/>
          <a:ext cx="838200" cy="8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79725</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5389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56848</xdr:rowOff>
    </xdr:from>
    <xdr:to>
      <xdr:col>24</xdr:col>
      <xdr:colOff>114300</xdr:colOff>
      <xdr:row>97</xdr:row>
      <xdr:rowOff>158448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8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158919</xdr:rowOff>
    </xdr:from>
    <xdr:to>
      <xdr:col>19</xdr:col>
      <xdr:colOff>177800</xdr:colOff>
      <xdr:row>98</xdr:row>
      <xdr:rowOff>6753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789569"/>
          <a:ext cx="889000" cy="1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13658</xdr:rowOff>
    </xdr:from>
    <xdr:to>
      <xdr:col>20</xdr:col>
      <xdr:colOff>38100</xdr:colOff>
      <xdr:row>97</xdr:row>
      <xdr:rowOff>115258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4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131785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19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6753</xdr:rowOff>
    </xdr:from>
    <xdr:to>
      <xdr:col>15</xdr:col>
      <xdr:colOff>50800</xdr:colOff>
      <xdr:row>99</xdr:row>
      <xdr:rowOff>5969</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808853"/>
          <a:ext cx="889000" cy="170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25856</xdr:rowOff>
    </xdr:from>
    <xdr:to>
      <xdr:col>15</xdr:col>
      <xdr:colOff>101600</xdr:colOff>
      <xdr:row>97</xdr:row>
      <xdr:rowOff>127456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56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143983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31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5969</xdr:rowOff>
    </xdr:from>
    <xdr:to>
      <xdr:col>10</xdr:col>
      <xdr:colOff>114300</xdr:colOff>
      <xdr:row>99</xdr:row>
      <xdr:rowOff>48146</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979519"/>
          <a:ext cx="889000" cy="4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156206</xdr:rowOff>
    </xdr:from>
    <xdr:to>
      <xdr:col>10</xdr:col>
      <xdr:colOff>165100</xdr:colOff>
      <xdr:row>98</xdr:row>
      <xdr:rowOff>86356</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78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102883</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56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24354</xdr:rowOff>
    </xdr:from>
    <xdr:to>
      <xdr:col>6</xdr:col>
      <xdr:colOff>38100</xdr:colOff>
      <xdr:row>98</xdr:row>
      <xdr:rowOff>125954</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82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142481</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60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17675</xdr:rowOff>
    </xdr:from>
    <xdr:to>
      <xdr:col>24</xdr:col>
      <xdr:colOff>114300</xdr:colOff>
      <xdr:row>98</xdr:row>
      <xdr:rowOff>119275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81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167552</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798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108119</xdr:rowOff>
    </xdr:from>
    <xdr:to>
      <xdr:col>20</xdr:col>
      <xdr:colOff>38100</xdr:colOff>
      <xdr:row>98</xdr:row>
      <xdr:rowOff>38269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73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29396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831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127403</xdr:rowOff>
    </xdr:from>
    <xdr:to>
      <xdr:col>15</xdr:col>
      <xdr:colOff>101600</xdr:colOff>
      <xdr:row>98</xdr:row>
      <xdr:rowOff>57553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75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48680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85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126619</xdr:rowOff>
    </xdr:from>
    <xdr:to>
      <xdr:col>10</xdr:col>
      <xdr:colOff>165100</xdr:colOff>
      <xdr:row>99</xdr:row>
      <xdr:rowOff>56769</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92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47896</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702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168796</xdr:rowOff>
    </xdr:from>
    <xdr:to>
      <xdr:col>6</xdr:col>
      <xdr:colOff>38100</xdr:colOff>
      <xdr:row>99</xdr:row>
      <xdr:rowOff>98946</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97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90073</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706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139509</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283009"/>
          <a:ext cx="1270" cy="1447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86186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058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139509</xdr:rowOff>
    </xdr:from>
    <xdr:to>
      <xdr:col>55</xdr:col>
      <xdr:colOff>88900</xdr:colOff>
      <xdr:row>30</xdr:row>
      <xdr:rowOff>139509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283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97299</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4409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74422</xdr:rowOff>
    </xdr:from>
    <xdr:to>
      <xdr:col>55</xdr:col>
      <xdr:colOff>50800</xdr:colOff>
      <xdr:row>39</xdr:row>
      <xdr:rowOff>4572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589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90805</xdr:rowOff>
    </xdr:from>
    <xdr:to>
      <xdr:col>50</xdr:col>
      <xdr:colOff>165100</xdr:colOff>
      <xdr:row>39</xdr:row>
      <xdr:rowOff>20955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60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37482</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3811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90233</xdr:rowOff>
    </xdr:from>
    <xdr:to>
      <xdr:col>46</xdr:col>
      <xdr:colOff>38100</xdr:colOff>
      <xdr:row>39</xdr:row>
      <xdr:rowOff>20383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605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36911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3805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88709</xdr:rowOff>
    </xdr:from>
    <xdr:to>
      <xdr:col>41</xdr:col>
      <xdr:colOff>101600</xdr:colOff>
      <xdr:row>39</xdr:row>
      <xdr:rowOff>18859</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35386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3790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81280</xdr:rowOff>
    </xdr:from>
    <xdr:to>
      <xdr:col>36</xdr:col>
      <xdr:colOff>165100</xdr:colOff>
      <xdr:row>39</xdr:row>
      <xdr:rowOff>11430</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27957</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371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55676</xdr:rowOff>
    </xdr:from>
    <xdr:to>
      <xdr:col>54</xdr:col>
      <xdr:colOff>189865</xdr:colOff>
      <xdr:row>59</xdr:row>
      <xdr:rowOff>35471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28176"/>
          <a:ext cx="1270" cy="1522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39298</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548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35471</xdr:rowOff>
    </xdr:from>
    <xdr:to>
      <xdr:col>55</xdr:col>
      <xdr:colOff>88900</xdr:colOff>
      <xdr:row>59</xdr:row>
      <xdr:rowOff>35471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51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2353</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0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120,616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55676</xdr:rowOff>
    </xdr:from>
    <xdr:to>
      <xdr:col>55</xdr:col>
      <xdr:colOff>88900</xdr:colOff>
      <xdr:row>50</xdr:row>
      <xdr:rowOff>55676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2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63944</xdr:rowOff>
    </xdr:from>
    <xdr:to>
      <xdr:col>55</xdr:col>
      <xdr:colOff>0</xdr:colOff>
      <xdr:row>58</xdr:row>
      <xdr:rowOff>102578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008044"/>
          <a:ext cx="838200" cy="38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47312</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199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24435</xdr:rowOff>
    </xdr:from>
    <xdr:to>
      <xdr:col>55</xdr:col>
      <xdr:colOff>50800</xdr:colOff>
      <xdr:row>58</xdr:row>
      <xdr:rowOff>126035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96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63944</xdr:rowOff>
    </xdr:from>
    <xdr:to>
      <xdr:col>50</xdr:col>
      <xdr:colOff>114300</xdr:colOff>
      <xdr:row>58</xdr:row>
      <xdr:rowOff>107353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008044"/>
          <a:ext cx="889000" cy="4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42228</xdr:rowOff>
    </xdr:from>
    <xdr:to>
      <xdr:col>50</xdr:col>
      <xdr:colOff>165100</xdr:colOff>
      <xdr:row>58</xdr:row>
      <xdr:rowOff>143828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98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134955</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04428" y="10079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92253</xdr:rowOff>
    </xdr:from>
    <xdr:to>
      <xdr:col>45</xdr:col>
      <xdr:colOff>177800</xdr:colOff>
      <xdr:row>58</xdr:row>
      <xdr:rowOff>107353</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036353"/>
          <a:ext cx="889000" cy="1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43841</xdr:rowOff>
    </xdr:from>
    <xdr:to>
      <xdr:col>46</xdr:col>
      <xdr:colOff>38100</xdr:colOff>
      <xdr:row>58</xdr:row>
      <xdr:rowOff>145441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98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161968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15428" y="976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92253</xdr:rowOff>
    </xdr:from>
    <xdr:to>
      <xdr:col>41</xdr:col>
      <xdr:colOff>50800</xdr:colOff>
      <xdr:row>58</xdr:row>
      <xdr:rowOff>116230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036353"/>
          <a:ext cx="889000" cy="23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30315</xdr:rowOff>
    </xdr:from>
    <xdr:to>
      <xdr:col>41</xdr:col>
      <xdr:colOff>101600</xdr:colOff>
      <xdr:row>58</xdr:row>
      <xdr:rowOff>131915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97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148442</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4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35763</xdr:rowOff>
    </xdr:from>
    <xdr:to>
      <xdr:col>36</xdr:col>
      <xdr:colOff>165100</xdr:colOff>
      <xdr:row>58</xdr:row>
      <xdr:rowOff>137363</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97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153890</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51778</xdr:rowOff>
    </xdr:from>
    <xdr:to>
      <xdr:col>55</xdr:col>
      <xdr:colOff>50800</xdr:colOff>
      <xdr:row>58</xdr:row>
      <xdr:rowOff>153378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99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2862</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46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13144</xdr:rowOff>
    </xdr:from>
    <xdr:to>
      <xdr:col>50</xdr:col>
      <xdr:colOff>165100</xdr:colOff>
      <xdr:row>58</xdr:row>
      <xdr:rowOff>114744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95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131271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73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56553</xdr:rowOff>
    </xdr:from>
    <xdr:to>
      <xdr:col>46</xdr:col>
      <xdr:colOff>38100</xdr:colOff>
      <xdr:row>58</xdr:row>
      <xdr:rowOff>158153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0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149280</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093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41453</xdr:rowOff>
    </xdr:from>
    <xdr:to>
      <xdr:col>41</xdr:col>
      <xdr:colOff>101600</xdr:colOff>
      <xdr:row>58</xdr:row>
      <xdr:rowOff>143053</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98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134180</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078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65430</xdr:rowOff>
    </xdr:from>
    <xdr:to>
      <xdr:col>36</xdr:col>
      <xdr:colOff>165100</xdr:colOff>
      <xdr:row>58</xdr:row>
      <xdr:rowOff>167030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158157</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10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148349</xdr:rowOff>
    </xdr:from>
    <xdr:to>
      <xdr:col>54</xdr:col>
      <xdr:colOff>189865</xdr:colOff>
      <xdr:row>79</xdr:row>
      <xdr:rowOff>20789</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1299"/>
          <a:ext cx="1270" cy="1244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24616</xdr:rowOff>
    </xdr:from>
    <xdr:ext cx="378565"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691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20789</xdr:rowOff>
    </xdr:from>
    <xdr:to>
      <xdr:col>55</xdr:col>
      <xdr:colOff>88900</xdr:colOff>
      <xdr:row>79</xdr:row>
      <xdr:rowOff>20789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6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95026</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33,273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148349</xdr:rowOff>
    </xdr:from>
    <xdr:to>
      <xdr:col>55</xdr:col>
      <xdr:colOff>88900</xdr:colOff>
      <xdr:row>71</xdr:row>
      <xdr:rowOff>148349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1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98056</xdr:rowOff>
    </xdr:from>
    <xdr:to>
      <xdr:col>55</xdr:col>
      <xdr:colOff>0</xdr:colOff>
      <xdr:row>77</xdr:row>
      <xdr:rowOff>110173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128256"/>
          <a:ext cx="838200" cy="183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73868</xdr:rowOff>
    </xdr:from>
    <xdr:ext cx="469744"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040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50991</xdr:rowOff>
    </xdr:from>
    <xdr:to>
      <xdr:col>55</xdr:col>
      <xdr:colOff>50800</xdr:colOff>
      <xdr:row>77</xdr:row>
      <xdr:rowOff>152591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2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98056</xdr:rowOff>
    </xdr:from>
    <xdr:to>
      <xdr:col>50</xdr:col>
      <xdr:colOff>114300</xdr:colOff>
      <xdr:row>77</xdr:row>
      <xdr:rowOff>163246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128256"/>
          <a:ext cx="889000" cy="236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151994</xdr:rowOff>
    </xdr:from>
    <xdr:to>
      <xdr:col>50</xdr:col>
      <xdr:colOff>165100</xdr:colOff>
      <xdr:row>77</xdr:row>
      <xdr:rowOff>82144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8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73271</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04428" y="1327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149988</xdr:rowOff>
    </xdr:from>
    <xdr:to>
      <xdr:col>45</xdr:col>
      <xdr:colOff>177800</xdr:colOff>
      <xdr:row>77</xdr:row>
      <xdr:rowOff>163246</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351638"/>
          <a:ext cx="889000" cy="1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470</xdr:rowOff>
    </xdr:from>
    <xdr:to>
      <xdr:col>46</xdr:col>
      <xdr:colOff>38100</xdr:colOff>
      <xdr:row>77</xdr:row>
      <xdr:rowOff>102070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20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118597</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15428" y="1297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11303</xdr:rowOff>
    </xdr:from>
    <xdr:to>
      <xdr:col>41</xdr:col>
      <xdr:colOff>50800</xdr:colOff>
      <xdr:row>77</xdr:row>
      <xdr:rowOff>149988</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041503"/>
          <a:ext cx="889000" cy="31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82462</xdr:rowOff>
    </xdr:from>
    <xdr:to>
      <xdr:col>41</xdr:col>
      <xdr:colOff>101600</xdr:colOff>
      <xdr:row>77</xdr:row>
      <xdr:rowOff>12612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2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29138</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8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75031</xdr:rowOff>
    </xdr:from>
    <xdr:to>
      <xdr:col>36</xdr:col>
      <xdr:colOff>165100</xdr:colOff>
      <xdr:row>78</xdr:row>
      <xdr:rowOff>5181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27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167758</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37428" y="13369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59373</xdr:rowOff>
    </xdr:from>
    <xdr:to>
      <xdr:col>55</xdr:col>
      <xdr:colOff>50800</xdr:colOff>
      <xdr:row>77</xdr:row>
      <xdr:rowOff>160973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26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37800</xdr:rowOff>
    </xdr:from>
    <xdr:ext cx="469744"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39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47256</xdr:rowOff>
    </xdr:from>
    <xdr:to>
      <xdr:col>50</xdr:col>
      <xdr:colOff>165100</xdr:colOff>
      <xdr:row>76</xdr:row>
      <xdr:rowOff>148856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0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165384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852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112446</xdr:rowOff>
    </xdr:from>
    <xdr:to>
      <xdr:col>46</xdr:col>
      <xdr:colOff>38100</xdr:colOff>
      <xdr:row>78</xdr:row>
      <xdr:rowOff>42596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31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33723</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515428" y="13406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99188</xdr:rowOff>
    </xdr:from>
    <xdr:to>
      <xdr:col>41</xdr:col>
      <xdr:colOff>101600</xdr:colOff>
      <xdr:row>78</xdr:row>
      <xdr:rowOff>29338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30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20465</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626428" y="1339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131953</xdr:rowOff>
    </xdr:from>
    <xdr:to>
      <xdr:col>36</xdr:col>
      <xdr:colOff>165100</xdr:colOff>
      <xdr:row>76</xdr:row>
      <xdr:rowOff>62103</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99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78630</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765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34252</xdr:rowOff>
    </xdr:from>
    <xdr:to>
      <xdr:col>54</xdr:col>
      <xdr:colOff>189865</xdr:colOff>
      <xdr:row>97</xdr:row>
      <xdr:rowOff>159144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464752"/>
          <a:ext cx="1270" cy="1325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162971</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793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159144</xdr:rowOff>
    </xdr:from>
    <xdr:to>
      <xdr:col>55</xdr:col>
      <xdr:colOff>88900</xdr:colOff>
      <xdr:row>97</xdr:row>
      <xdr:rowOff>159144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789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152379</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239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122,303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34252</xdr:rowOff>
    </xdr:from>
    <xdr:to>
      <xdr:col>55</xdr:col>
      <xdr:colOff>88900</xdr:colOff>
      <xdr:row>90</xdr:row>
      <xdr:rowOff>34252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464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5614</xdr:rowOff>
    </xdr:from>
    <xdr:to>
      <xdr:col>55</xdr:col>
      <xdr:colOff>0</xdr:colOff>
      <xdr:row>97</xdr:row>
      <xdr:rowOff>18211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9639300" y="16636264"/>
          <a:ext cx="838200" cy="12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163656</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2799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140779</xdr:rowOff>
    </xdr:from>
    <xdr:to>
      <xdr:col>55</xdr:col>
      <xdr:colOff>50800</xdr:colOff>
      <xdr:row>96</xdr:row>
      <xdr:rowOff>70929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5614</xdr:rowOff>
    </xdr:from>
    <xdr:to>
      <xdr:col>50</xdr:col>
      <xdr:colOff>114300</xdr:colOff>
      <xdr:row>97</xdr:row>
      <xdr:rowOff>55308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6636264"/>
          <a:ext cx="889000" cy="49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140336</xdr:rowOff>
    </xdr:from>
    <xdr:to>
      <xdr:col>50</xdr:col>
      <xdr:colOff>165100</xdr:colOff>
      <xdr:row>96</xdr:row>
      <xdr:rowOff>70486</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87013</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159638</xdr:rowOff>
    </xdr:from>
    <xdr:to>
      <xdr:col>45</xdr:col>
      <xdr:colOff>177800</xdr:colOff>
      <xdr:row>97</xdr:row>
      <xdr:rowOff>55308</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7861300" y="16618838"/>
          <a:ext cx="889000" cy="67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164948</xdr:rowOff>
    </xdr:from>
    <xdr:to>
      <xdr:col>46</xdr:col>
      <xdr:colOff>38100</xdr:colOff>
      <xdr:row>96</xdr:row>
      <xdr:rowOff>95098</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111625</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159638</xdr:rowOff>
    </xdr:from>
    <xdr:to>
      <xdr:col>41</xdr:col>
      <xdr:colOff>50800</xdr:colOff>
      <xdr:row>97</xdr:row>
      <xdr:rowOff>55335</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72300" y="16618838"/>
          <a:ext cx="889000" cy="6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927</xdr:rowOff>
    </xdr:from>
    <xdr:to>
      <xdr:col>41</xdr:col>
      <xdr:colOff>101600</xdr:colOff>
      <xdr:row>96</xdr:row>
      <xdr:rowOff>102527</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119054</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12649</xdr:rowOff>
    </xdr:from>
    <xdr:to>
      <xdr:col>36</xdr:col>
      <xdr:colOff>165100</xdr:colOff>
      <xdr:row>96</xdr:row>
      <xdr:rowOff>114249</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4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130776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247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138861</xdr:rowOff>
    </xdr:from>
    <xdr:to>
      <xdr:col>55</xdr:col>
      <xdr:colOff>50800</xdr:colOff>
      <xdr:row>97</xdr:row>
      <xdr:rowOff>69011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59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117288</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57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126264</xdr:rowOff>
    </xdr:from>
    <xdr:to>
      <xdr:col>50</xdr:col>
      <xdr:colOff>165100</xdr:colOff>
      <xdr:row>97</xdr:row>
      <xdr:rowOff>56414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58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47541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67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4508</xdr:rowOff>
    </xdr:from>
    <xdr:to>
      <xdr:col>46</xdr:col>
      <xdr:colOff>38100</xdr:colOff>
      <xdr:row>97</xdr:row>
      <xdr:rowOff>106108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63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97235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727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108838</xdr:rowOff>
    </xdr:from>
    <xdr:to>
      <xdr:col>41</xdr:col>
      <xdr:colOff>101600</xdr:colOff>
      <xdr:row>97</xdr:row>
      <xdr:rowOff>38988</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568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30115</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660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4535</xdr:rowOff>
    </xdr:from>
    <xdr:to>
      <xdr:col>36</xdr:col>
      <xdr:colOff>165100</xdr:colOff>
      <xdr:row>97</xdr:row>
      <xdr:rowOff>106135</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63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97262</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72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90246</xdr:rowOff>
    </xdr:from>
    <xdr:to>
      <xdr:col>85</xdr:col>
      <xdr:colOff>126364</xdr:colOff>
      <xdr:row>39</xdr:row>
      <xdr:rowOff>19228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405196"/>
          <a:ext cx="1269" cy="1300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23055</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70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19228</xdr:rowOff>
    </xdr:from>
    <xdr:to>
      <xdr:col>86</xdr:col>
      <xdr:colOff>25400</xdr:colOff>
      <xdr:row>39</xdr:row>
      <xdr:rowOff>19228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705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36923</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18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44,798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90246</xdr:rowOff>
    </xdr:from>
    <xdr:to>
      <xdr:col>86</xdr:col>
      <xdr:colOff>25400</xdr:colOff>
      <xdr:row>31</xdr:row>
      <xdr:rowOff>90246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405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156997</xdr:rowOff>
    </xdr:from>
    <xdr:to>
      <xdr:col>85</xdr:col>
      <xdr:colOff>127000</xdr:colOff>
      <xdr:row>35</xdr:row>
      <xdr:rowOff>165646</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157747"/>
          <a:ext cx="838200" cy="8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55021</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3986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76594</xdr:rowOff>
    </xdr:from>
    <xdr:to>
      <xdr:col>85</xdr:col>
      <xdr:colOff>177800</xdr:colOff>
      <xdr:row>38</xdr:row>
      <xdr:rowOff>6744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420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165646</xdr:rowOff>
    </xdr:from>
    <xdr:to>
      <xdr:col>81</xdr:col>
      <xdr:colOff>50800</xdr:colOff>
      <xdr:row>36</xdr:row>
      <xdr:rowOff>17170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166396"/>
          <a:ext cx="889000" cy="2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85890</xdr:rowOff>
    </xdr:from>
    <xdr:to>
      <xdr:col>81</xdr:col>
      <xdr:colOff>101600</xdr:colOff>
      <xdr:row>38</xdr:row>
      <xdr:rowOff>16040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42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7167</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52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53061</xdr:rowOff>
    </xdr:from>
    <xdr:to>
      <xdr:col>76</xdr:col>
      <xdr:colOff>114300</xdr:colOff>
      <xdr:row>36</xdr:row>
      <xdr:rowOff>17170</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3703300" y="5882361"/>
          <a:ext cx="889000" cy="307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69469</xdr:rowOff>
    </xdr:from>
    <xdr:to>
      <xdr:col>76</xdr:col>
      <xdr:colOff>165100</xdr:colOff>
      <xdr:row>37</xdr:row>
      <xdr:rowOff>171069</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162196</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505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53061</xdr:rowOff>
    </xdr:from>
    <xdr:to>
      <xdr:col>71</xdr:col>
      <xdr:colOff>177800</xdr:colOff>
      <xdr:row>36</xdr:row>
      <xdr:rowOff>53365</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2814300" y="5882361"/>
          <a:ext cx="889000" cy="34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37046</xdr:rowOff>
    </xdr:from>
    <xdr:to>
      <xdr:col>72</xdr:col>
      <xdr:colOff>38100</xdr:colOff>
      <xdr:row>37</xdr:row>
      <xdr:rowOff>138646</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38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129773</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47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54686</xdr:rowOff>
    </xdr:from>
    <xdr:to>
      <xdr:col>67</xdr:col>
      <xdr:colOff>101600</xdr:colOff>
      <xdr:row>37</xdr:row>
      <xdr:rowOff>156286</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398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147414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49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106197</xdr:rowOff>
    </xdr:from>
    <xdr:to>
      <xdr:col>85</xdr:col>
      <xdr:colOff>177800</xdr:colOff>
      <xdr:row>36</xdr:row>
      <xdr:rowOff>36347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106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129074</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595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114846</xdr:rowOff>
    </xdr:from>
    <xdr:to>
      <xdr:col>81</xdr:col>
      <xdr:colOff>101600</xdr:colOff>
      <xdr:row>36</xdr:row>
      <xdr:rowOff>44996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11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61523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5890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137820</xdr:rowOff>
    </xdr:from>
    <xdr:to>
      <xdr:col>76</xdr:col>
      <xdr:colOff>165100</xdr:colOff>
      <xdr:row>36</xdr:row>
      <xdr:rowOff>67970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1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84497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5913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2261</xdr:rowOff>
    </xdr:from>
    <xdr:to>
      <xdr:col>72</xdr:col>
      <xdr:colOff>38100</xdr:colOff>
      <xdr:row>34</xdr:row>
      <xdr:rowOff>103861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583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120388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560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2565</xdr:rowOff>
    </xdr:from>
    <xdr:to>
      <xdr:col>67</xdr:col>
      <xdr:colOff>101600</xdr:colOff>
      <xdr:row>36</xdr:row>
      <xdr:rowOff>104165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1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120692</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5949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45182</xdr:rowOff>
    </xdr:from>
    <xdr:to>
      <xdr:col>85</xdr:col>
      <xdr:colOff>126364</xdr:colOff>
      <xdr:row>58</xdr:row>
      <xdr:rowOff>28852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89132"/>
          <a:ext cx="1269" cy="1183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32679</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7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28852</xdr:rowOff>
    </xdr:from>
    <xdr:to>
      <xdr:col>86</xdr:col>
      <xdr:colOff>25400</xdr:colOff>
      <xdr:row>58</xdr:row>
      <xdr:rowOff>28852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72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163309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6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179,904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45182</xdr:rowOff>
    </xdr:from>
    <xdr:to>
      <xdr:col>86</xdr:col>
      <xdr:colOff>25400</xdr:colOff>
      <xdr:row>51</xdr:row>
      <xdr:rowOff>45182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8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87023</xdr:rowOff>
    </xdr:from>
    <xdr:to>
      <xdr:col>85</xdr:col>
      <xdr:colOff>127000</xdr:colOff>
      <xdr:row>57</xdr:row>
      <xdr:rowOff>91785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859673"/>
          <a:ext cx="83820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112242</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5419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89365</xdr:rowOff>
    </xdr:from>
    <xdr:to>
      <xdr:col>85</xdr:col>
      <xdr:colOff>177800</xdr:colOff>
      <xdr:row>57</xdr:row>
      <xdr:rowOff>19515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9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91785</xdr:rowOff>
    </xdr:from>
    <xdr:to>
      <xdr:col>81</xdr:col>
      <xdr:colOff>50800</xdr:colOff>
      <xdr:row>57</xdr:row>
      <xdr:rowOff>113099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864435"/>
          <a:ext cx="889000" cy="21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124272</xdr:rowOff>
    </xdr:from>
    <xdr:to>
      <xdr:col>81</xdr:col>
      <xdr:colOff>101600</xdr:colOff>
      <xdr:row>57</xdr:row>
      <xdr:rowOff>54422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725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70949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500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52672</xdr:rowOff>
    </xdr:from>
    <xdr:to>
      <xdr:col>76</xdr:col>
      <xdr:colOff>114300</xdr:colOff>
      <xdr:row>57</xdr:row>
      <xdr:rowOff>113099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3703300" y="9825322"/>
          <a:ext cx="889000" cy="6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129713</xdr:rowOff>
    </xdr:from>
    <xdr:to>
      <xdr:col>76</xdr:col>
      <xdr:colOff>165100</xdr:colOff>
      <xdr:row>57</xdr:row>
      <xdr:rowOff>59863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73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76390</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5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52672</xdr:rowOff>
    </xdr:from>
    <xdr:to>
      <xdr:col>71</xdr:col>
      <xdr:colOff>177800</xdr:colOff>
      <xdr:row>57</xdr:row>
      <xdr:rowOff>163040</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825322"/>
          <a:ext cx="889000" cy="11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76220</xdr:rowOff>
    </xdr:from>
    <xdr:to>
      <xdr:col>72</xdr:col>
      <xdr:colOff>38100</xdr:colOff>
      <xdr:row>57</xdr:row>
      <xdr:rowOff>6370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67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22897</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452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122924</xdr:rowOff>
    </xdr:from>
    <xdr:to>
      <xdr:col>67</xdr:col>
      <xdr:colOff>101600</xdr:colOff>
      <xdr:row>57</xdr:row>
      <xdr:rowOff>53074</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72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69601</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499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36223</xdr:rowOff>
    </xdr:from>
    <xdr:to>
      <xdr:col>85</xdr:col>
      <xdr:colOff>177800</xdr:colOff>
      <xdr:row>57</xdr:row>
      <xdr:rowOff>137823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808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122600</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72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40985</xdr:rowOff>
    </xdr:from>
    <xdr:to>
      <xdr:col>81</xdr:col>
      <xdr:colOff>101600</xdr:colOff>
      <xdr:row>57</xdr:row>
      <xdr:rowOff>142585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81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133712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906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62299</xdr:rowOff>
    </xdr:from>
    <xdr:to>
      <xdr:col>76</xdr:col>
      <xdr:colOff>165100</xdr:colOff>
      <xdr:row>57</xdr:row>
      <xdr:rowOff>163899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83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155026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927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1872</xdr:rowOff>
    </xdr:from>
    <xdr:to>
      <xdr:col>72</xdr:col>
      <xdr:colOff>38100</xdr:colOff>
      <xdr:row>57</xdr:row>
      <xdr:rowOff>103472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77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94599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867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112240</xdr:rowOff>
    </xdr:from>
    <xdr:to>
      <xdr:col>67</xdr:col>
      <xdr:colOff>101600</xdr:colOff>
      <xdr:row>58</xdr:row>
      <xdr:rowOff>42390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88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33517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97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56882</xdr:rowOff>
    </xdr:from>
    <xdr:to>
      <xdr:col>85</xdr:col>
      <xdr:colOff>126364</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229832"/>
          <a:ext cx="1269" cy="1413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118759</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6633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3559</xdr:rowOff>
    </xdr:from>
    <xdr:ext cx="534377"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2005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43,286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56882</xdr:rowOff>
    </xdr:from>
    <xdr:to>
      <xdr:col>86</xdr:col>
      <xdr:colOff>25400</xdr:colOff>
      <xdr:row>71</xdr:row>
      <xdr:rowOff>56882</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229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94078</xdr:rowOff>
    </xdr:from>
    <xdr:to>
      <xdr:col>85</xdr:col>
      <xdr:colOff>127000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5481300" y="13638628"/>
          <a:ext cx="8382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36208</xdr:rowOff>
    </xdr:from>
    <xdr:ext cx="469744"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4093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13331</xdr:rowOff>
    </xdr:from>
    <xdr:to>
      <xdr:col>85</xdr:col>
      <xdr:colOff>177800</xdr:colOff>
      <xdr:row>79</xdr:row>
      <xdr:rowOff>114931</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557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89309</xdr:rowOff>
    </xdr:from>
    <xdr:to>
      <xdr:col>81</xdr:col>
      <xdr:colOff>50800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4592300" y="13633859"/>
          <a:ext cx="889000" cy="9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162509</xdr:rowOff>
    </xdr:from>
    <xdr:to>
      <xdr:col>81</xdr:col>
      <xdr:colOff>101600</xdr:colOff>
      <xdr:row>79</xdr:row>
      <xdr:rowOff>92659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53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109186</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31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33499</xdr:rowOff>
    </xdr:from>
    <xdr:to>
      <xdr:col>76</xdr:col>
      <xdr:colOff>114300</xdr:colOff>
      <xdr:row>79</xdr:row>
      <xdr:rowOff>89309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3703300" y="13578049"/>
          <a:ext cx="889000" cy="55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146997</xdr:rowOff>
    </xdr:from>
    <xdr:to>
      <xdr:col>76</xdr:col>
      <xdr:colOff>165100</xdr:colOff>
      <xdr:row>79</xdr:row>
      <xdr:rowOff>77147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52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93674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29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21286</xdr:rowOff>
    </xdr:from>
    <xdr:to>
      <xdr:col>71</xdr:col>
      <xdr:colOff>177800</xdr:colOff>
      <xdr:row>79</xdr:row>
      <xdr:rowOff>33499</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2814300" y="13565836"/>
          <a:ext cx="889000" cy="1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165514</xdr:rowOff>
    </xdr:from>
    <xdr:to>
      <xdr:col>72</xdr:col>
      <xdr:colOff>38100</xdr:colOff>
      <xdr:row>79</xdr:row>
      <xdr:rowOff>95664</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53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86791</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631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153398</xdr:rowOff>
    </xdr:from>
    <xdr:to>
      <xdr:col>67</xdr:col>
      <xdr:colOff>101600</xdr:colOff>
      <xdr:row>79</xdr:row>
      <xdr:rowOff>83548</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526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74675</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619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43278</xdr:rowOff>
    </xdr:from>
    <xdr:to>
      <xdr:col>85</xdr:col>
      <xdr:colOff>177800</xdr:colOff>
      <xdr:row>79</xdr:row>
      <xdr:rowOff>144878</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358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163208</xdr:rowOff>
    </xdr:from>
    <xdr:ext cx="378565"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536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38509</xdr:rowOff>
    </xdr:from>
    <xdr:to>
      <xdr:col>76</xdr:col>
      <xdr:colOff>165100</xdr:colOff>
      <xdr:row>79</xdr:row>
      <xdr:rowOff>140109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58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131236</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403017" y="136757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154149</xdr:rowOff>
    </xdr:from>
    <xdr:to>
      <xdr:col>72</xdr:col>
      <xdr:colOff>38100</xdr:colOff>
      <xdr:row>79</xdr:row>
      <xdr:rowOff>84299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52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100826</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468428" y="1330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141936</xdr:rowOff>
    </xdr:from>
    <xdr:to>
      <xdr:col>67</xdr:col>
      <xdr:colOff>101600</xdr:colOff>
      <xdr:row>79</xdr:row>
      <xdr:rowOff>72086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351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88613</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579428" y="13290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91858</xdr:rowOff>
    </xdr:from>
    <xdr:to>
      <xdr:col>85</xdr:col>
      <xdr:colOff>126364</xdr:colOff>
      <xdr:row>98</xdr:row>
      <xdr:rowOff>155897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350908"/>
          <a:ext cx="1269" cy="1607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159724</xdr:rowOff>
    </xdr:from>
    <xdr:ext cx="469744"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961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155897</xdr:rowOff>
    </xdr:from>
    <xdr:to>
      <xdr:col>86</xdr:col>
      <xdr:colOff>25400</xdr:colOff>
      <xdr:row>98</xdr:row>
      <xdr:rowOff>155897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957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38535</xdr:rowOff>
    </xdr:from>
    <xdr:ext cx="599010"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126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105,430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91858</xdr:rowOff>
    </xdr:from>
    <xdr:to>
      <xdr:col>86</xdr:col>
      <xdr:colOff>25400</xdr:colOff>
      <xdr:row>89</xdr:row>
      <xdr:rowOff>91858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35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118326</xdr:rowOff>
    </xdr:from>
    <xdr:to>
      <xdr:col>85</xdr:col>
      <xdr:colOff>127000</xdr:colOff>
      <xdr:row>95</xdr:row>
      <xdr:rowOff>123583</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6406076"/>
          <a:ext cx="838200" cy="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155239</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442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5362</xdr:rowOff>
    </xdr:from>
    <xdr:to>
      <xdr:col>85</xdr:col>
      <xdr:colOff>177800</xdr:colOff>
      <xdr:row>96</xdr:row>
      <xdr:rowOff>106962</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46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123583</xdr:rowOff>
    </xdr:from>
    <xdr:to>
      <xdr:col>81</xdr:col>
      <xdr:colOff>50800</xdr:colOff>
      <xdr:row>95</xdr:row>
      <xdr:rowOff>158902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411333"/>
          <a:ext cx="889000" cy="35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15128</xdr:rowOff>
    </xdr:from>
    <xdr:to>
      <xdr:col>81</xdr:col>
      <xdr:colOff>101600</xdr:colOff>
      <xdr:row>96</xdr:row>
      <xdr:rowOff>116728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47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107855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56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158902</xdr:rowOff>
    </xdr:from>
    <xdr:to>
      <xdr:col>76</xdr:col>
      <xdr:colOff>114300</xdr:colOff>
      <xdr:row>96</xdr:row>
      <xdr:rowOff>31262</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446652"/>
          <a:ext cx="889000" cy="4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31375</xdr:rowOff>
    </xdr:from>
    <xdr:to>
      <xdr:col>76</xdr:col>
      <xdr:colOff>165100</xdr:colOff>
      <xdr:row>96</xdr:row>
      <xdr:rowOff>132975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490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124102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583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168847</xdr:rowOff>
    </xdr:from>
    <xdr:to>
      <xdr:col>71</xdr:col>
      <xdr:colOff>177800</xdr:colOff>
      <xdr:row>96</xdr:row>
      <xdr:rowOff>31262</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2814300" y="16456597"/>
          <a:ext cx="889000" cy="33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52699</xdr:rowOff>
    </xdr:from>
    <xdr:to>
      <xdr:col>72</xdr:col>
      <xdr:colOff>38100</xdr:colOff>
      <xdr:row>96</xdr:row>
      <xdr:rowOff>154299</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5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145426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604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45287</xdr:rowOff>
    </xdr:from>
    <xdr:to>
      <xdr:col>67</xdr:col>
      <xdr:colOff>101600</xdr:colOff>
      <xdr:row>96</xdr:row>
      <xdr:rowOff>146887</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504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138014</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59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67526</xdr:rowOff>
    </xdr:from>
    <xdr:to>
      <xdr:col>85</xdr:col>
      <xdr:colOff>177800</xdr:colOff>
      <xdr:row>95</xdr:row>
      <xdr:rowOff>169126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35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90403</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206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72783</xdr:rowOff>
    </xdr:from>
    <xdr:to>
      <xdr:col>81</xdr:col>
      <xdr:colOff>101600</xdr:colOff>
      <xdr:row>96</xdr:row>
      <xdr:rowOff>2933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36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19460</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135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108102</xdr:rowOff>
    </xdr:from>
    <xdr:to>
      <xdr:col>76</xdr:col>
      <xdr:colOff>165100</xdr:colOff>
      <xdr:row>96</xdr:row>
      <xdr:rowOff>38252</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39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54779</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171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151912</xdr:rowOff>
    </xdr:from>
    <xdr:to>
      <xdr:col>72</xdr:col>
      <xdr:colOff>38100</xdr:colOff>
      <xdr:row>96</xdr:row>
      <xdr:rowOff>82062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439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98589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214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118047</xdr:rowOff>
    </xdr:from>
    <xdr:to>
      <xdr:col>67</xdr:col>
      <xdr:colOff>101600</xdr:colOff>
      <xdr:row>96</xdr:row>
      <xdr:rowOff>48197</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40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64724</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181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143129</xdr:rowOff>
    </xdr:from>
    <xdr:to>
      <xdr:col>116</xdr:col>
      <xdr:colOff>62864</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972429"/>
          <a:ext cx="1269" cy="568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67454</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58255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33</xdr:row>
      <xdr:rowOff>89806</xdr:rowOff>
    </xdr:from>
    <xdr:ext cx="378565"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7476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34</xdr:row>
      <xdr:rowOff>143129</xdr:rowOff>
    </xdr:from>
    <xdr:to>
      <xdr:col>116</xdr:col>
      <xdr:colOff>152400</xdr:colOff>
      <xdr:row>34</xdr:row>
      <xdr:rowOff>143129</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9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111697</xdr:rowOff>
    </xdr:from>
    <xdr:to>
      <xdr:col>116</xdr:col>
      <xdr:colOff>63500</xdr:colOff>
      <xdr:row>38</xdr:row>
      <xdr:rowOff>25400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112447"/>
          <a:ext cx="838200" cy="428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156354</xdr:rowOff>
    </xdr:from>
    <xdr:ext cx="313932"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328554"/>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133477</xdr:rowOff>
    </xdr:from>
    <xdr:to>
      <xdr:col>116</xdr:col>
      <xdr:colOff>114300</xdr:colOff>
      <xdr:row>38</xdr:row>
      <xdr:rowOff>63627</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477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111697</xdr:rowOff>
    </xdr:from>
    <xdr:to>
      <xdr:col>111</xdr:col>
      <xdr:colOff>177800</xdr:colOff>
      <xdr:row>36</xdr:row>
      <xdr:rowOff>60261</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20434300" y="6112447"/>
          <a:ext cx="889000" cy="12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83185</xdr:rowOff>
    </xdr:from>
    <xdr:to>
      <xdr:col>112</xdr:col>
      <xdr:colOff>38100</xdr:colOff>
      <xdr:row>38</xdr:row>
      <xdr:rowOff>13335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42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4462</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4017" y="65195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60261</xdr:rowOff>
    </xdr:from>
    <xdr:to>
      <xdr:col>107</xdr:col>
      <xdr:colOff>50800</xdr:colOff>
      <xdr:row>38</xdr:row>
      <xdr:rowOff>25400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19545300" y="6232461"/>
          <a:ext cx="889000" cy="30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112903</xdr:rowOff>
    </xdr:from>
    <xdr:to>
      <xdr:col>107</xdr:col>
      <xdr:colOff>101600</xdr:colOff>
      <xdr:row>38</xdr:row>
      <xdr:rowOff>43053</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45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34180</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77333" y="65492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102553</xdr:rowOff>
    </xdr:from>
    <xdr:to>
      <xdr:col>102</xdr:col>
      <xdr:colOff>114300</xdr:colOff>
      <xdr:row>38</xdr:row>
      <xdr:rowOff>25400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5246053"/>
          <a:ext cx="889000" cy="129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124904</xdr:rowOff>
    </xdr:from>
    <xdr:to>
      <xdr:col>102</xdr:col>
      <xdr:colOff>165100</xdr:colOff>
      <xdr:row>38</xdr:row>
      <xdr:rowOff>55054</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46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71581</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88333" y="62437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99759</xdr:rowOff>
    </xdr:from>
    <xdr:to>
      <xdr:col>98</xdr:col>
      <xdr:colOff>38100</xdr:colOff>
      <xdr:row>38</xdr:row>
      <xdr:rowOff>29908</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44340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21035</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99333" y="65361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111904</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45555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60897</xdr:rowOff>
    </xdr:from>
    <xdr:to>
      <xdr:col>112</xdr:col>
      <xdr:colOff>38100</xdr:colOff>
      <xdr:row>35</xdr:row>
      <xdr:rowOff>162497</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06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34</xdr:row>
      <xdr:rowOff>7574</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34017" y="58368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9461</xdr:rowOff>
    </xdr:from>
    <xdr:to>
      <xdr:col>107</xdr:col>
      <xdr:colOff>101600</xdr:colOff>
      <xdr:row>36</xdr:row>
      <xdr:rowOff>111061</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1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34</xdr:row>
      <xdr:rowOff>127588</xdr:rowOff>
    </xdr:from>
    <xdr:ext cx="378565"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245017" y="59568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51753</xdr:rowOff>
    </xdr:from>
    <xdr:to>
      <xdr:col>98</xdr:col>
      <xdr:colOff>38100</xdr:colOff>
      <xdr:row>30</xdr:row>
      <xdr:rowOff>153353</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519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28</xdr:row>
      <xdr:rowOff>169880</xdr:rowOff>
    </xdr:from>
    <xdr:ext cx="469744"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421428" y="4970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議会費は、期末手当支給率の見直しにより増加している。総務費は、令和３年度以降は財政調整基金をはじめとした基金の増額により従来より高い水準にあったものの、積立金の減少により令和５年度は減少している。民生費は、令和３年度以降、住民税非課税世帯等臨時特別給付金や価格高騰緊急支援給付金事業などにより増加を押し上げているほ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人あたりの給付費の増加により扶助費や繰出金が増加している。　衛生費は、一部事務組合負担金の施設更新により増加傾向にあるものの、新型コロナウイルス予防接種の公費負担終了により減少している。農林水産業費は、一部事務組合からの受託事業皆減により終了している。商工費は工業団地拡張事業の皆減により減少している。土木費は、道路に係る繰越事業の進捗により減少している。消防費は、単独消防を有していることから類似団体と比較して高い水準にあり、消防団器具庫や防火水槽の整備など増加傾向にある。　教育費は、物価価格高騰の影響により給食賄材料費など増加傾向にあり、次年度以降は小学校校舎長寿命化が予定されており増加が見込まれる。災害復旧費は令和元年房総半島台風により令和元年及び令和２年に増加している。公債費は人口急増時に整備したインフラなど大規模な償還終了により微減傾向にあったものの、令和３年度から臨時財政対策債の償還が増加しているため、新規事業の平準化を図り、後年度負担軽減のため地方債残高の減少に努める。諸支出金は、令和元、３、４年度に普通財産用地を購入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千葉県栄町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財政調整基金は、増加傾向にあり、令和４年度末残高において令和８年度までの第５次総合計画における目標残高</a:t>
          </a:r>
          <a:r>
            <a:rPr kumimoji="1" lang="en-US" altLang="ja-JP" sz="1400">
              <a:solidFill>
                <a:sysClr val="windowText" lastClr="000000"/>
              </a:solidFill>
              <a:latin typeface="ＭＳ ゴシック" pitchFamily="49" charset="-128"/>
              <a:ea typeface="ＭＳ ゴシック" pitchFamily="49" charset="-128"/>
            </a:rPr>
            <a:t>10</a:t>
          </a:r>
          <a:r>
            <a:rPr kumimoji="1" lang="ja-JP" altLang="en-US" sz="1400">
              <a:solidFill>
                <a:sysClr val="windowText" lastClr="000000"/>
              </a:solidFill>
              <a:latin typeface="ＭＳ ゴシック" pitchFamily="49" charset="-128"/>
              <a:ea typeface="ＭＳ ゴシック" pitchFamily="49" charset="-128"/>
            </a:rPr>
            <a:t>億円を達成している。今後も事業の優先度や緊急性などから歳出の見直しを図り、計画的な積み立てを行い、基金残高を確保する。</a:t>
          </a:r>
        </a:p>
        <a:p>
          <a:r>
            <a:rPr kumimoji="1" lang="ja-JP" altLang="en-US" sz="1400">
              <a:solidFill>
                <a:sysClr val="windowText" lastClr="000000"/>
              </a:solidFill>
              <a:latin typeface="ＭＳ ゴシック" pitchFamily="49" charset="-128"/>
              <a:ea typeface="ＭＳ ゴシック" pitchFamily="49" charset="-128"/>
            </a:rPr>
            <a:t>　実質収支は、適正規模とされる標準財政規模の３％～５％の範囲内で、黒字を確保するよう財政運営に努める。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千葉県栄町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一般会計及び特別会計すべてにおいて過去５年間黒字で推移している。しかしながら、人口減少や高齢化の進展等、今後も引き続き厳しい財政状況が見込まれることから、自主財源を確保するために徴収率向上のほか、料金等改定を含め、健全な財政運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千葉県栄町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実質公債費比率は、平成初期の人口急増に対応するインフラ等大規模投資事業の償還完了に伴い減少していた元利償還金が、臨時財政対策債の償還額増加に伴い、令和３年度以降増加しているため、実質公債費比率の分子も増加している。</a:t>
          </a:r>
        </a:p>
        <a:p>
          <a:r>
            <a:rPr kumimoji="1" lang="ja-JP" altLang="en-US" sz="1400">
              <a:solidFill>
                <a:sysClr val="windowText" lastClr="000000"/>
              </a:solidFill>
              <a:latin typeface="ＭＳ ゴシック" pitchFamily="49" charset="-128"/>
              <a:ea typeface="ＭＳ ゴシック" pitchFamily="49" charset="-128"/>
            </a:rPr>
            <a:t>　今後は臨時財政対策債の償還に加えて、インフラ更新や施設の長寿命化対策、一部事務組合の施設更新などが見込まれることから、交付税措置のある地方債借入に努め、後年度負担軽減のため減少に努める。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ysClr val="windowText" lastClr="000000"/>
              </a:solidFill>
              <a:latin typeface="ＭＳ ゴシック" pitchFamily="49" charset="-128"/>
              <a:ea typeface="ＭＳ ゴシック" pitchFamily="49" charset="-128"/>
            </a:rPr>
            <a:t>該当なし</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千葉県栄町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将来負担比率は、地方債現在高が、大規模投資事業の償還完了や償還額以上の新規借入抑制の方針により減少していること、充当可能基金が、財政調整基金や社会福祉基金及び社会資本整備等基金など特定目的基金残高への積極的な積み立てなどから、令和３年度以降負数となっている。</a:t>
          </a:r>
        </a:p>
        <a:p>
          <a:r>
            <a:rPr kumimoji="1" lang="ja-JP" altLang="en-US" sz="1400">
              <a:solidFill>
                <a:sysClr val="windowText" lastClr="000000"/>
              </a:solidFill>
              <a:latin typeface="ＭＳ ゴシック" pitchFamily="49" charset="-128"/>
              <a:ea typeface="ＭＳ ゴシック" pitchFamily="49" charset="-128"/>
            </a:rPr>
            <a:t>　今後、職員の退職者増加による退職手当負担見込額増加やインフラ更新や施設の長寿命化対策等地方債残高の増加が見込まれることから、地方債残高の抑制に努めつつ、財政調整基金や特定目的基金の計画的な積み立てを行い、将来世代への負担軽減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千葉県栄町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普通交付税の増加などにより取崩しのとりやめ、基金への積み立てを行っているものの、歳入見込みに対して歳入決算の増加が多く見込まれなかったことから、補正予算時に基金の取り崩しが多くなり基金全体で残高は減少し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は、第５次総合計画の最終年度となる令和８年度において１０億円の残高を目標としている。令和４年度末で目標に到達しているが、今後も標準財政規模に応じた基金規模を維持し、財政状況の変化等に対応できる持続可能な町政運営に努め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各特定目的基金は、職員の退職増加による退職手当負担金、インフラ更新や施設の長寿命化対策、高齢化に伴う社会福祉費など、今後も増加が見込まれることから、充当事業の推計等を踏まえ、計画的かつ積極的な積み立てを行い、適切な基金残高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職員退職手当負担金支払準備基金：将来的に増加が見込まれる職員退職手当市町村負担金の後年度負担の軽減を図る。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社会資本整備等基金：町民福祉の向上やまちづくりに必要な社会資本の整備等に要する財源を確保する。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社会福祉基金：社会福祉の増進及び高齢者の保険の向上に要する財源を確保する。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国営印旛沼二期土地改良事業負担金支払準備基金：国営印旛沼二期土地改良事業負担金の後年度負担の軽減を図る。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鉄道施設整備基金：交通の骨格をなす鉄道及びその駅舎並びに駅周辺の整備及び改修の財源を確保する。</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職員退職手当負担金支払準備基金：普通交付税の予算超過など一般財源を確保したことから、取崩しを見送っている。</a:t>
          </a: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社会資本整備等基金：インフラ更新など普通建設事業の財源として取り崩し、不用額等をもとに将来的な財源として積立を行っている。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社会福祉基金：社会福祉費や児童福祉費などの財源として取り崩している。</a:t>
          </a: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国営印旛沼二期土地改良事業負担金支払準備基金：利子収入分の積立を行っている。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鉄道施設整備基金：利子収入分の積立を行っている。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職員退職手当負担金支払準備基金：職員の退職増加に伴い取崩しが続く見込みであるため、今後も適切に額を確保する。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社会資本整備等基金：老朽化による施設の更新など大規模な普通建設事業が見込まれるため、今後も適切に額を確保する。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社会福祉基金：高齢化の進展により社会福祉費など増加が見込まれることから、今後も適切に額を確保する。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国営印旛沼二期土地改良事業負担金支払準備基金：今後実施される事業の進捗に応じて取崩しを予定している。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鉄道施設整備基金：駅舎整備や駅バリアフリー化など大規模事業が見込まれることから、今後も適切に額を確保する。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前年度における普通交付税の追加などによる実質収支額をもとに決算剰余金として積立を行っているものの、人事委員会勧告による人件費など補正予算に係る財源として取り崩し額が増加したため、基金残高は減少してい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社会経済情勢の変化に伴う新たな財政需要に即応できるよう積極的な積立てを行い、第５次総合計画（平成３１年度～令和８年度）において財政調整基金残高１０億円を目標としている。</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令和５年度普通交付税の追加交付のうち、臨時財政対策債償還基金費分を積み立てている。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令和３年度普通交付税の追加交付に係る分は、令和３年度に発行した臨時財政対策債の償還に充当を予定し、令和５年度分は普通交付税が控除される令和７年度に充当を予定している。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AF4C6A7-A336-4E60-85FF-33994C45B0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E0BE3E6-52AF-4EB6-8B7B-BFBCF921B6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F94E32FE-CD5B-4BE3-8272-6A408C5B3415}"/>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082A30B2-2976-4C6C-8EB3-A64FE5CEA8E1}"/>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DD3DB02F-234B-4868-8DBA-26D3ECB5657F}"/>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BFD61401-92EF-4AC0-811A-90E4C5A0182B}"/>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E3A49919-7055-436D-B5C1-B5C084AC9AF3}"/>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8FF1C208-13D6-44E5-B6F5-E2C225F5F507}"/>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98D625C7-7240-460A-80EA-6386873767E7}"/>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208057D1-4F24-4165-B0A7-283876B4D475}"/>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48D2BDE5-25E1-4782-B28B-4163F4B26C58}"/>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CAA13F46-CCF5-47DB-883B-AB056F0B3DE8}"/>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千葉県栄町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29E0F62F-ED62-489C-9685-F00274593AB8}"/>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4D944DCE-161C-4D6F-82F9-0A5EBEEC5E80}"/>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2C71E569-D0DF-4729-8A34-CF1DAB73133F}"/>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724265BA-BF04-4D0A-BD25-46EB188D4EEB}"/>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D165D146-AFD8-493A-A9F6-4048E0567344}"/>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132C8449-9402-4013-A77F-21AD1F597146}"/>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19,842
19,418
32.51
8,445,981
8,154,259
285,486
4,942,978
6,132,443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F67C69F3-F285-4EC0-9DF0-75ED760D2EA8}"/>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83C0641A-9ACD-490A-AF51-F2F8AC009C99}"/>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35BF1B38-6820-4320-89A3-7FF31509393F}"/>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3D79B7C0-87AC-49F0-B61B-A264D4998849}"/>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2B01EF53-4574-4E9E-B2D5-6BBD8E1DEDD8}"/>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C100B24B-0E92-4A24-AEF0-09FE22DC1F3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AB2E1563-2F7F-468B-89DE-B90779F5C47C}"/>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F7E144AA-FBF4-4ACB-9BA4-7D9B6790C460}"/>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87E12B5F-B8DB-4B95-BF7E-43D152E7F64A}"/>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A4822801-597C-43D4-B5F3-F2518B793B98}"/>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7B3D0694-40F8-4B63-8AAD-0431B01D2980}"/>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478DECDE-BC19-4E96-9292-650F92C6E349}"/>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1277F58C-209E-4701-9CE3-EA0BAA61F1A7}"/>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4BBA452F-D7BF-44F4-8FDE-892AF06D9BF2}"/>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105CDA6B-45F6-4D7D-AA26-453DC7752338}"/>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3A8E670B-E5EC-43A8-9E80-206C5CA5B631}"/>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B4EB849E-559A-4642-B7D6-50C653DBC76D}"/>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6A3243AC-79EE-479C-BBE6-112D76F331A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B6437790-E997-4D9D-A74A-DE795AACEF92}"/>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E38C551B-ACE7-43C3-B28C-F4CD4654397C}"/>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A6DB29A8-620F-49ED-A5CB-F4A9A0CB0C3E}"/>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D9F0F2B9-A072-495E-8223-67E0AD0CF91B}"/>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4DCEBF9A-F1AB-4FE8-9C8A-5F35984F6790}"/>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5D78D082-067B-4CB2-97F3-A635EBA13B22}"/>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E03680EF-0B37-4A63-9D21-698BA6A9EA3E}"/>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AE6E9F80-45F0-4FE5-9533-6699BC2DFDA7}"/>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95E16B16-7462-48AE-8900-97DDA4298877}"/>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CCDABAC5-8F3C-4B3E-9285-4990AF4A4E35}"/>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F11D5E7E-55AC-41B3-BE6A-BEE88C8A0CD9}"/>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515375B2-E796-4896-B60C-15259235F598}"/>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0DE66D10-12A2-4321-9550-7E4591311856}"/>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479A7C18-D1F1-4D27-B94B-51085DF76036}"/>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EA568339-3800-4EAB-807F-50508065BE3B}"/>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A1973337-2D1E-40D9-AC26-B5DF65BFA417}"/>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B91AE298-50BC-4ED2-A8AC-D6782C333C66}"/>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昭和５０年代後半から平成初期にかけ、大規模開発に伴う人口の増加と行政需要に対応するために整備された公共施設・インフラ施設が老朽化しているものの除却や更新等が進んでいないため、有形固定資産減価償却率は上昇傾向にあり、類似団体と比較し高い水準にある。</a:t>
          </a:r>
          <a:endParaRPr lang="ja-JP" altLang="ja-JP" sz="900">
            <a:effectLst/>
          </a:endParaRPr>
        </a:p>
        <a:p>
          <a:r>
            <a:rPr kumimoji="1" lang="ja-JP" altLang="ja-JP" sz="900">
              <a:solidFill>
                <a:schemeClr val="dk1"/>
              </a:solidFill>
              <a:effectLst/>
              <a:latin typeface="+mn-lt"/>
              <a:ea typeface="+mn-ea"/>
              <a:cs typeface="+mn-cs"/>
            </a:rPr>
            <a:t>　今後、公共施設等総合管理計画等に基づき、老朽化した施設について、点検・診断や計画的な予防保全による長寿命化を進めていくなど、公共施設等の適正管理に努める。</a:t>
          </a:r>
          <a:endParaRPr lang="ja-JP" altLang="ja-JP" sz="900">
            <a:effectLst/>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5470BEC9-2F19-4229-9F3E-EEA4EFA7C3AC}"/>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79F3490D-3154-40BC-87D5-1F55EB14E0BA}"/>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a:extLst>
            <a:ext uri="{FF2B5EF4-FFF2-40B4-BE49-F238E27FC236}">
              <a16:creationId xmlns:a16="http://schemas.microsoft.com/office/drawing/2014/main" id="{67A4BF17-383F-418A-A6E3-122C8ED7D8D9}"/>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44C68AEF-280B-46FB-9986-1ECF7E5FD107}"/>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9" name="テキスト ボックス 58">
          <a:extLst>
            <a:ext uri="{FF2B5EF4-FFF2-40B4-BE49-F238E27FC236}">
              <a16:creationId xmlns:a16="http://schemas.microsoft.com/office/drawing/2014/main" id="{D319E5FD-C625-45D0-84D6-12250EA4E8F4}"/>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7A317348-2004-4667-945F-050FE996F1C3}"/>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a:extLst>
            <a:ext uri="{FF2B5EF4-FFF2-40B4-BE49-F238E27FC236}">
              <a16:creationId xmlns:a16="http://schemas.microsoft.com/office/drawing/2014/main" id="{4B320C8C-55F4-4537-A7E9-D7AD7D949DE5}"/>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07235A68-B54D-4655-BCAB-7840D68BB1DA}"/>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F73E9390-1BF8-499B-9755-A8198A328FDD}"/>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802E621B-33F2-4903-9204-627B20678E97}"/>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a:extLst>
            <a:ext uri="{FF2B5EF4-FFF2-40B4-BE49-F238E27FC236}">
              <a16:creationId xmlns:a16="http://schemas.microsoft.com/office/drawing/2014/main" id="{8BBE367F-16D5-459D-90F9-1437498B7DE3}"/>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BA74166B-1CF5-4971-836D-52F390505077}"/>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a:extLst>
            <a:ext uri="{FF2B5EF4-FFF2-40B4-BE49-F238E27FC236}">
              <a16:creationId xmlns:a16="http://schemas.microsoft.com/office/drawing/2014/main" id="{478EF711-5C0A-4F83-9B55-4E618411936D}"/>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4226BA7B-3D8E-4933-8D41-4678537DF117}"/>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D4BA8186-C06B-44D7-8648-B37CD779451C}"/>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1A40DA19-F775-4A55-BB0E-C301262CF701}"/>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35</xdr:row>
      <xdr:rowOff>51858</xdr:rowOff>
    </xdr:to>
    <xdr:cxnSp macro="">
      <xdr:nvCxnSpPr>
        <xdr:cNvPr id="71" name="直線コネクタ 70">
          <a:extLst>
            <a:ext uri="{FF2B5EF4-FFF2-40B4-BE49-F238E27FC236}">
              <a16:creationId xmlns:a16="http://schemas.microsoft.com/office/drawing/2014/main" id="{20F98196-8FAE-46E2-B53C-08AA9EC1663C}"/>
            </a:ext>
          </a:extLst>
        </xdr:cNvPr>
        <xdr:cNvCxnSpPr/>
      </xdr:nvCxnSpPr>
      <xdr:spPr>
        <a:xfrm flipV="1">
          <a:off x="4206240" y="5179483"/>
          <a:ext cx="1270" cy="1509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55685</xdr:rowOff>
    </xdr:from>
    <xdr:ext cx="405111" cy="259045"/>
    <xdr:sp macro="" textlink="">
      <xdr:nvSpPr>
        <xdr:cNvPr id="72" name="有形固定資産減価償却率最小値テキスト">
          <a:extLst>
            <a:ext uri="{FF2B5EF4-FFF2-40B4-BE49-F238E27FC236}">
              <a16:creationId xmlns:a16="http://schemas.microsoft.com/office/drawing/2014/main" id="{9F54F468-76D9-4527-9ED3-C52746709DCD}"/>
            </a:ext>
          </a:extLst>
        </xdr:cNvPr>
        <xdr:cNvSpPr txBox="1"/>
      </xdr:nvSpPr>
      <xdr:spPr>
        <a:xfrm>
          <a:off x="4258945" y="6692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51858</xdr:rowOff>
    </xdr:from>
    <xdr:to>
      <xdr:col>23</xdr:col>
      <xdr:colOff>174625</xdr:colOff>
      <xdr:row>35</xdr:row>
      <xdr:rowOff>51858</xdr:rowOff>
    </xdr:to>
    <xdr:cxnSp macro="">
      <xdr:nvCxnSpPr>
        <xdr:cNvPr id="73" name="直線コネクタ 72">
          <a:extLst>
            <a:ext uri="{FF2B5EF4-FFF2-40B4-BE49-F238E27FC236}">
              <a16:creationId xmlns:a16="http://schemas.microsoft.com/office/drawing/2014/main" id="{D3DA1CCA-4343-430F-8EB7-C5822B813DC3}"/>
            </a:ext>
          </a:extLst>
        </xdr:cNvPr>
        <xdr:cNvCxnSpPr/>
      </xdr:nvCxnSpPr>
      <xdr:spPr>
        <a:xfrm>
          <a:off x="4119245" y="668887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4" name="有形固定資産減価償却率最大値テキスト">
          <a:extLst>
            <a:ext uri="{FF2B5EF4-FFF2-40B4-BE49-F238E27FC236}">
              <a16:creationId xmlns:a16="http://schemas.microsoft.com/office/drawing/2014/main" id="{C38DF94C-F1B8-4922-BEDB-1535984CA7B8}"/>
            </a:ext>
          </a:extLst>
        </xdr:cNvPr>
        <xdr:cNvSpPr txBox="1"/>
      </xdr:nvSpPr>
      <xdr:spPr>
        <a:xfrm>
          <a:off x="4258945" y="4962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5" name="直線コネクタ 74">
          <a:extLst>
            <a:ext uri="{FF2B5EF4-FFF2-40B4-BE49-F238E27FC236}">
              <a16:creationId xmlns:a16="http://schemas.microsoft.com/office/drawing/2014/main" id="{7D4CF4F0-A7AC-4FAE-8182-F2B3DDB50DBE}"/>
            </a:ext>
          </a:extLst>
        </xdr:cNvPr>
        <xdr:cNvCxnSpPr/>
      </xdr:nvCxnSpPr>
      <xdr:spPr>
        <a:xfrm>
          <a:off x="4119245" y="51794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44044</xdr:rowOff>
    </xdr:from>
    <xdr:ext cx="405111" cy="259045"/>
    <xdr:sp macro="" textlink="">
      <xdr:nvSpPr>
        <xdr:cNvPr id="76" name="有形固定資産減価償却率平均値テキスト">
          <a:extLst>
            <a:ext uri="{FF2B5EF4-FFF2-40B4-BE49-F238E27FC236}">
              <a16:creationId xmlns:a16="http://schemas.microsoft.com/office/drawing/2014/main" id="{00D4A602-88C0-4135-A0E9-FF405E9367D9}"/>
            </a:ext>
          </a:extLst>
        </xdr:cNvPr>
        <xdr:cNvSpPr txBox="1"/>
      </xdr:nvSpPr>
      <xdr:spPr>
        <a:xfrm>
          <a:off x="4258945" y="5842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21167</xdr:rowOff>
    </xdr:from>
    <xdr:to>
      <xdr:col>23</xdr:col>
      <xdr:colOff>136525</xdr:colOff>
      <xdr:row>31</xdr:row>
      <xdr:rowOff>122767</xdr:rowOff>
    </xdr:to>
    <xdr:sp macro="" textlink="">
      <xdr:nvSpPr>
        <xdr:cNvPr id="77" name="フローチャート: 判断 76">
          <a:extLst>
            <a:ext uri="{FF2B5EF4-FFF2-40B4-BE49-F238E27FC236}">
              <a16:creationId xmlns:a16="http://schemas.microsoft.com/office/drawing/2014/main" id="{3C24799E-CA2C-4BD6-AE32-09FC3B1B315F}"/>
            </a:ext>
          </a:extLst>
        </xdr:cNvPr>
        <xdr:cNvSpPr/>
      </xdr:nvSpPr>
      <xdr:spPr>
        <a:xfrm>
          <a:off x="4157345" y="5987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153035</xdr:rowOff>
    </xdr:from>
    <xdr:to>
      <xdr:col>19</xdr:col>
      <xdr:colOff>187325</xdr:colOff>
      <xdr:row>31</xdr:row>
      <xdr:rowOff>83185</xdr:rowOff>
    </xdr:to>
    <xdr:sp macro="" textlink="">
      <xdr:nvSpPr>
        <xdr:cNvPr id="78" name="フローチャート: 判断 77">
          <a:extLst>
            <a:ext uri="{FF2B5EF4-FFF2-40B4-BE49-F238E27FC236}">
              <a16:creationId xmlns:a16="http://schemas.microsoft.com/office/drawing/2014/main" id="{63510158-C44C-4101-BF3E-470E062BB7E5}"/>
            </a:ext>
          </a:extLst>
        </xdr:cNvPr>
        <xdr:cNvSpPr/>
      </xdr:nvSpPr>
      <xdr:spPr>
        <a:xfrm>
          <a:off x="3537585" y="5951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113453</xdr:rowOff>
    </xdr:from>
    <xdr:to>
      <xdr:col>15</xdr:col>
      <xdr:colOff>187325</xdr:colOff>
      <xdr:row>31</xdr:row>
      <xdr:rowOff>43603</xdr:rowOff>
    </xdr:to>
    <xdr:sp macro="" textlink="">
      <xdr:nvSpPr>
        <xdr:cNvPr id="79" name="フローチャート: 判断 78">
          <a:extLst>
            <a:ext uri="{FF2B5EF4-FFF2-40B4-BE49-F238E27FC236}">
              <a16:creationId xmlns:a16="http://schemas.microsoft.com/office/drawing/2014/main" id="{AE9939A9-C718-4E17-BACF-D3F77AA29F07}"/>
            </a:ext>
          </a:extLst>
        </xdr:cNvPr>
        <xdr:cNvSpPr/>
      </xdr:nvSpPr>
      <xdr:spPr>
        <a:xfrm>
          <a:off x="2867025" y="59122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80" name="フローチャート: 判断 79">
          <a:extLst>
            <a:ext uri="{FF2B5EF4-FFF2-40B4-BE49-F238E27FC236}">
              <a16:creationId xmlns:a16="http://schemas.microsoft.com/office/drawing/2014/main" id="{C9B8977A-A838-44F2-A756-C173048C5C49}"/>
            </a:ext>
          </a:extLst>
        </xdr:cNvPr>
        <xdr:cNvSpPr/>
      </xdr:nvSpPr>
      <xdr:spPr>
        <a:xfrm>
          <a:off x="2196465" y="5919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81068</xdr:rowOff>
    </xdr:from>
    <xdr:to>
      <xdr:col>7</xdr:col>
      <xdr:colOff>187325</xdr:colOff>
      <xdr:row>31</xdr:row>
      <xdr:rowOff>11218</xdr:rowOff>
    </xdr:to>
    <xdr:sp macro="" textlink="">
      <xdr:nvSpPr>
        <xdr:cNvPr id="81" name="フローチャート: 判断 80">
          <a:extLst>
            <a:ext uri="{FF2B5EF4-FFF2-40B4-BE49-F238E27FC236}">
              <a16:creationId xmlns:a16="http://schemas.microsoft.com/office/drawing/2014/main" id="{DEF86656-5994-4860-9B46-8DA6CA07833C}"/>
            </a:ext>
          </a:extLst>
        </xdr:cNvPr>
        <xdr:cNvSpPr/>
      </xdr:nvSpPr>
      <xdr:spPr>
        <a:xfrm>
          <a:off x="1525905" y="58798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A9BB69C0-B4DA-476A-BFC9-C887BA574E2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67FBB6A8-6CDD-4A20-8298-29E4AFDCDED6}"/>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8DD874C4-F8FE-47CA-A0F6-B7CF56413149}"/>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198EB568-87D4-4FB2-8AC2-BB0BE3EAE351}"/>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C009197-DBCC-4102-9D45-5AF770761591}"/>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58420</xdr:rowOff>
    </xdr:from>
    <xdr:to>
      <xdr:col>23</xdr:col>
      <xdr:colOff>136525</xdr:colOff>
      <xdr:row>32</xdr:row>
      <xdr:rowOff>160020</xdr:rowOff>
    </xdr:to>
    <xdr:sp macro="" textlink="">
      <xdr:nvSpPr>
        <xdr:cNvPr id="87" name="楕円 86">
          <a:extLst>
            <a:ext uri="{FF2B5EF4-FFF2-40B4-BE49-F238E27FC236}">
              <a16:creationId xmlns:a16="http://schemas.microsoft.com/office/drawing/2014/main" id="{B9655660-D3E0-4BAE-81C0-520F91E17B3E}"/>
            </a:ext>
          </a:extLst>
        </xdr:cNvPr>
        <xdr:cNvSpPr/>
      </xdr:nvSpPr>
      <xdr:spPr>
        <a:xfrm>
          <a:off x="4157345" y="619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36847</xdr:rowOff>
    </xdr:from>
    <xdr:ext cx="405111" cy="259045"/>
    <xdr:sp macro="" textlink="">
      <xdr:nvSpPr>
        <xdr:cNvPr id="88" name="有形固定資産減価償却率該当値テキスト">
          <a:extLst>
            <a:ext uri="{FF2B5EF4-FFF2-40B4-BE49-F238E27FC236}">
              <a16:creationId xmlns:a16="http://schemas.microsoft.com/office/drawing/2014/main" id="{398B4C5A-6261-468D-9880-06F92044BAEC}"/>
            </a:ext>
          </a:extLst>
        </xdr:cNvPr>
        <xdr:cNvSpPr txBox="1"/>
      </xdr:nvSpPr>
      <xdr:spPr>
        <a:xfrm>
          <a:off x="4258945"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4445</xdr:rowOff>
    </xdr:from>
    <xdr:to>
      <xdr:col>19</xdr:col>
      <xdr:colOff>187325</xdr:colOff>
      <xdr:row>32</xdr:row>
      <xdr:rowOff>106045</xdr:rowOff>
    </xdr:to>
    <xdr:sp macro="" textlink="">
      <xdr:nvSpPr>
        <xdr:cNvPr id="89" name="楕円 88">
          <a:extLst>
            <a:ext uri="{FF2B5EF4-FFF2-40B4-BE49-F238E27FC236}">
              <a16:creationId xmlns:a16="http://schemas.microsoft.com/office/drawing/2014/main" id="{2F0CF57B-51AF-4B41-BC2F-38E8C3DC5499}"/>
            </a:ext>
          </a:extLst>
        </xdr:cNvPr>
        <xdr:cNvSpPr/>
      </xdr:nvSpPr>
      <xdr:spPr>
        <a:xfrm>
          <a:off x="3537585" y="61385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55245</xdr:rowOff>
    </xdr:from>
    <xdr:to>
      <xdr:col>23</xdr:col>
      <xdr:colOff>85725</xdr:colOff>
      <xdr:row>32</xdr:row>
      <xdr:rowOff>109220</xdr:rowOff>
    </xdr:to>
    <xdr:cxnSp macro="">
      <xdr:nvCxnSpPr>
        <xdr:cNvPr id="90" name="直線コネクタ 89">
          <a:extLst>
            <a:ext uri="{FF2B5EF4-FFF2-40B4-BE49-F238E27FC236}">
              <a16:creationId xmlns:a16="http://schemas.microsoft.com/office/drawing/2014/main" id="{06171B51-F68A-441F-90AC-BE66BA426EC4}"/>
            </a:ext>
          </a:extLst>
        </xdr:cNvPr>
        <xdr:cNvCxnSpPr/>
      </xdr:nvCxnSpPr>
      <xdr:spPr>
        <a:xfrm>
          <a:off x="3588385" y="6189345"/>
          <a:ext cx="61976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132715</xdr:rowOff>
    </xdr:from>
    <xdr:to>
      <xdr:col>15</xdr:col>
      <xdr:colOff>187325</xdr:colOff>
      <xdr:row>32</xdr:row>
      <xdr:rowOff>62865</xdr:rowOff>
    </xdr:to>
    <xdr:sp macro="" textlink="">
      <xdr:nvSpPr>
        <xdr:cNvPr id="91" name="楕円 90">
          <a:extLst>
            <a:ext uri="{FF2B5EF4-FFF2-40B4-BE49-F238E27FC236}">
              <a16:creationId xmlns:a16="http://schemas.microsoft.com/office/drawing/2014/main" id="{DD6B85C9-16EB-49D4-B18B-C4061BCA169E}"/>
            </a:ext>
          </a:extLst>
        </xdr:cNvPr>
        <xdr:cNvSpPr/>
      </xdr:nvSpPr>
      <xdr:spPr>
        <a:xfrm>
          <a:off x="2867025" y="60991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12065</xdr:rowOff>
    </xdr:from>
    <xdr:to>
      <xdr:col>19</xdr:col>
      <xdr:colOff>136525</xdr:colOff>
      <xdr:row>32</xdr:row>
      <xdr:rowOff>55245</xdr:rowOff>
    </xdr:to>
    <xdr:cxnSp macro="">
      <xdr:nvCxnSpPr>
        <xdr:cNvPr id="92" name="直線コネクタ 91">
          <a:extLst>
            <a:ext uri="{FF2B5EF4-FFF2-40B4-BE49-F238E27FC236}">
              <a16:creationId xmlns:a16="http://schemas.microsoft.com/office/drawing/2014/main" id="{C8C8867B-D29B-411B-B818-04807BE82F4E}"/>
            </a:ext>
          </a:extLst>
        </xdr:cNvPr>
        <xdr:cNvCxnSpPr/>
      </xdr:nvCxnSpPr>
      <xdr:spPr>
        <a:xfrm>
          <a:off x="2917825" y="6146165"/>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93133</xdr:rowOff>
    </xdr:from>
    <xdr:to>
      <xdr:col>11</xdr:col>
      <xdr:colOff>187325</xdr:colOff>
      <xdr:row>32</xdr:row>
      <xdr:rowOff>23283</xdr:rowOff>
    </xdr:to>
    <xdr:sp macro="" textlink="">
      <xdr:nvSpPr>
        <xdr:cNvPr id="93" name="楕円 92">
          <a:extLst>
            <a:ext uri="{FF2B5EF4-FFF2-40B4-BE49-F238E27FC236}">
              <a16:creationId xmlns:a16="http://schemas.microsoft.com/office/drawing/2014/main" id="{7F4C0935-7D7E-4ADC-8DCF-114215E7468E}"/>
            </a:ext>
          </a:extLst>
        </xdr:cNvPr>
        <xdr:cNvSpPr/>
      </xdr:nvSpPr>
      <xdr:spPr>
        <a:xfrm>
          <a:off x="2196465" y="60595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143933</xdr:rowOff>
    </xdr:from>
    <xdr:to>
      <xdr:col>15</xdr:col>
      <xdr:colOff>136525</xdr:colOff>
      <xdr:row>32</xdr:row>
      <xdr:rowOff>12065</xdr:rowOff>
    </xdr:to>
    <xdr:cxnSp macro="">
      <xdr:nvCxnSpPr>
        <xdr:cNvPr id="94" name="直線コネクタ 93">
          <a:extLst>
            <a:ext uri="{FF2B5EF4-FFF2-40B4-BE49-F238E27FC236}">
              <a16:creationId xmlns:a16="http://schemas.microsoft.com/office/drawing/2014/main" id="{3419E745-A81C-441B-954B-27485595EC67}"/>
            </a:ext>
          </a:extLst>
        </xdr:cNvPr>
        <xdr:cNvCxnSpPr/>
      </xdr:nvCxnSpPr>
      <xdr:spPr>
        <a:xfrm>
          <a:off x="2247265" y="6110393"/>
          <a:ext cx="670560" cy="3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39158</xdr:rowOff>
    </xdr:from>
    <xdr:to>
      <xdr:col>7</xdr:col>
      <xdr:colOff>187325</xdr:colOff>
      <xdr:row>31</xdr:row>
      <xdr:rowOff>140758</xdr:rowOff>
    </xdr:to>
    <xdr:sp macro="" textlink="">
      <xdr:nvSpPr>
        <xdr:cNvPr id="95" name="楕円 94">
          <a:extLst>
            <a:ext uri="{FF2B5EF4-FFF2-40B4-BE49-F238E27FC236}">
              <a16:creationId xmlns:a16="http://schemas.microsoft.com/office/drawing/2014/main" id="{3785A5EB-3449-438D-953B-97F9CFEFF355}"/>
            </a:ext>
          </a:extLst>
        </xdr:cNvPr>
        <xdr:cNvSpPr/>
      </xdr:nvSpPr>
      <xdr:spPr>
        <a:xfrm>
          <a:off x="1525905" y="60056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89958</xdr:rowOff>
    </xdr:from>
    <xdr:to>
      <xdr:col>11</xdr:col>
      <xdr:colOff>136525</xdr:colOff>
      <xdr:row>31</xdr:row>
      <xdr:rowOff>143933</xdr:rowOff>
    </xdr:to>
    <xdr:cxnSp macro="">
      <xdr:nvCxnSpPr>
        <xdr:cNvPr id="96" name="直線コネクタ 95">
          <a:extLst>
            <a:ext uri="{FF2B5EF4-FFF2-40B4-BE49-F238E27FC236}">
              <a16:creationId xmlns:a16="http://schemas.microsoft.com/office/drawing/2014/main" id="{5F43B77E-EF54-4255-B6F0-28362957CCA1}"/>
            </a:ext>
          </a:extLst>
        </xdr:cNvPr>
        <xdr:cNvCxnSpPr/>
      </xdr:nvCxnSpPr>
      <xdr:spPr>
        <a:xfrm>
          <a:off x="1576705" y="6056418"/>
          <a:ext cx="67056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99712</xdr:rowOff>
    </xdr:from>
    <xdr:ext cx="405111" cy="259045"/>
    <xdr:sp macro="" textlink="">
      <xdr:nvSpPr>
        <xdr:cNvPr id="97" name="n_1aveValue有形固定資産減価償却率">
          <a:extLst>
            <a:ext uri="{FF2B5EF4-FFF2-40B4-BE49-F238E27FC236}">
              <a16:creationId xmlns:a16="http://schemas.microsoft.com/office/drawing/2014/main" id="{FEC80735-16BD-43BC-A8FE-6F5FDBE3FAF4}"/>
            </a:ext>
          </a:extLst>
        </xdr:cNvPr>
        <xdr:cNvSpPr txBox="1"/>
      </xdr:nvSpPr>
      <xdr:spPr>
        <a:xfrm>
          <a:off x="3395989" y="573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60130</xdr:rowOff>
    </xdr:from>
    <xdr:ext cx="405111" cy="259045"/>
    <xdr:sp macro="" textlink="">
      <xdr:nvSpPr>
        <xdr:cNvPr id="98" name="n_2aveValue有形固定資産減価償却率">
          <a:extLst>
            <a:ext uri="{FF2B5EF4-FFF2-40B4-BE49-F238E27FC236}">
              <a16:creationId xmlns:a16="http://schemas.microsoft.com/office/drawing/2014/main" id="{943BAD5A-A54F-472B-B3D6-21099A8D20F9}"/>
            </a:ext>
          </a:extLst>
        </xdr:cNvPr>
        <xdr:cNvSpPr txBox="1"/>
      </xdr:nvSpPr>
      <xdr:spPr>
        <a:xfrm>
          <a:off x="2738129" y="5691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67327</xdr:rowOff>
    </xdr:from>
    <xdr:ext cx="405111" cy="259045"/>
    <xdr:sp macro="" textlink="">
      <xdr:nvSpPr>
        <xdr:cNvPr id="99" name="n_3aveValue有形固定資産減価償却率">
          <a:extLst>
            <a:ext uri="{FF2B5EF4-FFF2-40B4-BE49-F238E27FC236}">
              <a16:creationId xmlns:a16="http://schemas.microsoft.com/office/drawing/2014/main" id="{64E10C37-74A4-4279-B000-1CDECF7502FB}"/>
            </a:ext>
          </a:extLst>
        </xdr:cNvPr>
        <xdr:cNvSpPr txBox="1"/>
      </xdr:nvSpPr>
      <xdr:spPr>
        <a:xfrm>
          <a:off x="2067569"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27745</xdr:rowOff>
    </xdr:from>
    <xdr:ext cx="405111" cy="259045"/>
    <xdr:sp macro="" textlink="">
      <xdr:nvSpPr>
        <xdr:cNvPr id="100" name="n_4aveValue有形固定資産減価償却率">
          <a:extLst>
            <a:ext uri="{FF2B5EF4-FFF2-40B4-BE49-F238E27FC236}">
              <a16:creationId xmlns:a16="http://schemas.microsoft.com/office/drawing/2014/main" id="{C9E7A004-E606-4F1B-93B2-E1C30130C7CE}"/>
            </a:ext>
          </a:extLst>
        </xdr:cNvPr>
        <xdr:cNvSpPr txBox="1"/>
      </xdr:nvSpPr>
      <xdr:spPr>
        <a:xfrm>
          <a:off x="1397009" y="5658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97172</xdr:rowOff>
    </xdr:from>
    <xdr:ext cx="405111" cy="259045"/>
    <xdr:sp macro="" textlink="">
      <xdr:nvSpPr>
        <xdr:cNvPr id="101" name="n_1mainValue有形固定資産減価償却率">
          <a:extLst>
            <a:ext uri="{FF2B5EF4-FFF2-40B4-BE49-F238E27FC236}">
              <a16:creationId xmlns:a16="http://schemas.microsoft.com/office/drawing/2014/main" id="{26712367-A1A1-4ED4-ACA7-53216D07EA51}"/>
            </a:ext>
          </a:extLst>
        </xdr:cNvPr>
        <xdr:cNvSpPr txBox="1"/>
      </xdr:nvSpPr>
      <xdr:spPr>
        <a:xfrm>
          <a:off x="3395989" y="623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53992</xdr:rowOff>
    </xdr:from>
    <xdr:ext cx="405111" cy="259045"/>
    <xdr:sp macro="" textlink="">
      <xdr:nvSpPr>
        <xdr:cNvPr id="102" name="n_2mainValue有形固定資産減価償却率">
          <a:extLst>
            <a:ext uri="{FF2B5EF4-FFF2-40B4-BE49-F238E27FC236}">
              <a16:creationId xmlns:a16="http://schemas.microsoft.com/office/drawing/2014/main" id="{1827BD7F-D3E8-4B31-8D91-BECB67E5C80E}"/>
            </a:ext>
          </a:extLst>
        </xdr:cNvPr>
        <xdr:cNvSpPr txBox="1"/>
      </xdr:nvSpPr>
      <xdr:spPr>
        <a:xfrm>
          <a:off x="2738129"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14410</xdr:rowOff>
    </xdr:from>
    <xdr:ext cx="405111" cy="259045"/>
    <xdr:sp macro="" textlink="">
      <xdr:nvSpPr>
        <xdr:cNvPr id="103" name="n_3mainValue有形固定資産減価償却率">
          <a:extLst>
            <a:ext uri="{FF2B5EF4-FFF2-40B4-BE49-F238E27FC236}">
              <a16:creationId xmlns:a16="http://schemas.microsoft.com/office/drawing/2014/main" id="{08E1D25E-6DFA-45B9-8EAC-562F0B94D04C}"/>
            </a:ext>
          </a:extLst>
        </xdr:cNvPr>
        <xdr:cNvSpPr txBox="1"/>
      </xdr:nvSpPr>
      <xdr:spPr>
        <a:xfrm>
          <a:off x="2067569" y="6148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131885</xdr:rowOff>
    </xdr:from>
    <xdr:ext cx="405111" cy="259045"/>
    <xdr:sp macro="" textlink="">
      <xdr:nvSpPr>
        <xdr:cNvPr id="104" name="n_4mainValue有形固定資産減価償却率">
          <a:extLst>
            <a:ext uri="{FF2B5EF4-FFF2-40B4-BE49-F238E27FC236}">
              <a16:creationId xmlns:a16="http://schemas.microsoft.com/office/drawing/2014/main" id="{6CEB7DC4-6B3E-46C4-A4F1-00812128DB17}"/>
            </a:ext>
          </a:extLst>
        </xdr:cNvPr>
        <xdr:cNvSpPr txBox="1"/>
      </xdr:nvSpPr>
      <xdr:spPr>
        <a:xfrm>
          <a:off x="1397009" y="6098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C0AF1A4E-458A-4716-84F5-5A131EDD7293}"/>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96035E2B-BB9D-4993-91E2-78518D615295}"/>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46ED74A4-2E38-41C8-A037-99CC3D4054EE}"/>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1F9FDFEF-7088-48EB-9CC1-E953ABD656A1}"/>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754D7A46-ECD0-4B00-B22B-986BB5CC67F4}"/>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E6421FE2-43AD-46F5-BEF0-3CDB390B3CA2}"/>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FA30967E-FCB3-4E71-8D0B-22D0723A2DEB}"/>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CE2D30EB-9058-457D-8D9A-9B58F0B4908E}"/>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26FB155C-533E-4540-9937-7916D1080C28}"/>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F9AFBEFB-E0F7-4281-9F83-70C1A6EAB379}"/>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7F547163-34EC-41B0-B703-9C8CBFF4E3D0}"/>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2F2E341D-750C-49D0-9A29-FE2B3ECC9D65}"/>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42392547-4B0D-4A92-8729-42E8B84DE752}"/>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分子において人口急増時のインフラ等施設整備に投資した大規模建設事業に係る地方債の償還完了や財政調整基金や社会福祉基金などの充当可能基金の増加に伴い、将来負担額が減少したことで、債務償還比率は類似団体平均との乖離が減少している。</a:t>
          </a:r>
          <a:endParaRPr lang="ja-JP" altLang="ja-JP" sz="900">
            <a:effectLst/>
          </a:endParaRPr>
        </a:p>
        <a:p>
          <a:r>
            <a:rPr kumimoji="1" lang="ja-JP" altLang="ja-JP" sz="900">
              <a:solidFill>
                <a:schemeClr val="dk1"/>
              </a:solidFill>
              <a:effectLst/>
              <a:latin typeface="+mn-lt"/>
              <a:ea typeface="+mn-ea"/>
              <a:cs typeface="+mn-cs"/>
            </a:rPr>
            <a:t>　しかしながら、分母においては、人件費や公債費が類似団体と比較して高く経常収支比率が高い水準にあるため、今後も償還額以上の新規借入抑制の方針のもと、地方債残高の抑制を図るとともに、定員適正化計画に基づき、適切な定員管理を行い人件費の抑制に努める。</a:t>
          </a:r>
          <a:endParaRPr lang="ja-JP" altLang="ja-JP" sz="900">
            <a:effectLst/>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F0E6B976-2535-46D8-BB78-2D9EAECBF72D}"/>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FE9622A2-0BC9-4981-9D45-E2E90FFEC384}"/>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A79725BB-D25E-4F81-91B0-63DDFC728234}"/>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FC2EE983-6BB5-46D3-98CD-DFD65E8CBBB9}"/>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6C7E9466-D89D-4444-8978-07CB86F6E7EF}"/>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D4E47F86-C208-4DA8-AC8C-0081A36688BF}"/>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0973F1FE-8663-4DB8-94C9-A7D9CB591849}"/>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15FC98CE-AABB-4846-B3D9-13ABA5E9647F}"/>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61604D21-5D92-47F8-9A46-8D58B13B7A9D}"/>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3861FDE0-2807-4FCC-985D-ABCA3F3A55E9}"/>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14BCDA8B-1CE7-45FC-8F30-807D9CDF3A18}"/>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EB18F633-2447-4E16-ADB1-4B0E301FB213}"/>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82F16910-3E88-438A-A060-031B2000A8F5}"/>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53B9695C-F7D3-45B0-882E-A9BCE86D8EF8}"/>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5457D4CD-DBEA-4B50-AFD0-8BD80503B4F7}"/>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47420</xdr:rowOff>
    </xdr:to>
    <xdr:cxnSp macro="">
      <xdr:nvCxnSpPr>
        <xdr:cNvPr id="133" name="直線コネクタ 132">
          <a:extLst>
            <a:ext uri="{FF2B5EF4-FFF2-40B4-BE49-F238E27FC236}">
              <a16:creationId xmlns:a16="http://schemas.microsoft.com/office/drawing/2014/main" id="{319BD7F5-516E-4B9A-8083-45DCE7E83CD4}"/>
            </a:ext>
          </a:extLst>
        </xdr:cNvPr>
        <xdr:cNvCxnSpPr/>
      </xdr:nvCxnSpPr>
      <xdr:spPr>
        <a:xfrm flipV="1">
          <a:off x="13027660" y="5211868"/>
          <a:ext cx="1269" cy="1472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51247</xdr:rowOff>
    </xdr:from>
    <xdr:ext cx="560923" cy="259045"/>
    <xdr:sp macro="" textlink="">
      <xdr:nvSpPr>
        <xdr:cNvPr id="134" name="債務償還比率最小値テキスト">
          <a:extLst>
            <a:ext uri="{FF2B5EF4-FFF2-40B4-BE49-F238E27FC236}">
              <a16:creationId xmlns:a16="http://schemas.microsoft.com/office/drawing/2014/main" id="{269F506D-5764-4FFE-8CF2-A83537ED2BB3}"/>
            </a:ext>
          </a:extLst>
        </xdr:cNvPr>
        <xdr:cNvSpPr txBox="1"/>
      </xdr:nvSpPr>
      <xdr:spPr>
        <a:xfrm>
          <a:off x="13080365" y="668826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47420</xdr:rowOff>
    </xdr:from>
    <xdr:to>
      <xdr:col>76</xdr:col>
      <xdr:colOff>111125</xdr:colOff>
      <xdr:row>35</xdr:row>
      <xdr:rowOff>47420</xdr:rowOff>
    </xdr:to>
    <xdr:cxnSp macro="">
      <xdr:nvCxnSpPr>
        <xdr:cNvPr id="135" name="直線コネクタ 134">
          <a:extLst>
            <a:ext uri="{FF2B5EF4-FFF2-40B4-BE49-F238E27FC236}">
              <a16:creationId xmlns:a16="http://schemas.microsoft.com/office/drawing/2014/main" id="{FD5E34C3-3110-4BE6-97B8-15B651BFB675}"/>
            </a:ext>
          </a:extLst>
        </xdr:cNvPr>
        <xdr:cNvCxnSpPr/>
      </xdr:nvCxnSpPr>
      <xdr:spPr>
        <a:xfrm>
          <a:off x="12963525" y="66844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B609C1AF-CEA1-4C5A-8BF3-2EE54021CA54}"/>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8C43AD45-FF5D-4809-85D2-25C7802305FD}"/>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79526</xdr:rowOff>
    </xdr:from>
    <xdr:ext cx="469744" cy="259045"/>
    <xdr:sp macro="" textlink="">
      <xdr:nvSpPr>
        <xdr:cNvPr id="138" name="債務償還比率平均値テキスト">
          <a:extLst>
            <a:ext uri="{FF2B5EF4-FFF2-40B4-BE49-F238E27FC236}">
              <a16:creationId xmlns:a16="http://schemas.microsoft.com/office/drawing/2014/main" id="{54BA155A-A61E-4B6A-83F2-DF575D51B290}"/>
            </a:ext>
          </a:extLst>
        </xdr:cNvPr>
        <xdr:cNvSpPr txBox="1"/>
      </xdr:nvSpPr>
      <xdr:spPr>
        <a:xfrm>
          <a:off x="13080365" y="5543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56649</xdr:rowOff>
    </xdr:from>
    <xdr:to>
      <xdr:col>76</xdr:col>
      <xdr:colOff>73025</xdr:colOff>
      <xdr:row>29</xdr:row>
      <xdr:rowOff>158249</xdr:rowOff>
    </xdr:to>
    <xdr:sp macro="" textlink="">
      <xdr:nvSpPr>
        <xdr:cNvPr id="139" name="フローチャート: 判断 138">
          <a:extLst>
            <a:ext uri="{FF2B5EF4-FFF2-40B4-BE49-F238E27FC236}">
              <a16:creationId xmlns:a16="http://schemas.microsoft.com/office/drawing/2014/main" id="{67D4ADFB-A6C1-434B-A79C-D364FF6548A0}"/>
            </a:ext>
          </a:extLst>
        </xdr:cNvPr>
        <xdr:cNvSpPr/>
      </xdr:nvSpPr>
      <xdr:spPr>
        <a:xfrm>
          <a:off x="13001625" y="56878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61207</xdr:rowOff>
    </xdr:from>
    <xdr:to>
      <xdr:col>72</xdr:col>
      <xdr:colOff>123825</xdr:colOff>
      <xdr:row>29</xdr:row>
      <xdr:rowOff>162807</xdr:rowOff>
    </xdr:to>
    <xdr:sp macro="" textlink="">
      <xdr:nvSpPr>
        <xdr:cNvPr id="140" name="フローチャート: 判断 139">
          <a:extLst>
            <a:ext uri="{FF2B5EF4-FFF2-40B4-BE49-F238E27FC236}">
              <a16:creationId xmlns:a16="http://schemas.microsoft.com/office/drawing/2014/main" id="{DF1BD2D3-208D-4BF5-9A82-868E491044C9}"/>
            </a:ext>
          </a:extLst>
        </xdr:cNvPr>
        <xdr:cNvSpPr/>
      </xdr:nvSpPr>
      <xdr:spPr>
        <a:xfrm>
          <a:off x="12359005" y="5692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7472</xdr:rowOff>
    </xdr:from>
    <xdr:to>
      <xdr:col>68</xdr:col>
      <xdr:colOff>123825</xdr:colOff>
      <xdr:row>29</xdr:row>
      <xdr:rowOff>109072</xdr:rowOff>
    </xdr:to>
    <xdr:sp macro="" textlink="">
      <xdr:nvSpPr>
        <xdr:cNvPr id="141" name="フローチャート: 判断 140">
          <a:extLst>
            <a:ext uri="{FF2B5EF4-FFF2-40B4-BE49-F238E27FC236}">
              <a16:creationId xmlns:a16="http://schemas.microsoft.com/office/drawing/2014/main" id="{92B3F651-0F10-4C9C-86A0-611CD65FCCBD}"/>
            </a:ext>
          </a:extLst>
        </xdr:cNvPr>
        <xdr:cNvSpPr/>
      </xdr:nvSpPr>
      <xdr:spPr>
        <a:xfrm>
          <a:off x="11688445" y="563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13539</xdr:rowOff>
    </xdr:from>
    <xdr:to>
      <xdr:col>64</xdr:col>
      <xdr:colOff>123825</xdr:colOff>
      <xdr:row>30</xdr:row>
      <xdr:rowOff>115139</xdr:rowOff>
    </xdr:to>
    <xdr:sp macro="" textlink="">
      <xdr:nvSpPr>
        <xdr:cNvPr id="142" name="フローチャート: 判断 141">
          <a:extLst>
            <a:ext uri="{FF2B5EF4-FFF2-40B4-BE49-F238E27FC236}">
              <a16:creationId xmlns:a16="http://schemas.microsoft.com/office/drawing/2014/main" id="{0685FDE5-2103-4523-9D97-1CCBADC7FA93}"/>
            </a:ext>
          </a:extLst>
        </xdr:cNvPr>
        <xdr:cNvSpPr/>
      </xdr:nvSpPr>
      <xdr:spPr>
        <a:xfrm>
          <a:off x="11017885" y="581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73392</xdr:rowOff>
    </xdr:from>
    <xdr:to>
      <xdr:col>60</xdr:col>
      <xdr:colOff>123825</xdr:colOff>
      <xdr:row>31</xdr:row>
      <xdr:rowOff>3542</xdr:rowOff>
    </xdr:to>
    <xdr:sp macro="" textlink="">
      <xdr:nvSpPr>
        <xdr:cNvPr id="143" name="フローチャート: 判断 142">
          <a:extLst>
            <a:ext uri="{FF2B5EF4-FFF2-40B4-BE49-F238E27FC236}">
              <a16:creationId xmlns:a16="http://schemas.microsoft.com/office/drawing/2014/main" id="{89A5C9DB-37BC-416D-9D1B-B6C388C1938F}"/>
            </a:ext>
          </a:extLst>
        </xdr:cNvPr>
        <xdr:cNvSpPr/>
      </xdr:nvSpPr>
      <xdr:spPr>
        <a:xfrm>
          <a:off x="10347325" y="58722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B09C17C2-7235-4211-9061-ADF606102226}"/>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8F776B57-338F-40D4-9CAA-9268131B0D9B}"/>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BAC8917F-48B0-4038-B536-8318E33840F5}"/>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9C596B23-E84E-49B0-BAFB-C8EE4550E433}"/>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F3ADFA6C-F094-4942-A6EF-8FCFCBC4BFA0}"/>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104867</xdr:rowOff>
    </xdr:from>
    <xdr:to>
      <xdr:col>76</xdr:col>
      <xdr:colOff>73025</xdr:colOff>
      <xdr:row>30</xdr:row>
      <xdr:rowOff>35017</xdr:rowOff>
    </xdr:to>
    <xdr:sp macro="" textlink="">
      <xdr:nvSpPr>
        <xdr:cNvPr id="149" name="楕円 148">
          <a:extLst>
            <a:ext uri="{FF2B5EF4-FFF2-40B4-BE49-F238E27FC236}">
              <a16:creationId xmlns:a16="http://schemas.microsoft.com/office/drawing/2014/main" id="{C7497EF3-15B9-4591-BD67-678A196A4496}"/>
            </a:ext>
          </a:extLst>
        </xdr:cNvPr>
        <xdr:cNvSpPr/>
      </xdr:nvSpPr>
      <xdr:spPr>
        <a:xfrm>
          <a:off x="13001625" y="57360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83294</xdr:rowOff>
    </xdr:from>
    <xdr:ext cx="469744" cy="259045"/>
    <xdr:sp macro="" textlink="">
      <xdr:nvSpPr>
        <xdr:cNvPr id="150" name="債務償還比率該当値テキスト">
          <a:extLst>
            <a:ext uri="{FF2B5EF4-FFF2-40B4-BE49-F238E27FC236}">
              <a16:creationId xmlns:a16="http://schemas.microsoft.com/office/drawing/2014/main" id="{3DE64A71-68FE-4596-AC65-C551173E24A0}"/>
            </a:ext>
          </a:extLst>
        </xdr:cNvPr>
        <xdr:cNvSpPr txBox="1"/>
      </xdr:nvSpPr>
      <xdr:spPr>
        <a:xfrm>
          <a:off x="13080365" y="571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115062</xdr:rowOff>
    </xdr:from>
    <xdr:to>
      <xdr:col>72</xdr:col>
      <xdr:colOff>123825</xdr:colOff>
      <xdr:row>30</xdr:row>
      <xdr:rowOff>45212</xdr:rowOff>
    </xdr:to>
    <xdr:sp macro="" textlink="">
      <xdr:nvSpPr>
        <xdr:cNvPr id="151" name="楕円 150">
          <a:extLst>
            <a:ext uri="{FF2B5EF4-FFF2-40B4-BE49-F238E27FC236}">
              <a16:creationId xmlns:a16="http://schemas.microsoft.com/office/drawing/2014/main" id="{67C7CE25-3CC0-4BAF-BE59-E3C76C4E738D}"/>
            </a:ext>
          </a:extLst>
        </xdr:cNvPr>
        <xdr:cNvSpPr/>
      </xdr:nvSpPr>
      <xdr:spPr>
        <a:xfrm>
          <a:off x="12359005" y="57462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155667</xdr:rowOff>
    </xdr:from>
    <xdr:to>
      <xdr:col>76</xdr:col>
      <xdr:colOff>22225</xdr:colOff>
      <xdr:row>29</xdr:row>
      <xdr:rowOff>165862</xdr:rowOff>
    </xdr:to>
    <xdr:cxnSp macro="">
      <xdr:nvCxnSpPr>
        <xdr:cNvPr id="152" name="直線コネクタ 151">
          <a:extLst>
            <a:ext uri="{FF2B5EF4-FFF2-40B4-BE49-F238E27FC236}">
              <a16:creationId xmlns:a16="http://schemas.microsoft.com/office/drawing/2014/main" id="{2128693A-3347-4940-B506-88E132E526CF}"/>
            </a:ext>
          </a:extLst>
        </xdr:cNvPr>
        <xdr:cNvCxnSpPr/>
      </xdr:nvCxnSpPr>
      <xdr:spPr>
        <a:xfrm flipV="1">
          <a:off x="12409805" y="5786847"/>
          <a:ext cx="619760" cy="1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51971</xdr:rowOff>
    </xdr:from>
    <xdr:to>
      <xdr:col>68</xdr:col>
      <xdr:colOff>123825</xdr:colOff>
      <xdr:row>29</xdr:row>
      <xdr:rowOff>153571</xdr:rowOff>
    </xdr:to>
    <xdr:sp macro="" textlink="">
      <xdr:nvSpPr>
        <xdr:cNvPr id="153" name="楕円 152">
          <a:extLst>
            <a:ext uri="{FF2B5EF4-FFF2-40B4-BE49-F238E27FC236}">
              <a16:creationId xmlns:a16="http://schemas.microsoft.com/office/drawing/2014/main" id="{88873C26-120B-4EDF-841F-77C679BCB799}"/>
            </a:ext>
          </a:extLst>
        </xdr:cNvPr>
        <xdr:cNvSpPr/>
      </xdr:nvSpPr>
      <xdr:spPr>
        <a:xfrm>
          <a:off x="11688445" y="568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102771</xdr:rowOff>
    </xdr:from>
    <xdr:to>
      <xdr:col>72</xdr:col>
      <xdr:colOff>73025</xdr:colOff>
      <xdr:row>29</xdr:row>
      <xdr:rowOff>165862</xdr:rowOff>
    </xdr:to>
    <xdr:cxnSp macro="">
      <xdr:nvCxnSpPr>
        <xdr:cNvPr id="154" name="直線コネクタ 153">
          <a:extLst>
            <a:ext uri="{FF2B5EF4-FFF2-40B4-BE49-F238E27FC236}">
              <a16:creationId xmlns:a16="http://schemas.microsoft.com/office/drawing/2014/main" id="{CA5620E8-F9AA-4D63-889A-23FDFBF8D223}"/>
            </a:ext>
          </a:extLst>
        </xdr:cNvPr>
        <xdr:cNvCxnSpPr/>
      </xdr:nvCxnSpPr>
      <xdr:spPr>
        <a:xfrm>
          <a:off x="11739245" y="5733951"/>
          <a:ext cx="670560" cy="63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148837</xdr:rowOff>
    </xdr:from>
    <xdr:to>
      <xdr:col>64</xdr:col>
      <xdr:colOff>123825</xdr:colOff>
      <xdr:row>31</xdr:row>
      <xdr:rowOff>78987</xdr:rowOff>
    </xdr:to>
    <xdr:sp macro="" textlink="">
      <xdr:nvSpPr>
        <xdr:cNvPr id="155" name="楕円 154">
          <a:extLst>
            <a:ext uri="{FF2B5EF4-FFF2-40B4-BE49-F238E27FC236}">
              <a16:creationId xmlns:a16="http://schemas.microsoft.com/office/drawing/2014/main" id="{6A6488E8-1563-4F10-96E7-79DC7400DA07}"/>
            </a:ext>
          </a:extLst>
        </xdr:cNvPr>
        <xdr:cNvSpPr/>
      </xdr:nvSpPr>
      <xdr:spPr>
        <a:xfrm>
          <a:off x="11017885" y="59476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102771</xdr:rowOff>
    </xdr:from>
    <xdr:to>
      <xdr:col>68</xdr:col>
      <xdr:colOff>73025</xdr:colOff>
      <xdr:row>31</xdr:row>
      <xdr:rowOff>28187</xdr:rowOff>
    </xdr:to>
    <xdr:cxnSp macro="">
      <xdr:nvCxnSpPr>
        <xdr:cNvPr id="156" name="直線コネクタ 155">
          <a:extLst>
            <a:ext uri="{FF2B5EF4-FFF2-40B4-BE49-F238E27FC236}">
              <a16:creationId xmlns:a16="http://schemas.microsoft.com/office/drawing/2014/main" id="{1880C970-AD0D-41DD-B878-6961E786A116}"/>
            </a:ext>
          </a:extLst>
        </xdr:cNvPr>
        <xdr:cNvCxnSpPr/>
      </xdr:nvCxnSpPr>
      <xdr:spPr>
        <a:xfrm flipV="1">
          <a:off x="11068685" y="5733951"/>
          <a:ext cx="670560" cy="260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125998</xdr:rowOff>
    </xdr:from>
    <xdr:to>
      <xdr:col>60</xdr:col>
      <xdr:colOff>123825</xdr:colOff>
      <xdr:row>32</xdr:row>
      <xdr:rowOff>56148</xdr:rowOff>
    </xdr:to>
    <xdr:sp macro="" textlink="">
      <xdr:nvSpPr>
        <xdr:cNvPr id="157" name="楕円 156">
          <a:extLst>
            <a:ext uri="{FF2B5EF4-FFF2-40B4-BE49-F238E27FC236}">
              <a16:creationId xmlns:a16="http://schemas.microsoft.com/office/drawing/2014/main" id="{A9689F44-F6A6-469F-878D-169E241072E9}"/>
            </a:ext>
          </a:extLst>
        </xdr:cNvPr>
        <xdr:cNvSpPr/>
      </xdr:nvSpPr>
      <xdr:spPr>
        <a:xfrm>
          <a:off x="10347325" y="60924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28187</xdr:rowOff>
    </xdr:from>
    <xdr:to>
      <xdr:col>64</xdr:col>
      <xdr:colOff>73025</xdr:colOff>
      <xdr:row>32</xdr:row>
      <xdr:rowOff>5348</xdr:rowOff>
    </xdr:to>
    <xdr:cxnSp macro="">
      <xdr:nvCxnSpPr>
        <xdr:cNvPr id="158" name="直線コネクタ 157">
          <a:extLst>
            <a:ext uri="{FF2B5EF4-FFF2-40B4-BE49-F238E27FC236}">
              <a16:creationId xmlns:a16="http://schemas.microsoft.com/office/drawing/2014/main" id="{5A57A368-73E3-4273-A83F-0EFA282E0572}"/>
            </a:ext>
          </a:extLst>
        </xdr:cNvPr>
        <xdr:cNvCxnSpPr/>
      </xdr:nvCxnSpPr>
      <xdr:spPr>
        <a:xfrm flipV="1">
          <a:off x="10398125" y="5994647"/>
          <a:ext cx="670560" cy="14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7884</xdr:rowOff>
    </xdr:from>
    <xdr:ext cx="469744" cy="259045"/>
    <xdr:sp macro="" textlink="">
      <xdr:nvSpPr>
        <xdr:cNvPr id="159" name="n_1aveValue債務償還比率">
          <a:extLst>
            <a:ext uri="{FF2B5EF4-FFF2-40B4-BE49-F238E27FC236}">
              <a16:creationId xmlns:a16="http://schemas.microsoft.com/office/drawing/2014/main" id="{E8D6EC02-D71A-48A5-9EA1-75C3CC0045C7}"/>
            </a:ext>
          </a:extLst>
        </xdr:cNvPr>
        <xdr:cNvSpPr txBox="1"/>
      </xdr:nvSpPr>
      <xdr:spPr>
        <a:xfrm>
          <a:off x="12185092" y="5471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125599</xdr:rowOff>
    </xdr:from>
    <xdr:ext cx="469744" cy="259045"/>
    <xdr:sp macro="" textlink="">
      <xdr:nvSpPr>
        <xdr:cNvPr id="160" name="n_2aveValue債務償還比率">
          <a:extLst>
            <a:ext uri="{FF2B5EF4-FFF2-40B4-BE49-F238E27FC236}">
              <a16:creationId xmlns:a16="http://schemas.microsoft.com/office/drawing/2014/main" id="{0652D9D5-DFC9-41B8-B82B-2B389B73787F}"/>
            </a:ext>
          </a:extLst>
        </xdr:cNvPr>
        <xdr:cNvSpPr txBox="1"/>
      </xdr:nvSpPr>
      <xdr:spPr>
        <a:xfrm>
          <a:off x="11527232" y="5421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131666</xdr:rowOff>
    </xdr:from>
    <xdr:ext cx="469744" cy="259045"/>
    <xdr:sp macro="" textlink="">
      <xdr:nvSpPr>
        <xdr:cNvPr id="161" name="n_3aveValue債務償還比率">
          <a:extLst>
            <a:ext uri="{FF2B5EF4-FFF2-40B4-BE49-F238E27FC236}">
              <a16:creationId xmlns:a16="http://schemas.microsoft.com/office/drawing/2014/main" id="{08001CF5-2C34-407D-8E1A-B77F485BFCE2}"/>
            </a:ext>
          </a:extLst>
        </xdr:cNvPr>
        <xdr:cNvSpPr txBox="1"/>
      </xdr:nvSpPr>
      <xdr:spPr>
        <a:xfrm>
          <a:off x="10856672" y="5595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20069</xdr:rowOff>
    </xdr:from>
    <xdr:ext cx="469744" cy="259045"/>
    <xdr:sp macro="" textlink="">
      <xdr:nvSpPr>
        <xdr:cNvPr id="162" name="n_4aveValue債務償還比率">
          <a:extLst>
            <a:ext uri="{FF2B5EF4-FFF2-40B4-BE49-F238E27FC236}">
              <a16:creationId xmlns:a16="http://schemas.microsoft.com/office/drawing/2014/main" id="{3E77253A-DCD4-447C-A050-5FB520F5432D}"/>
            </a:ext>
          </a:extLst>
        </xdr:cNvPr>
        <xdr:cNvSpPr txBox="1"/>
      </xdr:nvSpPr>
      <xdr:spPr>
        <a:xfrm>
          <a:off x="10186112" y="5651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36339</xdr:rowOff>
    </xdr:from>
    <xdr:ext cx="469744" cy="259045"/>
    <xdr:sp macro="" textlink="">
      <xdr:nvSpPr>
        <xdr:cNvPr id="163" name="n_1mainValue債務償還比率">
          <a:extLst>
            <a:ext uri="{FF2B5EF4-FFF2-40B4-BE49-F238E27FC236}">
              <a16:creationId xmlns:a16="http://schemas.microsoft.com/office/drawing/2014/main" id="{93CF9371-820B-4B50-9322-2B0089EC75FD}"/>
            </a:ext>
          </a:extLst>
        </xdr:cNvPr>
        <xdr:cNvSpPr txBox="1"/>
      </xdr:nvSpPr>
      <xdr:spPr>
        <a:xfrm>
          <a:off x="12185092" y="5835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144698</xdr:rowOff>
    </xdr:from>
    <xdr:ext cx="469744" cy="259045"/>
    <xdr:sp macro="" textlink="">
      <xdr:nvSpPr>
        <xdr:cNvPr id="164" name="n_2mainValue債務償還比率">
          <a:extLst>
            <a:ext uri="{FF2B5EF4-FFF2-40B4-BE49-F238E27FC236}">
              <a16:creationId xmlns:a16="http://schemas.microsoft.com/office/drawing/2014/main" id="{4CA87055-E564-4BFD-97CC-0FC2E936A3D6}"/>
            </a:ext>
          </a:extLst>
        </xdr:cNvPr>
        <xdr:cNvSpPr txBox="1"/>
      </xdr:nvSpPr>
      <xdr:spPr>
        <a:xfrm>
          <a:off x="11527232" y="5775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70114</xdr:rowOff>
    </xdr:from>
    <xdr:ext cx="469744" cy="259045"/>
    <xdr:sp macro="" textlink="">
      <xdr:nvSpPr>
        <xdr:cNvPr id="165" name="n_3mainValue債務償還比率">
          <a:extLst>
            <a:ext uri="{FF2B5EF4-FFF2-40B4-BE49-F238E27FC236}">
              <a16:creationId xmlns:a16="http://schemas.microsoft.com/office/drawing/2014/main" id="{29A9AA0A-42F0-43BC-AD7A-BBEA576236E8}"/>
            </a:ext>
          </a:extLst>
        </xdr:cNvPr>
        <xdr:cNvSpPr txBox="1"/>
      </xdr:nvSpPr>
      <xdr:spPr>
        <a:xfrm>
          <a:off x="10856672" y="6036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47275</xdr:rowOff>
    </xdr:from>
    <xdr:ext cx="469744" cy="259045"/>
    <xdr:sp macro="" textlink="">
      <xdr:nvSpPr>
        <xdr:cNvPr id="166" name="n_4mainValue債務償還比率">
          <a:extLst>
            <a:ext uri="{FF2B5EF4-FFF2-40B4-BE49-F238E27FC236}">
              <a16:creationId xmlns:a16="http://schemas.microsoft.com/office/drawing/2014/main" id="{B681E703-24AA-465D-890E-6675812A0EAD}"/>
            </a:ext>
          </a:extLst>
        </xdr:cNvPr>
        <xdr:cNvSpPr txBox="1"/>
      </xdr:nvSpPr>
      <xdr:spPr>
        <a:xfrm>
          <a:off x="10186112" y="6181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27F863C0-BB53-49FF-8F48-3632D109482D}"/>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BC1340B0-C28B-4B31-B016-CC1DB14F68CF}"/>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55C1F1B4-542C-4A65-936B-C69B23C04D36}"/>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814994A3-BB8F-4214-AA5A-C73EB3164D6D}"/>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70769CC6-A525-4857-B18A-51217542A276}"/>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C65DFAE2-9F99-46E4-834A-BBD34F6D8BBA}"/>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CF1A5AE-34D0-4DE6-8A8D-8EED29CC155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5D3BA3B-DCC3-4EAC-99AC-88FEFEBF835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8CCB66C-C7D7-4B9B-AB1F-547BDF360625}"/>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D60FB9E-721E-4BE7-B176-05698E375ABD}"/>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B9DBB19-6487-4718-A41F-12BEB33EA03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798A907-476D-438C-8E06-CA5F7043612C}"/>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F2EC47D-B348-4017-9C68-B28661685B6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83E246D-238B-4D55-A315-A015FDDAD93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50EF815-0306-4BA3-AA03-FC42EE1BE60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A63EFAA-E741-4EA2-BB31-F3BD006BAAC3}"/>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19,842
19,418
32.51
8,445,981
8,154,259
285,486
4,942,978
6,132,443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86454AE-E7AB-4D31-A61A-E1D9F88FCBE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A9EA0E4-7002-4B2C-AD6C-1ECCF58BF2E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8761932-CFED-452C-BD86-227F14D2983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E94C466-012F-4432-91BB-EC3D0E5D997A}"/>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AA94B16-4335-46A8-B394-C493EF22F6BC}"/>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E4441FB-6213-4873-A71A-C4DADEBD0D9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EE28836-E2E0-401A-8F59-DEBDF7FD1903}"/>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F342747-06EB-434D-9391-CD0A5865613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DB79DA9-213A-4756-BFFA-757F2A48C1A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23DB2FC-7AE9-42EA-B33F-58BFF4D819A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A52D222-659F-4B04-ABFD-46D5A153F78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8A0D118-F85B-4153-AAFE-2967C806ED2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2BDD24A-648B-4DA5-B7F5-0133B1C2E2DD}"/>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9D97CA3-908D-4A75-8E03-1A0ECA3BE058}"/>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5D6C842-D94F-4FB1-B0DD-091E3ADA3019}"/>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28646DE-74A2-4EE7-A233-2F297B7C607E}"/>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79EC6A2-FA67-4346-9411-06792F41F8D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724DB55-397E-49C1-9BE1-1A72AD288916}"/>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BC5C499-F012-44AC-88C5-36FE24A942EE}"/>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4920EC3-6AC2-47AA-BAE6-DB2209810F81}"/>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E0E1534-48B8-47DE-A276-70210BF219F4}"/>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D0AB0DB-502C-4237-A93F-A826F38C8A38}"/>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23DDCC2-10EA-4C0B-9B80-87B118046981}"/>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72FA283-AB4E-45F6-AE7D-A2A2327BAA8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7480D9B-82B7-44D3-896B-E93881E5BE3D}"/>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FE117B2-D30C-4F1A-A1D9-C2B978FFF4A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B5855F5-CAB3-4DED-83BC-9399F496B78C}"/>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41F6274-57B7-49D6-9507-916D95A9519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98F49B2-5BFD-447E-961D-B24E69C2787F}"/>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336D4E0-E1D8-4544-A4BF-8AFF2041AEDD}"/>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C62E897-A885-4DD0-83E9-D6E8358E193D}"/>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33C3F51-660F-45DB-830B-481C429A7D3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1053CE5-9DC6-4478-9BDC-6385D14147FE}"/>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D010685-D113-4CD6-9DA1-EA77FFF4424C}"/>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C83CD40-3C6F-4071-A4D8-A349C1B0BE00}"/>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7025CC9-55E5-4749-941F-CB6089175E23}"/>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3310191-8050-4224-A6B3-834A956C08B7}"/>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466CFD46-A907-4515-8098-9E49EC0B1B96}"/>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F0C2B3A-D4E5-42B6-8013-CF5A36D9DBF7}"/>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D9FF88D-8307-46C8-A6AC-F1308C8F3B0D}"/>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1152816-C755-495F-88D4-1D616878F082}"/>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A07AD608-6B81-4DF5-9CE9-328D8017483B}"/>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54309E1-2979-4C5C-A06F-76EEAB10091D}"/>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23622</xdr:rowOff>
    </xdr:from>
    <xdr:to>
      <xdr:col>24</xdr:col>
      <xdr:colOff>62865</xdr:colOff>
      <xdr:row>41</xdr:row>
      <xdr:rowOff>133350</xdr:rowOff>
    </xdr:to>
    <xdr:cxnSp macro="">
      <xdr:nvCxnSpPr>
        <xdr:cNvPr id="55" name="直線コネクタ 54">
          <a:extLst>
            <a:ext uri="{FF2B5EF4-FFF2-40B4-BE49-F238E27FC236}">
              <a16:creationId xmlns:a16="http://schemas.microsoft.com/office/drawing/2014/main" id="{6E98E8EF-80D5-46AB-B55C-C798EB3B545C}"/>
            </a:ext>
          </a:extLst>
        </xdr:cNvPr>
        <xdr:cNvCxnSpPr/>
      </xdr:nvCxnSpPr>
      <xdr:spPr>
        <a:xfrm flipV="1">
          <a:off x="4086225" y="5555742"/>
          <a:ext cx="0" cy="1450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137177</xdr:rowOff>
    </xdr:from>
    <xdr:ext cx="469744" cy="259045"/>
    <xdr:sp macro="" textlink="">
      <xdr:nvSpPr>
        <xdr:cNvPr id="56" name="【道路】&#10;有形固定資産減価償却率最小値テキスト">
          <a:extLst>
            <a:ext uri="{FF2B5EF4-FFF2-40B4-BE49-F238E27FC236}">
              <a16:creationId xmlns:a16="http://schemas.microsoft.com/office/drawing/2014/main" id="{4B3F6761-244A-4459-99DF-DBC33A701A17}"/>
            </a:ext>
          </a:extLst>
        </xdr:cNvPr>
        <xdr:cNvSpPr txBox="1"/>
      </xdr:nvSpPr>
      <xdr:spPr>
        <a:xfrm>
          <a:off x="4124960"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57" name="直線コネクタ 56">
          <a:extLst>
            <a:ext uri="{FF2B5EF4-FFF2-40B4-BE49-F238E27FC236}">
              <a16:creationId xmlns:a16="http://schemas.microsoft.com/office/drawing/2014/main" id="{04F4028E-F576-499A-8FDD-8578F741AF30}"/>
            </a:ext>
          </a:extLst>
        </xdr:cNvPr>
        <xdr:cNvCxnSpPr/>
      </xdr:nvCxnSpPr>
      <xdr:spPr>
        <a:xfrm>
          <a:off x="4020820" y="7006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8583245E-2DCB-4CC5-B9AC-42CCC28D2532}"/>
            </a:ext>
          </a:extLst>
        </xdr:cNvPr>
        <xdr:cNvSpPr txBox="1"/>
      </xdr:nvSpPr>
      <xdr:spPr>
        <a:xfrm>
          <a:off x="4124960" y="5338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23622</xdr:rowOff>
    </xdr:from>
    <xdr:to>
      <xdr:col>24</xdr:col>
      <xdr:colOff>152400</xdr:colOff>
      <xdr:row>33</xdr:row>
      <xdr:rowOff>23622</xdr:rowOff>
    </xdr:to>
    <xdr:cxnSp macro="">
      <xdr:nvCxnSpPr>
        <xdr:cNvPr id="59" name="直線コネクタ 58">
          <a:extLst>
            <a:ext uri="{FF2B5EF4-FFF2-40B4-BE49-F238E27FC236}">
              <a16:creationId xmlns:a16="http://schemas.microsoft.com/office/drawing/2014/main" id="{45321743-1685-4F36-BE50-EDC6524EFF5F}"/>
            </a:ext>
          </a:extLst>
        </xdr:cNvPr>
        <xdr:cNvCxnSpPr/>
      </xdr:nvCxnSpPr>
      <xdr:spPr>
        <a:xfrm>
          <a:off x="4020820" y="55557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10685</xdr:rowOff>
    </xdr:from>
    <xdr:ext cx="405111" cy="259045"/>
    <xdr:sp macro="" textlink="">
      <xdr:nvSpPr>
        <xdr:cNvPr id="60" name="【道路】&#10;有形固定資産減価償却率平均値テキスト">
          <a:extLst>
            <a:ext uri="{FF2B5EF4-FFF2-40B4-BE49-F238E27FC236}">
              <a16:creationId xmlns:a16="http://schemas.microsoft.com/office/drawing/2014/main" id="{615A52E2-6C76-4AC5-80CA-53AEC8DD27A0}"/>
            </a:ext>
          </a:extLst>
        </xdr:cNvPr>
        <xdr:cNvSpPr txBox="1"/>
      </xdr:nvSpPr>
      <xdr:spPr>
        <a:xfrm>
          <a:off x="4124960" y="62133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32258</xdr:rowOff>
    </xdr:from>
    <xdr:to>
      <xdr:col>24</xdr:col>
      <xdr:colOff>114300</xdr:colOff>
      <xdr:row>37</xdr:row>
      <xdr:rowOff>133858</xdr:rowOff>
    </xdr:to>
    <xdr:sp macro="" textlink="">
      <xdr:nvSpPr>
        <xdr:cNvPr id="61" name="フローチャート: 判断 60">
          <a:extLst>
            <a:ext uri="{FF2B5EF4-FFF2-40B4-BE49-F238E27FC236}">
              <a16:creationId xmlns:a16="http://schemas.microsoft.com/office/drawing/2014/main" id="{8E5B78B8-DBBE-4A6B-B80A-7ECEF01629A0}"/>
            </a:ext>
          </a:extLst>
        </xdr:cNvPr>
        <xdr:cNvSpPr/>
      </xdr:nvSpPr>
      <xdr:spPr>
        <a:xfrm>
          <a:off x="4036060" y="623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155702</xdr:rowOff>
    </xdr:from>
    <xdr:to>
      <xdr:col>20</xdr:col>
      <xdr:colOff>38100</xdr:colOff>
      <xdr:row>37</xdr:row>
      <xdr:rowOff>85852</xdr:rowOff>
    </xdr:to>
    <xdr:sp macro="" textlink="">
      <xdr:nvSpPr>
        <xdr:cNvPr id="62" name="フローチャート: 判断 61">
          <a:extLst>
            <a:ext uri="{FF2B5EF4-FFF2-40B4-BE49-F238E27FC236}">
              <a16:creationId xmlns:a16="http://schemas.microsoft.com/office/drawing/2014/main" id="{60B31DF0-8D89-45D9-B665-98F0425A9600}"/>
            </a:ext>
          </a:extLst>
        </xdr:cNvPr>
        <xdr:cNvSpPr/>
      </xdr:nvSpPr>
      <xdr:spPr>
        <a:xfrm>
          <a:off x="3312160" y="61907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132842</xdr:rowOff>
    </xdr:from>
    <xdr:to>
      <xdr:col>15</xdr:col>
      <xdr:colOff>101600</xdr:colOff>
      <xdr:row>37</xdr:row>
      <xdr:rowOff>62992</xdr:rowOff>
    </xdr:to>
    <xdr:sp macro="" textlink="">
      <xdr:nvSpPr>
        <xdr:cNvPr id="63" name="フローチャート: 判断 62">
          <a:extLst>
            <a:ext uri="{FF2B5EF4-FFF2-40B4-BE49-F238E27FC236}">
              <a16:creationId xmlns:a16="http://schemas.microsoft.com/office/drawing/2014/main" id="{DFADA7E8-2308-4F02-AB71-8E4B42E7CF9E}"/>
            </a:ext>
          </a:extLst>
        </xdr:cNvPr>
        <xdr:cNvSpPr/>
      </xdr:nvSpPr>
      <xdr:spPr>
        <a:xfrm>
          <a:off x="2514600" y="61678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139700</xdr:rowOff>
    </xdr:from>
    <xdr:to>
      <xdr:col>10</xdr:col>
      <xdr:colOff>165100</xdr:colOff>
      <xdr:row>37</xdr:row>
      <xdr:rowOff>69850</xdr:rowOff>
    </xdr:to>
    <xdr:sp macro="" textlink="">
      <xdr:nvSpPr>
        <xdr:cNvPr id="64" name="フローチャート: 判断 63">
          <a:extLst>
            <a:ext uri="{FF2B5EF4-FFF2-40B4-BE49-F238E27FC236}">
              <a16:creationId xmlns:a16="http://schemas.microsoft.com/office/drawing/2014/main" id="{6C8F0009-9321-42DA-80E1-139656A0B861}"/>
            </a:ext>
          </a:extLst>
        </xdr:cNvPr>
        <xdr:cNvSpPr/>
      </xdr:nvSpPr>
      <xdr:spPr>
        <a:xfrm>
          <a:off x="1739900" y="6174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105410</xdr:rowOff>
    </xdr:from>
    <xdr:to>
      <xdr:col>6</xdr:col>
      <xdr:colOff>38100</xdr:colOff>
      <xdr:row>37</xdr:row>
      <xdr:rowOff>35560</xdr:rowOff>
    </xdr:to>
    <xdr:sp macro="" textlink="">
      <xdr:nvSpPr>
        <xdr:cNvPr id="65" name="フローチャート: 判断 64">
          <a:extLst>
            <a:ext uri="{FF2B5EF4-FFF2-40B4-BE49-F238E27FC236}">
              <a16:creationId xmlns:a16="http://schemas.microsoft.com/office/drawing/2014/main" id="{9C1EEA80-920B-4D9F-A981-58FCD4E08892}"/>
            </a:ext>
          </a:extLst>
        </xdr:cNvPr>
        <xdr:cNvSpPr/>
      </xdr:nvSpPr>
      <xdr:spPr>
        <a:xfrm>
          <a:off x="965200" y="61404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41D00131-00FE-43EC-BF41-799B73231E03}"/>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DBECC69-18EE-4491-807D-96B3B61C7A9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393DA2F-0927-4DFA-9E43-2C009EDD3A3C}"/>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665E3DC-5963-422A-87D0-49348D4FF636}"/>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07EADBA-59DB-4F7E-837D-E7A8586330F7}"/>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39116</xdr:rowOff>
    </xdr:from>
    <xdr:to>
      <xdr:col>24</xdr:col>
      <xdr:colOff>114300</xdr:colOff>
      <xdr:row>35</xdr:row>
      <xdr:rowOff>140716</xdr:rowOff>
    </xdr:to>
    <xdr:sp macro="" textlink="">
      <xdr:nvSpPr>
        <xdr:cNvPr id="71" name="楕円 70">
          <a:extLst>
            <a:ext uri="{FF2B5EF4-FFF2-40B4-BE49-F238E27FC236}">
              <a16:creationId xmlns:a16="http://schemas.microsoft.com/office/drawing/2014/main" id="{AFD3DA59-1A7E-4C6B-9E9D-11F38D329968}"/>
            </a:ext>
          </a:extLst>
        </xdr:cNvPr>
        <xdr:cNvSpPr/>
      </xdr:nvSpPr>
      <xdr:spPr>
        <a:xfrm>
          <a:off x="4036060" y="5906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61993</xdr:rowOff>
    </xdr:from>
    <xdr:ext cx="405111" cy="259045"/>
    <xdr:sp macro="" textlink="">
      <xdr:nvSpPr>
        <xdr:cNvPr id="72" name="【道路】&#10;有形固定資産減価償却率該当値テキスト">
          <a:extLst>
            <a:ext uri="{FF2B5EF4-FFF2-40B4-BE49-F238E27FC236}">
              <a16:creationId xmlns:a16="http://schemas.microsoft.com/office/drawing/2014/main" id="{1E7655E9-6D70-4400-A7E5-F494031388BD}"/>
            </a:ext>
          </a:extLst>
        </xdr:cNvPr>
        <xdr:cNvSpPr txBox="1"/>
      </xdr:nvSpPr>
      <xdr:spPr>
        <a:xfrm>
          <a:off x="4124960" y="5761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13970</xdr:rowOff>
    </xdr:from>
    <xdr:to>
      <xdr:col>20</xdr:col>
      <xdr:colOff>38100</xdr:colOff>
      <xdr:row>35</xdr:row>
      <xdr:rowOff>115570</xdr:rowOff>
    </xdr:to>
    <xdr:sp macro="" textlink="">
      <xdr:nvSpPr>
        <xdr:cNvPr id="73" name="楕円 72">
          <a:extLst>
            <a:ext uri="{FF2B5EF4-FFF2-40B4-BE49-F238E27FC236}">
              <a16:creationId xmlns:a16="http://schemas.microsoft.com/office/drawing/2014/main" id="{B9A8690C-C322-4D17-AB5C-C3CF9046E8D5}"/>
            </a:ext>
          </a:extLst>
        </xdr:cNvPr>
        <xdr:cNvSpPr/>
      </xdr:nvSpPr>
      <xdr:spPr>
        <a:xfrm>
          <a:off x="3312160" y="58813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64770</xdr:rowOff>
    </xdr:from>
    <xdr:to>
      <xdr:col>24</xdr:col>
      <xdr:colOff>63500</xdr:colOff>
      <xdr:row>35</xdr:row>
      <xdr:rowOff>89916</xdr:rowOff>
    </xdr:to>
    <xdr:cxnSp macro="">
      <xdr:nvCxnSpPr>
        <xdr:cNvPr id="74" name="直線コネクタ 73">
          <a:extLst>
            <a:ext uri="{FF2B5EF4-FFF2-40B4-BE49-F238E27FC236}">
              <a16:creationId xmlns:a16="http://schemas.microsoft.com/office/drawing/2014/main" id="{8B8194D1-7AAD-4BA7-B01D-5F6437ADBA0D}"/>
            </a:ext>
          </a:extLst>
        </xdr:cNvPr>
        <xdr:cNvCxnSpPr/>
      </xdr:nvCxnSpPr>
      <xdr:spPr>
        <a:xfrm>
          <a:off x="3355340" y="5932170"/>
          <a:ext cx="73152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52832</xdr:rowOff>
    </xdr:from>
    <xdr:to>
      <xdr:col>15</xdr:col>
      <xdr:colOff>101600</xdr:colOff>
      <xdr:row>35</xdr:row>
      <xdr:rowOff>154432</xdr:rowOff>
    </xdr:to>
    <xdr:sp macro="" textlink="">
      <xdr:nvSpPr>
        <xdr:cNvPr id="75" name="楕円 74">
          <a:extLst>
            <a:ext uri="{FF2B5EF4-FFF2-40B4-BE49-F238E27FC236}">
              <a16:creationId xmlns:a16="http://schemas.microsoft.com/office/drawing/2014/main" id="{17E0472A-CFF9-45EE-9D4C-43A2DB2911B2}"/>
            </a:ext>
          </a:extLst>
        </xdr:cNvPr>
        <xdr:cNvSpPr/>
      </xdr:nvSpPr>
      <xdr:spPr>
        <a:xfrm>
          <a:off x="2514600" y="592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64770</xdr:rowOff>
    </xdr:from>
    <xdr:to>
      <xdr:col>19</xdr:col>
      <xdr:colOff>177800</xdr:colOff>
      <xdr:row>35</xdr:row>
      <xdr:rowOff>103632</xdr:rowOff>
    </xdr:to>
    <xdr:cxnSp macro="">
      <xdr:nvCxnSpPr>
        <xdr:cNvPr id="76" name="直線コネクタ 75">
          <a:extLst>
            <a:ext uri="{FF2B5EF4-FFF2-40B4-BE49-F238E27FC236}">
              <a16:creationId xmlns:a16="http://schemas.microsoft.com/office/drawing/2014/main" id="{0A99D6DA-778D-4027-B1DE-13DD87E05FDE}"/>
            </a:ext>
          </a:extLst>
        </xdr:cNvPr>
        <xdr:cNvCxnSpPr/>
      </xdr:nvCxnSpPr>
      <xdr:spPr>
        <a:xfrm flipV="1">
          <a:off x="2565400" y="5932170"/>
          <a:ext cx="78994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59690</xdr:rowOff>
    </xdr:from>
    <xdr:to>
      <xdr:col>10</xdr:col>
      <xdr:colOff>165100</xdr:colOff>
      <xdr:row>35</xdr:row>
      <xdr:rowOff>161290</xdr:rowOff>
    </xdr:to>
    <xdr:sp macro="" textlink="">
      <xdr:nvSpPr>
        <xdr:cNvPr id="77" name="楕円 76">
          <a:extLst>
            <a:ext uri="{FF2B5EF4-FFF2-40B4-BE49-F238E27FC236}">
              <a16:creationId xmlns:a16="http://schemas.microsoft.com/office/drawing/2014/main" id="{127E7D7A-EBC0-441B-A99D-2B58BEED825F}"/>
            </a:ext>
          </a:extLst>
        </xdr:cNvPr>
        <xdr:cNvSpPr/>
      </xdr:nvSpPr>
      <xdr:spPr>
        <a:xfrm>
          <a:off x="1739900" y="592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103632</xdr:rowOff>
    </xdr:from>
    <xdr:to>
      <xdr:col>15</xdr:col>
      <xdr:colOff>50800</xdr:colOff>
      <xdr:row>35</xdr:row>
      <xdr:rowOff>110490</xdr:rowOff>
    </xdr:to>
    <xdr:cxnSp macro="">
      <xdr:nvCxnSpPr>
        <xdr:cNvPr id="78" name="直線コネクタ 77">
          <a:extLst>
            <a:ext uri="{FF2B5EF4-FFF2-40B4-BE49-F238E27FC236}">
              <a16:creationId xmlns:a16="http://schemas.microsoft.com/office/drawing/2014/main" id="{C06A44F5-94B7-4C3B-8B91-DF6E5D6F774F}"/>
            </a:ext>
          </a:extLst>
        </xdr:cNvPr>
        <xdr:cNvCxnSpPr/>
      </xdr:nvCxnSpPr>
      <xdr:spPr>
        <a:xfrm flipV="1">
          <a:off x="1790700" y="5971032"/>
          <a:ext cx="7747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116840</xdr:rowOff>
    </xdr:from>
    <xdr:to>
      <xdr:col>6</xdr:col>
      <xdr:colOff>38100</xdr:colOff>
      <xdr:row>36</xdr:row>
      <xdr:rowOff>46990</xdr:rowOff>
    </xdr:to>
    <xdr:sp macro="" textlink="">
      <xdr:nvSpPr>
        <xdr:cNvPr id="79" name="楕円 78">
          <a:extLst>
            <a:ext uri="{FF2B5EF4-FFF2-40B4-BE49-F238E27FC236}">
              <a16:creationId xmlns:a16="http://schemas.microsoft.com/office/drawing/2014/main" id="{E02667C2-3BD1-42D8-8C42-09FC7EFAC48D}"/>
            </a:ext>
          </a:extLst>
        </xdr:cNvPr>
        <xdr:cNvSpPr/>
      </xdr:nvSpPr>
      <xdr:spPr>
        <a:xfrm>
          <a:off x="965200" y="5984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110490</xdr:rowOff>
    </xdr:from>
    <xdr:to>
      <xdr:col>10</xdr:col>
      <xdr:colOff>114300</xdr:colOff>
      <xdr:row>35</xdr:row>
      <xdr:rowOff>167640</xdr:rowOff>
    </xdr:to>
    <xdr:cxnSp macro="">
      <xdr:nvCxnSpPr>
        <xdr:cNvPr id="80" name="直線コネクタ 79">
          <a:extLst>
            <a:ext uri="{FF2B5EF4-FFF2-40B4-BE49-F238E27FC236}">
              <a16:creationId xmlns:a16="http://schemas.microsoft.com/office/drawing/2014/main" id="{1C610238-0DF1-41E9-A2CC-EAD2F5D0210C}"/>
            </a:ext>
          </a:extLst>
        </xdr:cNvPr>
        <xdr:cNvCxnSpPr/>
      </xdr:nvCxnSpPr>
      <xdr:spPr>
        <a:xfrm flipV="1">
          <a:off x="1008380" y="5977890"/>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76979</xdr:rowOff>
    </xdr:from>
    <xdr:ext cx="405111" cy="259045"/>
    <xdr:sp macro="" textlink="">
      <xdr:nvSpPr>
        <xdr:cNvPr id="81" name="n_1aveValue【道路】&#10;有形固定資産減価償却率">
          <a:extLst>
            <a:ext uri="{FF2B5EF4-FFF2-40B4-BE49-F238E27FC236}">
              <a16:creationId xmlns:a16="http://schemas.microsoft.com/office/drawing/2014/main" id="{0A7F7679-48F0-409A-A223-D4CDB7704AF2}"/>
            </a:ext>
          </a:extLst>
        </xdr:cNvPr>
        <xdr:cNvSpPr txBox="1"/>
      </xdr:nvSpPr>
      <xdr:spPr>
        <a:xfrm>
          <a:off x="3170564" y="6279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54119</xdr:rowOff>
    </xdr:from>
    <xdr:ext cx="405111" cy="259045"/>
    <xdr:sp macro="" textlink="">
      <xdr:nvSpPr>
        <xdr:cNvPr id="82" name="n_2aveValue【道路】&#10;有形固定資産減価償却率">
          <a:extLst>
            <a:ext uri="{FF2B5EF4-FFF2-40B4-BE49-F238E27FC236}">
              <a16:creationId xmlns:a16="http://schemas.microsoft.com/office/drawing/2014/main" id="{F8277B5B-B1C6-4E83-A5AE-8399C5BC3CB6}"/>
            </a:ext>
          </a:extLst>
        </xdr:cNvPr>
        <xdr:cNvSpPr txBox="1"/>
      </xdr:nvSpPr>
      <xdr:spPr>
        <a:xfrm>
          <a:off x="2385704" y="625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60977</xdr:rowOff>
    </xdr:from>
    <xdr:ext cx="405111" cy="259045"/>
    <xdr:sp macro="" textlink="">
      <xdr:nvSpPr>
        <xdr:cNvPr id="83" name="n_3aveValue【道路】&#10;有形固定資産減価償却率">
          <a:extLst>
            <a:ext uri="{FF2B5EF4-FFF2-40B4-BE49-F238E27FC236}">
              <a16:creationId xmlns:a16="http://schemas.microsoft.com/office/drawing/2014/main" id="{40B6A108-D899-41AD-9DDF-73B8E5B81D4F}"/>
            </a:ext>
          </a:extLst>
        </xdr:cNvPr>
        <xdr:cNvSpPr txBox="1"/>
      </xdr:nvSpPr>
      <xdr:spPr>
        <a:xfrm>
          <a:off x="161100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26687</xdr:rowOff>
    </xdr:from>
    <xdr:ext cx="405111" cy="259045"/>
    <xdr:sp macro="" textlink="">
      <xdr:nvSpPr>
        <xdr:cNvPr id="84" name="n_4aveValue【道路】&#10;有形固定資産減価償却率">
          <a:extLst>
            <a:ext uri="{FF2B5EF4-FFF2-40B4-BE49-F238E27FC236}">
              <a16:creationId xmlns:a16="http://schemas.microsoft.com/office/drawing/2014/main" id="{84D0E886-590C-458A-8E65-18BDB5C2B436}"/>
            </a:ext>
          </a:extLst>
        </xdr:cNvPr>
        <xdr:cNvSpPr txBox="1"/>
      </xdr:nvSpPr>
      <xdr:spPr>
        <a:xfrm>
          <a:off x="836304" y="622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132097</xdr:rowOff>
    </xdr:from>
    <xdr:ext cx="405111" cy="259045"/>
    <xdr:sp macro="" textlink="">
      <xdr:nvSpPr>
        <xdr:cNvPr id="85" name="n_1mainValue【道路】&#10;有形固定資産減価償却率">
          <a:extLst>
            <a:ext uri="{FF2B5EF4-FFF2-40B4-BE49-F238E27FC236}">
              <a16:creationId xmlns:a16="http://schemas.microsoft.com/office/drawing/2014/main" id="{32AA46D6-05BB-4463-925C-BDDF314D7160}"/>
            </a:ext>
          </a:extLst>
        </xdr:cNvPr>
        <xdr:cNvSpPr txBox="1"/>
      </xdr:nvSpPr>
      <xdr:spPr>
        <a:xfrm>
          <a:off x="3170564" y="566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170959</xdr:rowOff>
    </xdr:from>
    <xdr:ext cx="405111" cy="259045"/>
    <xdr:sp macro="" textlink="">
      <xdr:nvSpPr>
        <xdr:cNvPr id="86" name="n_2mainValue【道路】&#10;有形固定資産減価償却率">
          <a:extLst>
            <a:ext uri="{FF2B5EF4-FFF2-40B4-BE49-F238E27FC236}">
              <a16:creationId xmlns:a16="http://schemas.microsoft.com/office/drawing/2014/main" id="{C1F2299D-7EC0-493E-85EA-7FA700EFB0BC}"/>
            </a:ext>
          </a:extLst>
        </xdr:cNvPr>
        <xdr:cNvSpPr txBox="1"/>
      </xdr:nvSpPr>
      <xdr:spPr>
        <a:xfrm>
          <a:off x="2385704" y="570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6367</xdr:rowOff>
    </xdr:from>
    <xdr:ext cx="405111" cy="259045"/>
    <xdr:sp macro="" textlink="">
      <xdr:nvSpPr>
        <xdr:cNvPr id="87" name="n_3mainValue【道路】&#10;有形固定資産減価償却率">
          <a:extLst>
            <a:ext uri="{FF2B5EF4-FFF2-40B4-BE49-F238E27FC236}">
              <a16:creationId xmlns:a16="http://schemas.microsoft.com/office/drawing/2014/main" id="{C9159C46-71FF-431C-B2F9-6F3A49D3F3CC}"/>
            </a:ext>
          </a:extLst>
        </xdr:cNvPr>
        <xdr:cNvSpPr txBox="1"/>
      </xdr:nvSpPr>
      <xdr:spPr>
        <a:xfrm>
          <a:off x="1611004" y="57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63517</xdr:rowOff>
    </xdr:from>
    <xdr:ext cx="405111" cy="259045"/>
    <xdr:sp macro="" textlink="">
      <xdr:nvSpPr>
        <xdr:cNvPr id="88" name="n_4mainValue【道路】&#10;有形固定資産減価償却率">
          <a:extLst>
            <a:ext uri="{FF2B5EF4-FFF2-40B4-BE49-F238E27FC236}">
              <a16:creationId xmlns:a16="http://schemas.microsoft.com/office/drawing/2014/main" id="{482C49D6-D42D-4F12-8578-FF8266EB7D06}"/>
            </a:ext>
          </a:extLst>
        </xdr:cNvPr>
        <xdr:cNvSpPr txBox="1"/>
      </xdr:nvSpPr>
      <xdr:spPr>
        <a:xfrm>
          <a:off x="836304" y="57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2119852-3986-495D-9611-0C4FECBD183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FDC01DB-B5F6-416B-9A10-198EC78CCA1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F2D7CFD-419D-4348-A5AF-ED2887F02C2D}"/>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0E8C34F-034A-4DAC-B52D-06947B9104C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DE4CA01-2803-4D18-BB71-F1DF52610ACC}"/>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198AD6-7B88-4CE9-9669-36CE1B3E4C8B}"/>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59C4CB3-9146-4329-A54A-B5D34230E96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07A2A19-295A-4F16-8CAE-F1ECB4F81D3F}"/>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1C1F0F7-F466-49F5-80A4-A77D0BB794EE}"/>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D946179-8137-4C53-8C32-1A9DF5219207}"/>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05C8273-4314-4DCB-AF82-EE5F0272BEFE}"/>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822ED107-30B4-4CB1-9196-6CEDB70BFA85}"/>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16C6B0A4-BB45-4D58-A3D8-B6C9F0796A79}"/>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6A15230B-D9CC-45D9-A4F7-67044CE74CAC}"/>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696F8DB-65E1-40A9-B391-0D9F2290CE53}"/>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3F3BDF44-1F7A-40BA-98D9-E86CBE6234B3}"/>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41502576-C2C8-4888-B43B-A2205F8C7F78}"/>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74593622-F1A3-4F95-9B1F-9B10101E67E2}"/>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24EA1752-47A8-42F4-B7E7-A0DFB439237D}"/>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EACA3BA0-17D2-4D27-A6D9-72CEE337519D}"/>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1C851B8-A217-479E-AAE5-49AFB90BD87F}"/>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365D8F91-5A2C-4B78-82D7-6D5A3808FDA0}"/>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FEC6271-3EBA-40CE-89C2-D87EE2D365E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97384</xdr:rowOff>
    </xdr:from>
    <xdr:to>
      <xdr:col>54</xdr:col>
      <xdr:colOff>189865</xdr:colOff>
      <xdr:row>41</xdr:row>
      <xdr:rowOff>121730</xdr:rowOff>
    </xdr:to>
    <xdr:cxnSp macro="">
      <xdr:nvCxnSpPr>
        <xdr:cNvPr id="112" name="直線コネクタ 111">
          <a:extLst>
            <a:ext uri="{FF2B5EF4-FFF2-40B4-BE49-F238E27FC236}">
              <a16:creationId xmlns:a16="http://schemas.microsoft.com/office/drawing/2014/main" id="{CBE57065-D198-45CB-9533-A123663F0154}"/>
            </a:ext>
          </a:extLst>
        </xdr:cNvPr>
        <xdr:cNvCxnSpPr/>
      </xdr:nvCxnSpPr>
      <xdr:spPr>
        <a:xfrm flipV="1">
          <a:off x="9219565" y="5797144"/>
          <a:ext cx="0" cy="1197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125557</xdr:rowOff>
    </xdr:from>
    <xdr:ext cx="469744" cy="259045"/>
    <xdr:sp macro="" textlink="">
      <xdr:nvSpPr>
        <xdr:cNvPr id="113" name="【道路】&#10;一人当たり延長最小値テキスト">
          <a:extLst>
            <a:ext uri="{FF2B5EF4-FFF2-40B4-BE49-F238E27FC236}">
              <a16:creationId xmlns:a16="http://schemas.microsoft.com/office/drawing/2014/main" id="{557FAA82-30BF-4BDB-8857-9716694D7816}"/>
            </a:ext>
          </a:extLst>
        </xdr:cNvPr>
        <xdr:cNvSpPr txBox="1"/>
      </xdr:nvSpPr>
      <xdr:spPr>
        <a:xfrm>
          <a:off x="9258300" y="699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121730</xdr:rowOff>
    </xdr:from>
    <xdr:to>
      <xdr:col>55</xdr:col>
      <xdr:colOff>88900</xdr:colOff>
      <xdr:row>41</xdr:row>
      <xdr:rowOff>121730</xdr:rowOff>
    </xdr:to>
    <xdr:cxnSp macro="">
      <xdr:nvCxnSpPr>
        <xdr:cNvPr id="114" name="直線コネクタ 113">
          <a:extLst>
            <a:ext uri="{FF2B5EF4-FFF2-40B4-BE49-F238E27FC236}">
              <a16:creationId xmlns:a16="http://schemas.microsoft.com/office/drawing/2014/main" id="{1FC0584A-4C39-47A0-86C1-979AEFB35E92}"/>
            </a:ext>
          </a:extLst>
        </xdr:cNvPr>
        <xdr:cNvCxnSpPr/>
      </xdr:nvCxnSpPr>
      <xdr:spPr>
        <a:xfrm>
          <a:off x="9154160" y="6994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44061</xdr:rowOff>
    </xdr:from>
    <xdr:ext cx="534377" cy="259045"/>
    <xdr:sp macro="" textlink="">
      <xdr:nvSpPr>
        <xdr:cNvPr id="115" name="【道路】&#10;一人当たり延長最大値テキスト">
          <a:extLst>
            <a:ext uri="{FF2B5EF4-FFF2-40B4-BE49-F238E27FC236}">
              <a16:creationId xmlns:a16="http://schemas.microsoft.com/office/drawing/2014/main" id="{2EBD50CD-8C40-43BE-ACEF-A2FE04F77904}"/>
            </a:ext>
          </a:extLst>
        </xdr:cNvPr>
        <xdr:cNvSpPr txBox="1"/>
      </xdr:nvSpPr>
      <xdr:spPr>
        <a:xfrm>
          <a:off x="9258300" y="557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97384</xdr:rowOff>
    </xdr:from>
    <xdr:to>
      <xdr:col>55</xdr:col>
      <xdr:colOff>88900</xdr:colOff>
      <xdr:row>34</xdr:row>
      <xdr:rowOff>97384</xdr:rowOff>
    </xdr:to>
    <xdr:cxnSp macro="">
      <xdr:nvCxnSpPr>
        <xdr:cNvPr id="116" name="直線コネクタ 115">
          <a:extLst>
            <a:ext uri="{FF2B5EF4-FFF2-40B4-BE49-F238E27FC236}">
              <a16:creationId xmlns:a16="http://schemas.microsoft.com/office/drawing/2014/main" id="{7645156A-7BBB-4595-AD5D-24BBDDEDAA5A}"/>
            </a:ext>
          </a:extLst>
        </xdr:cNvPr>
        <xdr:cNvCxnSpPr/>
      </xdr:nvCxnSpPr>
      <xdr:spPr>
        <a:xfrm>
          <a:off x="9154160" y="57971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98620</xdr:rowOff>
    </xdr:from>
    <xdr:ext cx="534377" cy="259045"/>
    <xdr:sp macro="" textlink="">
      <xdr:nvSpPr>
        <xdr:cNvPr id="117" name="【道路】&#10;一人当たり延長平均値テキスト">
          <a:extLst>
            <a:ext uri="{FF2B5EF4-FFF2-40B4-BE49-F238E27FC236}">
              <a16:creationId xmlns:a16="http://schemas.microsoft.com/office/drawing/2014/main" id="{0BBAF8C6-ECE9-426B-BA67-B73DD2F6C671}"/>
            </a:ext>
          </a:extLst>
        </xdr:cNvPr>
        <xdr:cNvSpPr txBox="1"/>
      </xdr:nvSpPr>
      <xdr:spPr>
        <a:xfrm>
          <a:off x="9258300" y="66365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120193</xdr:rowOff>
    </xdr:from>
    <xdr:to>
      <xdr:col>55</xdr:col>
      <xdr:colOff>50800</xdr:colOff>
      <xdr:row>40</xdr:row>
      <xdr:rowOff>50343</xdr:rowOff>
    </xdr:to>
    <xdr:sp macro="" textlink="">
      <xdr:nvSpPr>
        <xdr:cNvPr id="118" name="フローチャート: 判断 117">
          <a:extLst>
            <a:ext uri="{FF2B5EF4-FFF2-40B4-BE49-F238E27FC236}">
              <a16:creationId xmlns:a16="http://schemas.microsoft.com/office/drawing/2014/main" id="{E679BEC0-DEDC-4BD4-9A90-922BEDA61863}"/>
            </a:ext>
          </a:extLst>
        </xdr:cNvPr>
        <xdr:cNvSpPr/>
      </xdr:nvSpPr>
      <xdr:spPr>
        <a:xfrm>
          <a:off x="9192260" y="66581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130670</xdr:rowOff>
    </xdr:from>
    <xdr:to>
      <xdr:col>50</xdr:col>
      <xdr:colOff>165100</xdr:colOff>
      <xdr:row>40</xdr:row>
      <xdr:rowOff>60820</xdr:rowOff>
    </xdr:to>
    <xdr:sp macro="" textlink="">
      <xdr:nvSpPr>
        <xdr:cNvPr id="119" name="フローチャート: 判断 118">
          <a:extLst>
            <a:ext uri="{FF2B5EF4-FFF2-40B4-BE49-F238E27FC236}">
              <a16:creationId xmlns:a16="http://schemas.microsoft.com/office/drawing/2014/main" id="{73ABF3E0-F125-4AAE-80CF-A8DA34C1D0B7}"/>
            </a:ext>
          </a:extLst>
        </xdr:cNvPr>
        <xdr:cNvSpPr/>
      </xdr:nvSpPr>
      <xdr:spPr>
        <a:xfrm>
          <a:off x="8445500" y="6668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137643</xdr:rowOff>
    </xdr:from>
    <xdr:to>
      <xdr:col>46</xdr:col>
      <xdr:colOff>38100</xdr:colOff>
      <xdr:row>40</xdr:row>
      <xdr:rowOff>67793</xdr:rowOff>
    </xdr:to>
    <xdr:sp macro="" textlink="">
      <xdr:nvSpPr>
        <xdr:cNvPr id="120" name="フローチャート: 判断 119">
          <a:extLst>
            <a:ext uri="{FF2B5EF4-FFF2-40B4-BE49-F238E27FC236}">
              <a16:creationId xmlns:a16="http://schemas.microsoft.com/office/drawing/2014/main" id="{E676B158-CD82-4C04-B8CE-E6237BF41613}"/>
            </a:ext>
          </a:extLst>
        </xdr:cNvPr>
        <xdr:cNvSpPr/>
      </xdr:nvSpPr>
      <xdr:spPr>
        <a:xfrm>
          <a:off x="7670800" y="66756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154292</xdr:rowOff>
    </xdr:from>
    <xdr:to>
      <xdr:col>41</xdr:col>
      <xdr:colOff>101600</xdr:colOff>
      <xdr:row>40</xdr:row>
      <xdr:rowOff>84442</xdr:rowOff>
    </xdr:to>
    <xdr:sp macro="" textlink="">
      <xdr:nvSpPr>
        <xdr:cNvPr id="121" name="フローチャート: 判断 120">
          <a:extLst>
            <a:ext uri="{FF2B5EF4-FFF2-40B4-BE49-F238E27FC236}">
              <a16:creationId xmlns:a16="http://schemas.microsoft.com/office/drawing/2014/main" id="{CD3139B5-436D-4A70-852B-B123E77380BD}"/>
            </a:ext>
          </a:extLst>
        </xdr:cNvPr>
        <xdr:cNvSpPr/>
      </xdr:nvSpPr>
      <xdr:spPr>
        <a:xfrm>
          <a:off x="6873240" y="6692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138785</xdr:rowOff>
    </xdr:from>
    <xdr:to>
      <xdr:col>36</xdr:col>
      <xdr:colOff>165100</xdr:colOff>
      <xdr:row>40</xdr:row>
      <xdr:rowOff>68935</xdr:rowOff>
    </xdr:to>
    <xdr:sp macro="" textlink="">
      <xdr:nvSpPr>
        <xdr:cNvPr id="122" name="フローチャート: 判断 121">
          <a:extLst>
            <a:ext uri="{FF2B5EF4-FFF2-40B4-BE49-F238E27FC236}">
              <a16:creationId xmlns:a16="http://schemas.microsoft.com/office/drawing/2014/main" id="{C2D11C3C-3D5B-48DC-8C52-0417BF84283D}"/>
            </a:ext>
          </a:extLst>
        </xdr:cNvPr>
        <xdr:cNvSpPr/>
      </xdr:nvSpPr>
      <xdr:spPr>
        <a:xfrm>
          <a:off x="6098540" y="66767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800A2DA-5B0B-4AA4-8580-1E5C4CD531A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4B3A724-C44F-4F2B-AC8D-5D93C96F66CC}"/>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B692F23-B9F4-411B-B49C-7D4070E0297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EEE0955-9ACE-4A62-9C85-D0677F685941}"/>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6F54231-96D3-4804-BA6E-0D65E1D05F7C}"/>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155092</xdr:rowOff>
    </xdr:from>
    <xdr:to>
      <xdr:col>55</xdr:col>
      <xdr:colOff>50800</xdr:colOff>
      <xdr:row>38</xdr:row>
      <xdr:rowOff>85243</xdr:rowOff>
    </xdr:to>
    <xdr:sp macro="" textlink="">
      <xdr:nvSpPr>
        <xdr:cNvPr id="128" name="楕円 127">
          <a:extLst>
            <a:ext uri="{FF2B5EF4-FFF2-40B4-BE49-F238E27FC236}">
              <a16:creationId xmlns:a16="http://schemas.microsoft.com/office/drawing/2014/main" id="{CB03D57C-9928-4197-B1C1-20318469C37A}"/>
            </a:ext>
          </a:extLst>
        </xdr:cNvPr>
        <xdr:cNvSpPr/>
      </xdr:nvSpPr>
      <xdr:spPr>
        <a:xfrm>
          <a:off x="9192260" y="6357772"/>
          <a:ext cx="7874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6519</xdr:rowOff>
    </xdr:from>
    <xdr:ext cx="534377" cy="259045"/>
    <xdr:sp macro="" textlink="">
      <xdr:nvSpPr>
        <xdr:cNvPr id="129" name="【道路】&#10;一人当たり延長該当値テキスト">
          <a:extLst>
            <a:ext uri="{FF2B5EF4-FFF2-40B4-BE49-F238E27FC236}">
              <a16:creationId xmlns:a16="http://schemas.microsoft.com/office/drawing/2014/main" id="{269B4B4F-31D6-4A7A-BFB6-B3736D0F1801}"/>
            </a:ext>
          </a:extLst>
        </xdr:cNvPr>
        <xdr:cNvSpPr txBox="1"/>
      </xdr:nvSpPr>
      <xdr:spPr>
        <a:xfrm>
          <a:off x="9258300" y="620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158331</xdr:rowOff>
    </xdr:from>
    <xdr:to>
      <xdr:col>50</xdr:col>
      <xdr:colOff>165100</xdr:colOff>
      <xdr:row>38</xdr:row>
      <xdr:rowOff>88481</xdr:rowOff>
    </xdr:to>
    <xdr:sp macro="" textlink="">
      <xdr:nvSpPr>
        <xdr:cNvPr id="130" name="楕円 129">
          <a:extLst>
            <a:ext uri="{FF2B5EF4-FFF2-40B4-BE49-F238E27FC236}">
              <a16:creationId xmlns:a16="http://schemas.microsoft.com/office/drawing/2014/main" id="{C938BEC3-F295-457D-9ED4-784C679A5BCB}"/>
            </a:ext>
          </a:extLst>
        </xdr:cNvPr>
        <xdr:cNvSpPr/>
      </xdr:nvSpPr>
      <xdr:spPr>
        <a:xfrm>
          <a:off x="8445500" y="63610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34442</xdr:rowOff>
    </xdr:from>
    <xdr:to>
      <xdr:col>55</xdr:col>
      <xdr:colOff>0</xdr:colOff>
      <xdr:row>38</xdr:row>
      <xdr:rowOff>37681</xdr:rowOff>
    </xdr:to>
    <xdr:cxnSp macro="">
      <xdr:nvCxnSpPr>
        <xdr:cNvPr id="131" name="直線コネクタ 130">
          <a:extLst>
            <a:ext uri="{FF2B5EF4-FFF2-40B4-BE49-F238E27FC236}">
              <a16:creationId xmlns:a16="http://schemas.microsoft.com/office/drawing/2014/main" id="{7BF1F307-4744-4917-9FE9-53407E65B7D7}"/>
            </a:ext>
          </a:extLst>
        </xdr:cNvPr>
        <xdr:cNvCxnSpPr/>
      </xdr:nvCxnSpPr>
      <xdr:spPr>
        <a:xfrm flipV="1">
          <a:off x="8496300" y="6404762"/>
          <a:ext cx="7239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163779</xdr:rowOff>
    </xdr:from>
    <xdr:to>
      <xdr:col>46</xdr:col>
      <xdr:colOff>38100</xdr:colOff>
      <xdr:row>38</xdr:row>
      <xdr:rowOff>93929</xdr:rowOff>
    </xdr:to>
    <xdr:sp macro="" textlink="">
      <xdr:nvSpPr>
        <xdr:cNvPr id="132" name="楕円 131">
          <a:extLst>
            <a:ext uri="{FF2B5EF4-FFF2-40B4-BE49-F238E27FC236}">
              <a16:creationId xmlns:a16="http://schemas.microsoft.com/office/drawing/2014/main" id="{776F8114-E238-41C4-AD45-9BB9D014AE8A}"/>
            </a:ext>
          </a:extLst>
        </xdr:cNvPr>
        <xdr:cNvSpPr/>
      </xdr:nvSpPr>
      <xdr:spPr>
        <a:xfrm>
          <a:off x="7670800" y="63664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37681</xdr:rowOff>
    </xdr:from>
    <xdr:to>
      <xdr:col>50</xdr:col>
      <xdr:colOff>114300</xdr:colOff>
      <xdr:row>38</xdr:row>
      <xdr:rowOff>43129</xdr:rowOff>
    </xdr:to>
    <xdr:cxnSp macro="">
      <xdr:nvCxnSpPr>
        <xdr:cNvPr id="133" name="直線コネクタ 132">
          <a:extLst>
            <a:ext uri="{FF2B5EF4-FFF2-40B4-BE49-F238E27FC236}">
              <a16:creationId xmlns:a16="http://schemas.microsoft.com/office/drawing/2014/main" id="{8A6A5438-ACD5-46AA-BE83-F7568B23F962}"/>
            </a:ext>
          </a:extLst>
        </xdr:cNvPr>
        <xdr:cNvCxnSpPr/>
      </xdr:nvCxnSpPr>
      <xdr:spPr>
        <a:xfrm flipV="1">
          <a:off x="7713980" y="6408001"/>
          <a:ext cx="782320" cy="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170714</xdr:rowOff>
    </xdr:from>
    <xdr:to>
      <xdr:col>41</xdr:col>
      <xdr:colOff>101600</xdr:colOff>
      <xdr:row>38</xdr:row>
      <xdr:rowOff>100864</xdr:rowOff>
    </xdr:to>
    <xdr:sp macro="" textlink="">
      <xdr:nvSpPr>
        <xdr:cNvPr id="134" name="楕円 133">
          <a:extLst>
            <a:ext uri="{FF2B5EF4-FFF2-40B4-BE49-F238E27FC236}">
              <a16:creationId xmlns:a16="http://schemas.microsoft.com/office/drawing/2014/main" id="{4315DE91-B891-4561-A1F8-C896B2CF6F6D}"/>
            </a:ext>
          </a:extLst>
        </xdr:cNvPr>
        <xdr:cNvSpPr/>
      </xdr:nvSpPr>
      <xdr:spPr>
        <a:xfrm>
          <a:off x="6873240" y="63733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43129</xdr:rowOff>
    </xdr:from>
    <xdr:to>
      <xdr:col>45</xdr:col>
      <xdr:colOff>177800</xdr:colOff>
      <xdr:row>38</xdr:row>
      <xdr:rowOff>50064</xdr:rowOff>
    </xdr:to>
    <xdr:cxnSp macro="">
      <xdr:nvCxnSpPr>
        <xdr:cNvPr id="135" name="直線コネクタ 134">
          <a:extLst>
            <a:ext uri="{FF2B5EF4-FFF2-40B4-BE49-F238E27FC236}">
              <a16:creationId xmlns:a16="http://schemas.microsoft.com/office/drawing/2014/main" id="{299069FA-2250-4DF3-B119-CB670603E796}"/>
            </a:ext>
          </a:extLst>
        </xdr:cNvPr>
        <xdr:cNvCxnSpPr/>
      </xdr:nvCxnSpPr>
      <xdr:spPr>
        <a:xfrm flipV="1">
          <a:off x="6924040" y="6413449"/>
          <a:ext cx="789940" cy="6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6083</xdr:rowOff>
    </xdr:from>
    <xdr:to>
      <xdr:col>36</xdr:col>
      <xdr:colOff>165100</xdr:colOff>
      <xdr:row>38</xdr:row>
      <xdr:rowOff>107683</xdr:rowOff>
    </xdr:to>
    <xdr:sp macro="" textlink="">
      <xdr:nvSpPr>
        <xdr:cNvPr id="136" name="楕円 135">
          <a:extLst>
            <a:ext uri="{FF2B5EF4-FFF2-40B4-BE49-F238E27FC236}">
              <a16:creationId xmlns:a16="http://schemas.microsoft.com/office/drawing/2014/main" id="{DB16B109-37C0-4BA1-8885-FC2890135F52}"/>
            </a:ext>
          </a:extLst>
        </xdr:cNvPr>
        <xdr:cNvSpPr/>
      </xdr:nvSpPr>
      <xdr:spPr>
        <a:xfrm>
          <a:off x="6098540" y="637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50064</xdr:rowOff>
    </xdr:from>
    <xdr:to>
      <xdr:col>41</xdr:col>
      <xdr:colOff>50800</xdr:colOff>
      <xdr:row>38</xdr:row>
      <xdr:rowOff>56883</xdr:rowOff>
    </xdr:to>
    <xdr:cxnSp macro="">
      <xdr:nvCxnSpPr>
        <xdr:cNvPr id="137" name="直線コネクタ 136">
          <a:extLst>
            <a:ext uri="{FF2B5EF4-FFF2-40B4-BE49-F238E27FC236}">
              <a16:creationId xmlns:a16="http://schemas.microsoft.com/office/drawing/2014/main" id="{56213626-671B-4BE2-9535-6DFF0C7ED645}"/>
            </a:ext>
          </a:extLst>
        </xdr:cNvPr>
        <xdr:cNvCxnSpPr/>
      </xdr:nvCxnSpPr>
      <xdr:spPr>
        <a:xfrm flipV="1">
          <a:off x="6149340" y="6420384"/>
          <a:ext cx="774700" cy="6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51947</xdr:rowOff>
    </xdr:from>
    <xdr:ext cx="469744" cy="259045"/>
    <xdr:sp macro="" textlink="">
      <xdr:nvSpPr>
        <xdr:cNvPr id="138" name="n_1aveValue【道路】&#10;一人当たり延長">
          <a:extLst>
            <a:ext uri="{FF2B5EF4-FFF2-40B4-BE49-F238E27FC236}">
              <a16:creationId xmlns:a16="http://schemas.microsoft.com/office/drawing/2014/main" id="{945FEC55-5AD5-47E6-8496-C6311AEE32D9}"/>
            </a:ext>
          </a:extLst>
        </xdr:cNvPr>
        <xdr:cNvSpPr txBox="1"/>
      </xdr:nvSpPr>
      <xdr:spPr>
        <a:xfrm>
          <a:off x="8271587" y="675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58920</xdr:rowOff>
    </xdr:from>
    <xdr:ext cx="469744" cy="259045"/>
    <xdr:sp macro="" textlink="">
      <xdr:nvSpPr>
        <xdr:cNvPr id="139" name="n_2aveValue【道路】&#10;一人当たり延長">
          <a:extLst>
            <a:ext uri="{FF2B5EF4-FFF2-40B4-BE49-F238E27FC236}">
              <a16:creationId xmlns:a16="http://schemas.microsoft.com/office/drawing/2014/main" id="{870D9C3F-FCFB-424B-B047-C3EFD34A148C}"/>
            </a:ext>
          </a:extLst>
        </xdr:cNvPr>
        <xdr:cNvSpPr txBox="1"/>
      </xdr:nvSpPr>
      <xdr:spPr>
        <a:xfrm>
          <a:off x="7509587" y="676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75569</xdr:rowOff>
    </xdr:from>
    <xdr:ext cx="469744" cy="259045"/>
    <xdr:sp macro="" textlink="">
      <xdr:nvSpPr>
        <xdr:cNvPr id="140" name="n_3aveValue【道路】&#10;一人当たり延長">
          <a:extLst>
            <a:ext uri="{FF2B5EF4-FFF2-40B4-BE49-F238E27FC236}">
              <a16:creationId xmlns:a16="http://schemas.microsoft.com/office/drawing/2014/main" id="{96D4FAA7-26B8-40FA-9A89-BB77B23EB315}"/>
            </a:ext>
          </a:extLst>
        </xdr:cNvPr>
        <xdr:cNvSpPr txBox="1"/>
      </xdr:nvSpPr>
      <xdr:spPr>
        <a:xfrm>
          <a:off x="6712027" y="6781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60062</xdr:rowOff>
    </xdr:from>
    <xdr:ext cx="469744" cy="259045"/>
    <xdr:sp macro="" textlink="">
      <xdr:nvSpPr>
        <xdr:cNvPr id="141" name="n_4aveValue【道路】&#10;一人当たり延長">
          <a:extLst>
            <a:ext uri="{FF2B5EF4-FFF2-40B4-BE49-F238E27FC236}">
              <a16:creationId xmlns:a16="http://schemas.microsoft.com/office/drawing/2014/main" id="{2996184F-697E-4E9A-BF5B-7CA2C76F6291}"/>
            </a:ext>
          </a:extLst>
        </xdr:cNvPr>
        <xdr:cNvSpPr txBox="1"/>
      </xdr:nvSpPr>
      <xdr:spPr>
        <a:xfrm>
          <a:off x="5937327" y="6765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105008</xdr:rowOff>
    </xdr:from>
    <xdr:ext cx="534377" cy="259045"/>
    <xdr:sp macro="" textlink="">
      <xdr:nvSpPr>
        <xdr:cNvPr id="142" name="n_1mainValue【道路】&#10;一人当たり延長">
          <a:extLst>
            <a:ext uri="{FF2B5EF4-FFF2-40B4-BE49-F238E27FC236}">
              <a16:creationId xmlns:a16="http://schemas.microsoft.com/office/drawing/2014/main" id="{3BA941A2-BC73-4946-8EAA-0D9F8914B819}"/>
            </a:ext>
          </a:extLst>
        </xdr:cNvPr>
        <xdr:cNvSpPr txBox="1"/>
      </xdr:nvSpPr>
      <xdr:spPr>
        <a:xfrm>
          <a:off x="8239271" y="614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110456</xdr:rowOff>
    </xdr:from>
    <xdr:ext cx="534377" cy="259045"/>
    <xdr:sp macro="" textlink="">
      <xdr:nvSpPr>
        <xdr:cNvPr id="143" name="n_2mainValue【道路】&#10;一人当たり延長">
          <a:extLst>
            <a:ext uri="{FF2B5EF4-FFF2-40B4-BE49-F238E27FC236}">
              <a16:creationId xmlns:a16="http://schemas.microsoft.com/office/drawing/2014/main" id="{101785C2-6D26-413C-84FD-018D5F6FB9F7}"/>
            </a:ext>
          </a:extLst>
        </xdr:cNvPr>
        <xdr:cNvSpPr txBox="1"/>
      </xdr:nvSpPr>
      <xdr:spPr>
        <a:xfrm>
          <a:off x="7477271" y="6145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117390</xdr:rowOff>
    </xdr:from>
    <xdr:ext cx="534377" cy="259045"/>
    <xdr:sp macro="" textlink="">
      <xdr:nvSpPr>
        <xdr:cNvPr id="144" name="n_3mainValue【道路】&#10;一人当たり延長">
          <a:extLst>
            <a:ext uri="{FF2B5EF4-FFF2-40B4-BE49-F238E27FC236}">
              <a16:creationId xmlns:a16="http://schemas.microsoft.com/office/drawing/2014/main" id="{92CA5C2C-DC07-4D15-B150-25022C0E9B8F}"/>
            </a:ext>
          </a:extLst>
        </xdr:cNvPr>
        <xdr:cNvSpPr txBox="1"/>
      </xdr:nvSpPr>
      <xdr:spPr>
        <a:xfrm>
          <a:off x="6702571" y="6152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124210</xdr:rowOff>
    </xdr:from>
    <xdr:ext cx="534377" cy="259045"/>
    <xdr:sp macro="" textlink="">
      <xdr:nvSpPr>
        <xdr:cNvPr id="145" name="n_4mainValue【道路】&#10;一人当たり延長">
          <a:extLst>
            <a:ext uri="{FF2B5EF4-FFF2-40B4-BE49-F238E27FC236}">
              <a16:creationId xmlns:a16="http://schemas.microsoft.com/office/drawing/2014/main" id="{4C27C86E-3612-4B21-BAC6-81A230BEB297}"/>
            </a:ext>
          </a:extLst>
        </xdr:cNvPr>
        <xdr:cNvSpPr txBox="1"/>
      </xdr:nvSpPr>
      <xdr:spPr>
        <a:xfrm>
          <a:off x="5905011" y="6159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15FBA464-8451-40FF-BA97-9E3BC3544748}"/>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6E267A71-8569-47C2-B18E-59E664B601B8}"/>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D1B24DA4-BD1C-4333-92E2-9A17F74B160E}"/>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652CC1A-6507-4660-915D-E81028D1B124}"/>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60DADA4-C105-4D74-9DFD-7AFA56E113E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5F885F4C-F8D4-4CED-B26A-5A2EA74BC4F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5EFE8EE-1C74-4A91-B8EA-8455201E0CA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4DB6B0A-02E3-464A-AA7C-60520C6B486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83F8231-C216-4BBF-ADEC-D3E2571A486E}"/>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E72CC4B4-3090-4056-9339-1D457FD8ABD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1D0FBFC2-C444-495B-9FE0-F7F3A121211B}"/>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A5B6CFD5-5CD3-4873-AC92-561596B9581F}"/>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4BDEF48-4FB8-4098-97B6-E74F6D192C35}"/>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CEEE67C2-837E-4826-A579-6367070ACA62}"/>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1C39E289-51C7-4392-B2E2-03C31A1E7E6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C9D94990-93F0-4CFB-ADBD-CD06A43416F8}"/>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AA37FB41-89C5-4A5A-8957-662EE3E61898}"/>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A2845125-8EA4-4AE9-90BB-334F141EB5DE}"/>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7169FC82-CB8B-4D5A-A361-7E32518E33E6}"/>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22EA770B-5BA9-4032-8F4C-0AD59610E9CF}"/>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90B77F00-49B8-4D1C-9FC4-37819D5F0C1E}"/>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D7227065-7319-420E-A4B3-3A0AF6F3BB28}"/>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646050BA-46F4-437E-9C76-90752458A16E}"/>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9D0E7268-CF87-446F-BFE5-979B057AE83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F0728F26-64A1-4004-926A-237F25340542}"/>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122465</xdr:rowOff>
    </xdr:from>
    <xdr:to>
      <xdr:col>24</xdr:col>
      <xdr:colOff>62865</xdr:colOff>
      <xdr:row>64</xdr:row>
      <xdr:rowOff>101237</xdr:rowOff>
    </xdr:to>
    <xdr:cxnSp macro="">
      <xdr:nvCxnSpPr>
        <xdr:cNvPr id="171" name="直線コネクタ 170">
          <a:extLst>
            <a:ext uri="{FF2B5EF4-FFF2-40B4-BE49-F238E27FC236}">
              <a16:creationId xmlns:a16="http://schemas.microsoft.com/office/drawing/2014/main" id="{A62D7418-8BEB-4FCB-BCDF-FC5864059563}"/>
            </a:ext>
          </a:extLst>
        </xdr:cNvPr>
        <xdr:cNvCxnSpPr/>
      </xdr:nvCxnSpPr>
      <xdr:spPr>
        <a:xfrm flipV="1">
          <a:off x="4086225" y="9342665"/>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105064</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AF099C75-A3EA-4BDE-AA77-518EBAC7E8EB}"/>
            </a:ext>
          </a:extLst>
        </xdr:cNvPr>
        <xdr:cNvSpPr txBox="1"/>
      </xdr:nvSpPr>
      <xdr:spPr>
        <a:xfrm>
          <a:off x="4124960" y="10834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101237</xdr:rowOff>
    </xdr:from>
    <xdr:to>
      <xdr:col>24</xdr:col>
      <xdr:colOff>152400</xdr:colOff>
      <xdr:row>64</xdr:row>
      <xdr:rowOff>101237</xdr:rowOff>
    </xdr:to>
    <xdr:cxnSp macro="">
      <xdr:nvCxnSpPr>
        <xdr:cNvPr id="173" name="直線コネクタ 172">
          <a:extLst>
            <a:ext uri="{FF2B5EF4-FFF2-40B4-BE49-F238E27FC236}">
              <a16:creationId xmlns:a16="http://schemas.microsoft.com/office/drawing/2014/main" id="{5A0BDF0F-DA97-403C-934B-74AF8CD0830D}"/>
            </a:ext>
          </a:extLst>
        </xdr:cNvPr>
        <xdr:cNvCxnSpPr/>
      </xdr:nvCxnSpPr>
      <xdr:spPr>
        <a:xfrm>
          <a:off x="4020820" y="108301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69142</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4AD3481E-3830-457C-965D-047BC13CFC1B}"/>
            </a:ext>
          </a:extLst>
        </xdr:cNvPr>
        <xdr:cNvSpPr txBox="1"/>
      </xdr:nvSpPr>
      <xdr:spPr>
        <a:xfrm>
          <a:off x="4124960" y="91217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122465</xdr:rowOff>
    </xdr:from>
    <xdr:to>
      <xdr:col>24</xdr:col>
      <xdr:colOff>152400</xdr:colOff>
      <xdr:row>55</xdr:row>
      <xdr:rowOff>122465</xdr:rowOff>
    </xdr:to>
    <xdr:cxnSp macro="">
      <xdr:nvCxnSpPr>
        <xdr:cNvPr id="175" name="直線コネクタ 174">
          <a:extLst>
            <a:ext uri="{FF2B5EF4-FFF2-40B4-BE49-F238E27FC236}">
              <a16:creationId xmlns:a16="http://schemas.microsoft.com/office/drawing/2014/main" id="{C90E8F25-12FB-4961-8B71-AA4D70DFCBB9}"/>
            </a:ext>
          </a:extLst>
        </xdr:cNvPr>
        <xdr:cNvCxnSpPr/>
      </xdr:nvCxnSpPr>
      <xdr:spPr>
        <a:xfrm>
          <a:off x="4020820" y="9342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11265</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3CFC09-A84B-4847-8E9C-F28570939578}"/>
            </a:ext>
          </a:extLst>
        </xdr:cNvPr>
        <xdr:cNvSpPr txBox="1"/>
      </xdr:nvSpPr>
      <xdr:spPr>
        <a:xfrm>
          <a:off x="4124960" y="100696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159838</xdr:rowOff>
    </xdr:from>
    <xdr:to>
      <xdr:col>24</xdr:col>
      <xdr:colOff>114300</xdr:colOff>
      <xdr:row>61</xdr:row>
      <xdr:rowOff>89988</xdr:rowOff>
    </xdr:to>
    <xdr:sp macro="" textlink="">
      <xdr:nvSpPr>
        <xdr:cNvPr id="177" name="フローチャート: 判断 176">
          <a:extLst>
            <a:ext uri="{FF2B5EF4-FFF2-40B4-BE49-F238E27FC236}">
              <a16:creationId xmlns:a16="http://schemas.microsoft.com/office/drawing/2014/main" id="{7F36EEC3-6686-4077-B250-E36EE59BAB31}"/>
            </a:ext>
          </a:extLst>
        </xdr:cNvPr>
        <xdr:cNvSpPr/>
      </xdr:nvSpPr>
      <xdr:spPr>
        <a:xfrm>
          <a:off x="4036060" y="102182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145143</xdr:rowOff>
    </xdr:from>
    <xdr:to>
      <xdr:col>20</xdr:col>
      <xdr:colOff>38100</xdr:colOff>
      <xdr:row>61</xdr:row>
      <xdr:rowOff>75293</xdr:rowOff>
    </xdr:to>
    <xdr:sp macro="" textlink="">
      <xdr:nvSpPr>
        <xdr:cNvPr id="178" name="フローチャート: 判断 177">
          <a:extLst>
            <a:ext uri="{FF2B5EF4-FFF2-40B4-BE49-F238E27FC236}">
              <a16:creationId xmlns:a16="http://schemas.microsoft.com/office/drawing/2014/main" id="{BAE5BBF5-7D66-47C3-9A31-1897812FF99A}"/>
            </a:ext>
          </a:extLst>
        </xdr:cNvPr>
        <xdr:cNvSpPr/>
      </xdr:nvSpPr>
      <xdr:spPr>
        <a:xfrm>
          <a:off x="3312160" y="102035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79" name="フローチャート: 判断 178">
          <a:extLst>
            <a:ext uri="{FF2B5EF4-FFF2-40B4-BE49-F238E27FC236}">
              <a16:creationId xmlns:a16="http://schemas.microsoft.com/office/drawing/2014/main" id="{33509E58-CBF5-4ECE-B3F6-8CC14D832EB8}"/>
            </a:ext>
          </a:extLst>
        </xdr:cNvPr>
        <xdr:cNvSpPr/>
      </xdr:nvSpPr>
      <xdr:spPr>
        <a:xfrm>
          <a:off x="2514600" y="10198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786BE159-6C88-4534-B1F5-764FF8776ECD}"/>
            </a:ext>
          </a:extLst>
        </xdr:cNvPr>
        <xdr:cNvSpPr/>
      </xdr:nvSpPr>
      <xdr:spPr>
        <a:xfrm>
          <a:off x="1739900" y="10193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92891</xdr:rowOff>
    </xdr:from>
    <xdr:to>
      <xdr:col>6</xdr:col>
      <xdr:colOff>38100</xdr:colOff>
      <xdr:row>61</xdr:row>
      <xdr:rowOff>23041</xdr:rowOff>
    </xdr:to>
    <xdr:sp macro="" textlink="">
      <xdr:nvSpPr>
        <xdr:cNvPr id="181" name="フローチャート: 判断 180">
          <a:extLst>
            <a:ext uri="{FF2B5EF4-FFF2-40B4-BE49-F238E27FC236}">
              <a16:creationId xmlns:a16="http://schemas.microsoft.com/office/drawing/2014/main" id="{C1F987DB-8B8A-4B12-8C7A-8EEB0C467F12}"/>
            </a:ext>
          </a:extLst>
        </xdr:cNvPr>
        <xdr:cNvSpPr/>
      </xdr:nvSpPr>
      <xdr:spPr>
        <a:xfrm>
          <a:off x="965200" y="101512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C76F9CC-F820-442B-A837-6451E8F12179}"/>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66561F0-D11F-4390-A213-C7771BB67313}"/>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7F8D615-A6E0-477C-ABD1-BDD2F4481AA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696A59F-9595-48D7-ABB6-1A475EE183D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3E5FDBA-4FB5-4AB5-A72D-A681031929FD}"/>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87993</xdr:rowOff>
    </xdr:from>
    <xdr:to>
      <xdr:col>24</xdr:col>
      <xdr:colOff>114300</xdr:colOff>
      <xdr:row>63</xdr:row>
      <xdr:rowOff>18143</xdr:rowOff>
    </xdr:to>
    <xdr:sp macro="" textlink="">
      <xdr:nvSpPr>
        <xdr:cNvPr id="187" name="楕円 186">
          <a:extLst>
            <a:ext uri="{FF2B5EF4-FFF2-40B4-BE49-F238E27FC236}">
              <a16:creationId xmlns:a16="http://schemas.microsoft.com/office/drawing/2014/main" id="{44E102A3-994E-4BBF-8BAE-E21FFC5F55AB}"/>
            </a:ext>
          </a:extLst>
        </xdr:cNvPr>
        <xdr:cNvSpPr/>
      </xdr:nvSpPr>
      <xdr:spPr>
        <a:xfrm>
          <a:off x="4036060" y="104816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66420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EB0C2DAF-B19A-4000-A9FB-456D5AEB974D}"/>
            </a:ext>
          </a:extLst>
        </xdr:cNvPr>
        <xdr:cNvSpPr txBox="1"/>
      </xdr:nvSpPr>
      <xdr:spPr>
        <a:xfrm>
          <a:off x="4124960" y="10460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71665</xdr:rowOff>
    </xdr:from>
    <xdr:to>
      <xdr:col>20</xdr:col>
      <xdr:colOff>38100</xdr:colOff>
      <xdr:row>63</xdr:row>
      <xdr:rowOff>1815</xdr:rowOff>
    </xdr:to>
    <xdr:sp macro="" textlink="">
      <xdr:nvSpPr>
        <xdr:cNvPr id="189" name="楕円 188">
          <a:extLst>
            <a:ext uri="{FF2B5EF4-FFF2-40B4-BE49-F238E27FC236}">
              <a16:creationId xmlns:a16="http://schemas.microsoft.com/office/drawing/2014/main" id="{C4124F80-39C0-4986-92A0-864A499CA6C4}"/>
            </a:ext>
          </a:extLst>
        </xdr:cNvPr>
        <xdr:cNvSpPr/>
      </xdr:nvSpPr>
      <xdr:spPr>
        <a:xfrm>
          <a:off x="3312160" y="104653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122465</xdr:rowOff>
    </xdr:from>
    <xdr:to>
      <xdr:col>24</xdr:col>
      <xdr:colOff>63500</xdr:colOff>
      <xdr:row>62</xdr:row>
      <xdr:rowOff>138793</xdr:rowOff>
    </xdr:to>
    <xdr:cxnSp macro="">
      <xdr:nvCxnSpPr>
        <xdr:cNvPr id="190" name="直線コネクタ 189">
          <a:extLst>
            <a:ext uri="{FF2B5EF4-FFF2-40B4-BE49-F238E27FC236}">
              <a16:creationId xmlns:a16="http://schemas.microsoft.com/office/drawing/2014/main" id="{42B4F47B-3839-4B05-BC3F-F9D57FFEA9FC}"/>
            </a:ext>
          </a:extLst>
        </xdr:cNvPr>
        <xdr:cNvCxnSpPr/>
      </xdr:nvCxnSpPr>
      <xdr:spPr>
        <a:xfrm>
          <a:off x="3355340" y="10516145"/>
          <a:ext cx="7315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56969</xdr:rowOff>
    </xdr:from>
    <xdr:to>
      <xdr:col>15</xdr:col>
      <xdr:colOff>101600</xdr:colOff>
      <xdr:row>62</xdr:row>
      <xdr:rowOff>158569</xdr:rowOff>
    </xdr:to>
    <xdr:sp macro="" textlink="">
      <xdr:nvSpPr>
        <xdr:cNvPr id="191" name="楕円 190">
          <a:extLst>
            <a:ext uri="{FF2B5EF4-FFF2-40B4-BE49-F238E27FC236}">
              <a16:creationId xmlns:a16="http://schemas.microsoft.com/office/drawing/2014/main" id="{3DBF8C8C-D2AE-4E0F-8AE9-778795C69EE9}"/>
            </a:ext>
          </a:extLst>
        </xdr:cNvPr>
        <xdr:cNvSpPr/>
      </xdr:nvSpPr>
      <xdr:spPr>
        <a:xfrm>
          <a:off x="2514600" y="1045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107769</xdr:rowOff>
    </xdr:from>
    <xdr:to>
      <xdr:col>19</xdr:col>
      <xdr:colOff>177800</xdr:colOff>
      <xdr:row>62</xdr:row>
      <xdr:rowOff>122465</xdr:rowOff>
    </xdr:to>
    <xdr:cxnSp macro="">
      <xdr:nvCxnSpPr>
        <xdr:cNvPr id="192" name="直線コネクタ 191">
          <a:extLst>
            <a:ext uri="{FF2B5EF4-FFF2-40B4-BE49-F238E27FC236}">
              <a16:creationId xmlns:a16="http://schemas.microsoft.com/office/drawing/2014/main" id="{B1DEED45-DC79-4892-AC90-B0C94721EA6D}"/>
            </a:ext>
          </a:extLst>
        </xdr:cNvPr>
        <xdr:cNvCxnSpPr/>
      </xdr:nvCxnSpPr>
      <xdr:spPr>
        <a:xfrm>
          <a:off x="2565400" y="10501449"/>
          <a:ext cx="78994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24312</xdr:rowOff>
    </xdr:from>
    <xdr:to>
      <xdr:col>10</xdr:col>
      <xdr:colOff>165100</xdr:colOff>
      <xdr:row>62</xdr:row>
      <xdr:rowOff>125912</xdr:rowOff>
    </xdr:to>
    <xdr:sp macro="" textlink="">
      <xdr:nvSpPr>
        <xdr:cNvPr id="193" name="楕円 192">
          <a:extLst>
            <a:ext uri="{FF2B5EF4-FFF2-40B4-BE49-F238E27FC236}">
              <a16:creationId xmlns:a16="http://schemas.microsoft.com/office/drawing/2014/main" id="{C2B31760-4AA7-47AC-B8EE-0104864D285A}"/>
            </a:ext>
          </a:extLst>
        </xdr:cNvPr>
        <xdr:cNvSpPr/>
      </xdr:nvSpPr>
      <xdr:spPr>
        <a:xfrm>
          <a:off x="1739900" y="1041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75112</xdr:rowOff>
    </xdr:from>
    <xdr:to>
      <xdr:col>15</xdr:col>
      <xdr:colOff>50800</xdr:colOff>
      <xdr:row>62</xdr:row>
      <xdr:rowOff>107769</xdr:rowOff>
    </xdr:to>
    <xdr:cxnSp macro="">
      <xdr:nvCxnSpPr>
        <xdr:cNvPr id="194" name="直線コネクタ 193">
          <a:extLst>
            <a:ext uri="{FF2B5EF4-FFF2-40B4-BE49-F238E27FC236}">
              <a16:creationId xmlns:a16="http://schemas.microsoft.com/office/drawing/2014/main" id="{D4099B79-3C38-4E86-A457-5BE958F928A7}"/>
            </a:ext>
          </a:extLst>
        </xdr:cNvPr>
        <xdr:cNvCxnSpPr/>
      </xdr:nvCxnSpPr>
      <xdr:spPr>
        <a:xfrm>
          <a:off x="1790700" y="10468792"/>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168003</xdr:rowOff>
    </xdr:from>
    <xdr:to>
      <xdr:col>6</xdr:col>
      <xdr:colOff>38100</xdr:colOff>
      <xdr:row>62</xdr:row>
      <xdr:rowOff>98153</xdr:rowOff>
    </xdr:to>
    <xdr:sp macro="" textlink="">
      <xdr:nvSpPr>
        <xdr:cNvPr id="195" name="楕円 194">
          <a:extLst>
            <a:ext uri="{FF2B5EF4-FFF2-40B4-BE49-F238E27FC236}">
              <a16:creationId xmlns:a16="http://schemas.microsoft.com/office/drawing/2014/main" id="{A59B5A53-9684-44E0-AB00-7B148A334517}"/>
            </a:ext>
          </a:extLst>
        </xdr:cNvPr>
        <xdr:cNvSpPr/>
      </xdr:nvSpPr>
      <xdr:spPr>
        <a:xfrm>
          <a:off x="965200" y="103940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47353</xdr:rowOff>
    </xdr:from>
    <xdr:to>
      <xdr:col>10</xdr:col>
      <xdr:colOff>114300</xdr:colOff>
      <xdr:row>62</xdr:row>
      <xdr:rowOff>75112</xdr:rowOff>
    </xdr:to>
    <xdr:cxnSp macro="">
      <xdr:nvCxnSpPr>
        <xdr:cNvPr id="196" name="直線コネクタ 195">
          <a:extLst>
            <a:ext uri="{FF2B5EF4-FFF2-40B4-BE49-F238E27FC236}">
              <a16:creationId xmlns:a16="http://schemas.microsoft.com/office/drawing/2014/main" id="{3AA1E1A9-793A-46F2-A715-3CF35A495978}"/>
            </a:ext>
          </a:extLst>
        </xdr:cNvPr>
        <xdr:cNvCxnSpPr/>
      </xdr:nvCxnSpPr>
      <xdr:spPr>
        <a:xfrm>
          <a:off x="1008380" y="10441033"/>
          <a:ext cx="7823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91820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F80A784C-22C5-422C-A916-1D1D3BB7BE1B}"/>
            </a:ext>
          </a:extLst>
        </xdr:cNvPr>
        <xdr:cNvSpPr txBox="1"/>
      </xdr:nvSpPr>
      <xdr:spPr>
        <a:xfrm>
          <a:off x="3170564" y="9982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6A3C36F3-458D-4F95-B6A9-B20FE5FE35F9}"/>
            </a:ext>
          </a:extLst>
        </xdr:cNvPr>
        <xdr:cNvSpPr txBox="1"/>
      </xdr:nvSpPr>
      <xdr:spPr>
        <a:xfrm>
          <a:off x="2385704" y="997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55122F7-BA04-4368-A7A8-E56D5686D13B}"/>
            </a:ext>
          </a:extLst>
        </xdr:cNvPr>
        <xdr:cNvSpPr txBox="1"/>
      </xdr:nvSpPr>
      <xdr:spPr>
        <a:xfrm>
          <a:off x="1611004" y="997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39568</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97B98EFD-BD8F-454D-8C45-A4CD3C653B7A}"/>
            </a:ext>
          </a:extLst>
        </xdr:cNvPr>
        <xdr:cNvSpPr txBox="1"/>
      </xdr:nvSpPr>
      <xdr:spPr>
        <a:xfrm>
          <a:off x="836304" y="9930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164392</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74B138AE-2E67-474A-845E-8347CBD4DFA0}"/>
            </a:ext>
          </a:extLst>
        </xdr:cNvPr>
        <xdr:cNvSpPr txBox="1"/>
      </xdr:nvSpPr>
      <xdr:spPr>
        <a:xfrm>
          <a:off x="3170564" y="105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149696</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940ADCEF-A732-4A2A-BB54-1BC7AFDDC121}"/>
            </a:ext>
          </a:extLst>
        </xdr:cNvPr>
        <xdr:cNvSpPr txBox="1"/>
      </xdr:nvSpPr>
      <xdr:spPr>
        <a:xfrm>
          <a:off x="2385704" y="10543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117039</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7AC30538-C5FC-4484-ABBB-A19E334FF5D7}"/>
            </a:ext>
          </a:extLst>
        </xdr:cNvPr>
        <xdr:cNvSpPr txBox="1"/>
      </xdr:nvSpPr>
      <xdr:spPr>
        <a:xfrm>
          <a:off x="1611004" y="10510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89280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75F58ECD-5E40-40F8-B4B1-B19EF00944F9}"/>
            </a:ext>
          </a:extLst>
        </xdr:cNvPr>
        <xdr:cNvSpPr txBox="1"/>
      </xdr:nvSpPr>
      <xdr:spPr>
        <a:xfrm>
          <a:off x="836304" y="10482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AF837C6-12EA-4B84-895D-F560426DFA4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9AB4BDA-2509-445D-A132-60E51CAA2E9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BB548D5-02E5-427A-94AB-6F39FBD854F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4AAEBE7-0332-4BA3-8C3B-851F49DFB6F3}"/>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98DF37D-44A6-40BD-9596-BC6A702D8D3D}"/>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6E607738-BC3F-4776-94ED-ED9B0D7E2B7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84FCDBA-9C43-4232-BDEA-8957E5D326FB}"/>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CD82CD0-5785-4A84-85B7-D1401BE7678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985DA40-CBFB-42E5-99F1-F8F30EFCBE0D}"/>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153DE72-BCBB-48E3-ABAC-013E9F025E7A}"/>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D1623A88-BCE1-4730-A8EC-DC0FBF4F7AB7}"/>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B8CB1DBE-4B86-474C-B978-5B2F0B3DE2E1}"/>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F284D65-870A-4C25-BCBE-FEACF49639C9}"/>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1705D0AD-B1A7-43BA-8921-058184CC420A}"/>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E63122D2-5899-4E1C-B688-402D5AB5C077}"/>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D704E79F-0D4B-483B-9433-E4E56168E891}"/>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2A743AAC-AD30-4F74-9AC5-D3EDE1AE2E55}"/>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355B291C-FA78-48EA-ADA1-039C5408E67E}"/>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4BDC62C6-BAEF-488F-A96D-BFC1F2B894C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42E8E90B-26E5-4397-AB14-2E1164FCD285}"/>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C4F56C44-3C19-4A77-8565-C410ACF93BC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B15FD618-6ED6-40D4-8AFA-B31058367B31}"/>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E16BE06A-09F4-410C-B8FE-72948923E316}"/>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158835</xdr:rowOff>
    </xdr:from>
    <xdr:to>
      <xdr:col>54</xdr:col>
      <xdr:colOff>189865</xdr:colOff>
      <xdr:row>64</xdr:row>
      <xdr:rowOff>74788</xdr:rowOff>
    </xdr:to>
    <xdr:cxnSp macro="">
      <xdr:nvCxnSpPr>
        <xdr:cNvPr id="228" name="直線コネクタ 227">
          <a:extLst>
            <a:ext uri="{FF2B5EF4-FFF2-40B4-BE49-F238E27FC236}">
              <a16:creationId xmlns:a16="http://schemas.microsoft.com/office/drawing/2014/main" id="{F1D8548C-A321-4538-9704-73473A296823}"/>
            </a:ext>
          </a:extLst>
        </xdr:cNvPr>
        <xdr:cNvCxnSpPr/>
      </xdr:nvCxnSpPr>
      <xdr:spPr>
        <a:xfrm flipV="1">
          <a:off x="9219565" y="9379035"/>
          <a:ext cx="0" cy="142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78615</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608908D0-07CE-411E-8292-D2C60D981029}"/>
            </a:ext>
          </a:extLst>
        </xdr:cNvPr>
        <xdr:cNvSpPr txBox="1"/>
      </xdr:nvSpPr>
      <xdr:spPr>
        <a:xfrm>
          <a:off x="9258300" y="1080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74788</xdr:rowOff>
    </xdr:from>
    <xdr:to>
      <xdr:col>55</xdr:col>
      <xdr:colOff>88900</xdr:colOff>
      <xdr:row>64</xdr:row>
      <xdr:rowOff>74788</xdr:rowOff>
    </xdr:to>
    <xdr:cxnSp macro="">
      <xdr:nvCxnSpPr>
        <xdr:cNvPr id="230" name="直線コネクタ 229">
          <a:extLst>
            <a:ext uri="{FF2B5EF4-FFF2-40B4-BE49-F238E27FC236}">
              <a16:creationId xmlns:a16="http://schemas.microsoft.com/office/drawing/2014/main" id="{DF6444DF-5CE0-43B4-B526-D533845C36F5}"/>
            </a:ext>
          </a:extLst>
        </xdr:cNvPr>
        <xdr:cNvCxnSpPr/>
      </xdr:nvCxnSpPr>
      <xdr:spPr>
        <a:xfrm>
          <a:off x="9154160" y="10803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105512</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98987D12-06EF-4084-BB3E-D3A3FDF9275B}"/>
            </a:ext>
          </a:extLst>
        </xdr:cNvPr>
        <xdr:cNvSpPr txBox="1"/>
      </xdr:nvSpPr>
      <xdr:spPr>
        <a:xfrm>
          <a:off x="9258300" y="91580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158835</xdr:rowOff>
    </xdr:from>
    <xdr:to>
      <xdr:col>55</xdr:col>
      <xdr:colOff>88900</xdr:colOff>
      <xdr:row>55</xdr:row>
      <xdr:rowOff>158835</xdr:rowOff>
    </xdr:to>
    <xdr:cxnSp macro="">
      <xdr:nvCxnSpPr>
        <xdr:cNvPr id="232" name="直線コネクタ 231">
          <a:extLst>
            <a:ext uri="{FF2B5EF4-FFF2-40B4-BE49-F238E27FC236}">
              <a16:creationId xmlns:a16="http://schemas.microsoft.com/office/drawing/2014/main" id="{324C5F0E-EB10-4487-B456-881CFB5F56E6}"/>
            </a:ext>
          </a:extLst>
        </xdr:cNvPr>
        <xdr:cNvCxnSpPr/>
      </xdr:nvCxnSpPr>
      <xdr:spPr>
        <a:xfrm>
          <a:off x="9154160" y="93790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1174</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E41EC7D9-1BFB-4DE2-B165-6CA9C415794A}"/>
            </a:ext>
          </a:extLst>
        </xdr:cNvPr>
        <xdr:cNvSpPr txBox="1"/>
      </xdr:nvSpPr>
      <xdr:spPr>
        <a:xfrm>
          <a:off x="9258300" y="103948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149747</xdr:rowOff>
    </xdr:from>
    <xdr:to>
      <xdr:col>55</xdr:col>
      <xdr:colOff>50800</xdr:colOff>
      <xdr:row>63</xdr:row>
      <xdr:rowOff>79897</xdr:rowOff>
    </xdr:to>
    <xdr:sp macro="" textlink="">
      <xdr:nvSpPr>
        <xdr:cNvPr id="234" name="フローチャート: 判断 233">
          <a:extLst>
            <a:ext uri="{FF2B5EF4-FFF2-40B4-BE49-F238E27FC236}">
              <a16:creationId xmlns:a16="http://schemas.microsoft.com/office/drawing/2014/main" id="{51A14D1F-0EF9-40FC-AD9F-246341B8A1AC}"/>
            </a:ext>
          </a:extLst>
        </xdr:cNvPr>
        <xdr:cNvSpPr/>
      </xdr:nvSpPr>
      <xdr:spPr>
        <a:xfrm>
          <a:off x="9192260" y="105434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165999</xdr:rowOff>
    </xdr:from>
    <xdr:to>
      <xdr:col>50</xdr:col>
      <xdr:colOff>165100</xdr:colOff>
      <xdr:row>63</xdr:row>
      <xdr:rowOff>96149</xdr:rowOff>
    </xdr:to>
    <xdr:sp macro="" textlink="">
      <xdr:nvSpPr>
        <xdr:cNvPr id="235" name="フローチャート: 判断 234">
          <a:extLst>
            <a:ext uri="{FF2B5EF4-FFF2-40B4-BE49-F238E27FC236}">
              <a16:creationId xmlns:a16="http://schemas.microsoft.com/office/drawing/2014/main" id="{02B552EB-CFF9-420B-A325-21F3C1D4C524}"/>
            </a:ext>
          </a:extLst>
        </xdr:cNvPr>
        <xdr:cNvSpPr/>
      </xdr:nvSpPr>
      <xdr:spPr>
        <a:xfrm>
          <a:off x="8445500" y="105596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167225</xdr:rowOff>
    </xdr:from>
    <xdr:to>
      <xdr:col>46</xdr:col>
      <xdr:colOff>38100</xdr:colOff>
      <xdr:row>63</xdr:row>
      <xdr:rowOff>97375</xdr:rowOff>
    </xdr:to>
    <xdr:sp macro="" textlink="">
      <xdr:nvSpPr>
        <xdr:cNvPr id="236" name="フローチャート: 判断 235">
          <a:extLst>
            <a:ext uri="{FF2B5EF4-FFF2-40B4-BE49-F238E27FC236}">
              <a16:creationId xmlns:a16="http://schemas.microsoft.com/office/drawing/2014/main" id="{AB023205-D1D0-48AC-B547-8180887EB36C}"/>
            </a:ext>
          </a:extLst>
        </xdr:cNvPr>
        <xdr:cNvSpPr/>
      </xdr:nvSpPr>
      <xdr:spPr>
        <a:xfrm>
          <a:off x="7670800" y="10560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162126</xdr:rowOff>
    </xdr:from>
    <xdr:to>
      <xdr:col>41</xdr:col>
      <xdr:colOff>101600</xdr:colOff>
      <xdr:row>63</xdr:row>
      <xdr:rowOff>92276</xdr:rowOff>
    </xdr:to>
    <xdr:sp macro="" textlink="">
      <xdr:nvSpPr>
        <xdr:cNvPr id="237" name="フローチャート: 判断 236">
          <a:extLst>
            <a:ext uri="{FF2B5EF4-FFF2-40B4-BE49-F238E27FC236}">
              <a16:creationId xmlns:a16="http://schemas.microsoft.com/office/drawing/2014/main" id="{3535B156-E5D7-4A17-BA69-3DB3CEB31D52}"/>
            </a:ext>
          </a:extLst>
        </xdr:cNvPr>
        <xdr:cNvSpPr/>
      </xdr:nvSpPr>
      <xdr:spPr>
        <a:xfrm>
          <a:off x="6873240" y="10555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112430</xdr:rowOff>
    </xdr:from>
    <xdr:to>
      <xdr:col>36</xdr:col>
      <xdr:colOff>165100</xdr:colOff>
      <xdr:row>63</xdr:row>
      <xdr:rowOff>42580</xdr:rowOff>
    </xdr:to>
    <xdr:sp macro="" textlink="">
      <xdr:nvSpPr>
        <xdr:cNvPr id="238" name="フローチャート: 判断 237">
          <a:extLst>
            <a:ext uri="{FF2B5EF4-FFF2-40B4-BE49-F238E27FC236}">
              <a16:creationId xmlns:a16="http://schemas.microsoft.com/office/drawing/2014/main" id="{DA838B1C-69CB-4CF7-92C6-BF1F305BAB6E}"/>
            </a:ext>
          </a:extLst>
        </xdr:cNvPr>
        <xdr:cNvSpPr/>
      </xdr:nvSpPr>
      <xdr:spPr>
        <a:xfrm>
          <a:off x="6098540" y="10506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DE7BA40-E0FB-4C95-A20C-B3663BEA662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C12DE24-F49C-4324-AB76-82C25AE21D2F}"/>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1F8BF90-1977-42F1-A167-51C558F1C823}"/>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EE2B1F3-0A37-4323-9FE1-727D52B9070A}"/>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23776D8-EE8F-4CD7-8036-94BD7A07794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167561</xdr:rowOff>
    </xdr:from>
    <xdr:to>
      <xdr:col>55</xdr:col>
      <xdr:colOff>50800</xdr:colOff>
      <xdr:row>63</xdr:row>
      <xdr:rowOff>97711</xdr:rowOff>
    </xdr:to>
    <xdr:sp macro="" textlink="">
      <xdr:nvSpPr>
        <xdr:cNvPr id="244" name="楕円 243">
          <a:extLst>
            <a:ext uri="{FF2B5EF4-FFF2-40B4-BE49-F238E27FC236}">
              <a16:creationId xmlns:a16="http://schemas.microsoft.com/office/drawing/2014/main" id="{B52F02D1-F65C-47FC-AF87-CF2C06F377C3}"/>
            </a:ext>
          </a:extLst>
        </xdr:cNvPr>
        <xdr:cNvSpPr/>
      </xdr:nvSpPr>
      <xdr:spPr>
        <a:xfrm>
          <a:off x="9192260" y="105612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145988</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D96AFDD6-147B-4F7D-9CAF-2618C948BA59}"/>
            </a:ext>
          </a:extLst>
        </xdr:cNvPr>
        <xdr:cNvSpPr txBox="1"/>
      </xdr:nvSpPr>
      <xdr:spPr>
        <a:xfrm>
          <a:off x="9258300" y="10539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170213</xdr:rowOff>
    </xdr:from>
    <xdr:to>
      <xdr:col>50</xdr:col>
      <xdr:colOff>165100</xdr:colOff>
      <xdr:row>63</xdr:row>
      <xdr:rowOff>100363</xdr:rowOff>
    </xdr:to>
    <xdr:sp macro="" textlink="">
      <xdr:nvSpPr>
        <xdr:cNvPr id="246" name="楕円 245">
          <a:extLst>
            <a:ext uri="{FF2B5EF4-FFF2-40B4-BE49-F238E27FC236}">
              <a16:creationId xmlns:a16="http://schemas.microsoft.com/office/drawing/2014/main" id="{2B11E0A1-03FC-4BDA-94CC-8923DE97B6AB}"/>
            </a:ext>
          </a:extLst>
        </xdr:cNvPr>
        <xdr:cNvSpPr/>
      </xdr:nvSpPr>
      <xdr:spPr>
        <a:xfrm>
          <a:off x="8445500" y="105638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46911</xdr:rowOff>
    </xdr:from>
    <xdr:to>
      <xdr:col>55</xdr:col>
      <xdr:colOff>0</xdr:colOff>
      <xdr:row>63</xdr:row>
      <xdr:rowOff>49563</xdr:rowOff>
    </xdr:to>
    <xdr:cxnSp macro="">
      <xdr:nvCxnSpPr>
        <xdr:cNvPr id="247" name="直線コネクタ 246">
          <a:extLst>
            <a:ext uri="{FF2B5EF4-FFF2-40B4-BE49-F238E27FC236}">
              <a16:creationId xmlns:a16="http://schemas.microsoft.com/office/drawing/2014/main" id="{E8EA90B2-4D2B-401B-89DC-CA87278B64AF}"/>
            </a:ext>
          </a:extLst>
        </xdr:cNvPr>
        <xdr:cNvCxnSpPr/>
      </xdr:nvCxnSpPr>
      <xdr:spPr>
        <a:xfrm flipV="1">
          <a:off x="8496300" y="10608231"/>
          <a:ext cx="723900" cy="2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2935</xdr:rowOff>
    </xdr:from>
    <xdr:to>
      <xdr:col>46</xdr:col>
      <xdr:colOff>38100</xdr:colOff>
      <xdr:row>63</xdr:row>
      <xdr:rowOff>104535</xdr:rowOff>
    </xdr:to>
    <xdr:sp macro="" textlink="">
      <xdr:nvSpPr>
        <xdr:cNvPr id="248" name="楕円 247">
          <a:extLst>
            <a:ext uri="{FF2B5EF4-FFF2-40B4-BE49-F238E27FC236}">
              <a16:creationId xmlns:a16="http://schemas.microsoft.com/office/drawing/2014/main" id="{9A2EA3B9-FD1D-4858-8688-A183E2936F9E}"/>
            </a:ext>
          </a:extLst>
        </xdr:cNvPr>
        <xdr:cNvSpPr/>
      </xdr:nvSpPr>
      <xdr:spPr>
        <a:xfrm>
          <a:off x="7670800" y="105642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49563</xdr:rowOff>
    </xdr:from>
    <xdr:to>
      <xdr:col>50</xdr:col>
      <xdr:colOff>114300</xdr:colOff>
      <xdr:row>63</xdr:row>
      <xdr:rowOff>53735</xdr:rowOff>
    </xdr:to>
    <xdr:cxnSp macro="">
      <xdr:nvCxnSpPr>
        <xdr:cNvPr id="249" name="直線コネクタ 248">
          <a:extLst>
            <a:ext uri="{FF2B5EF4-FFF2-40B4-BE49-F238E27FC236}">
              <a16:creationId xmlns:a16="http://schemas.microsoft.com/office/drawing/2014/main" id="{C8894D2B-6A99-485B-A84C-7B8DD32F0785}"/>
            </a:ext>
          </a:extLst>
        </xdr:cNvPr>
        <xdr:cNvCxnSpPr/>
      </xdr:nvCxnSpPr>
      <xdr:spPr>
        <a:xfrm flipV="1">
          <a:off x="7713980" y="10610883"/>
          <a:ext cx="782320" cy="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4914</xdr:rowOff>
    </xdr:from>
    <xdr:to>
      <xdr:col>41</xdr:col>
      <xdr:colOff>101600</xdr:colOff>
      <xdr:row>63</xdr:row>
      <xdr:rowOff>106514</xdr:rowOff>
    </xdr:to>
    <xdr:sp macro="" textlink="">
      <xdr:nvSpPr>
        <xdr:cNvPr id="250" name="楕円 249">
          <a:extLst>
            <a:ext uri="{FF2B5EF4-FFF2-40B4-BE49-F238E27FC236}">
              <a16:creationId xmlns:a16="http://schemas.microsoft.com/office/drawing/2014/main" id="{4B681E9D-63F5-4FD6-A65F-0D09258F3C8E}"/>
            </a:ext>
          </a:extLst>
        </xdr:cNvPr>
        <xdr:cNvSpPr/>
      </xdr:nvSpPr>
      <xdr:spPr>
        <a:xfrm>
          <a:off x="6873240" y="10566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53735</xdr:rowOff>
    </xdr:from>
    <xdr:to>
      <xdr:col>45</xdr:col>
      <xdr:colOff>177800</xdr:colOff>
      <xdr:row>63</xdr:row>
      <xdr:rowOff>55714</xdr:rowOff>
    </xdr:to>
    <xdr:cxnSp macro="">
      <xdr:nvCxnSpPr>
        <xdr:cNvPr id="251" name="直線コネクタ 250">
          <a:extLst>
            <a:ext uri="{FF2B5EF4-FFF2-40B4-BE49-F238E27FC236}">
              <a16:creationId xmlns:a16="http://schemas.microsoft.com/office/drawing/2014/main" id="{3BC86B2E-6ADB-45C9-8C27-1179CA4C77EE}"/>
            </a:ext>
          </a:extLst>
        </xdr:cNvPr>
        <xdr:cNvCxnSpPr/>
      </xdr:nvCxnSpPr>
      <xdr:spPr>
        <a:xfrm flipV="1">
          <a:off x="6924040" y="10615055"/>
          <a:ext cx="789940" cy="1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7465</xdr:rowOff>
    </xdr:from>
    <xdr:to>
      <xdr:col>36</xdr:col>
      <xdr:colOff>165100</xdr:colOff>
      <xdr:row>63</xdr:row>
      <xdr:rowOff>109065</xdr:rowOff>
    </xdr:to>
    <xdr:sp macro="" textlink="">
      <xdr:nvSpPr>
        <xdr:cNvPr id="252" name="楕円 251">
          <a:extLst>
            <a:ext uri="{FF2B5EF4-FFF2-40B4-BE49-F238E27FC236}">
              <a16:creationId xmlns:a16="http://schemas.microsoft.com/office/drawing/2014/main" id="{FA9BCABB-4B0C-4CD6-9D7C-B76C710991B7}"/>
            </a:ext>
          </a:extLst>
        </xdr:cNvPr>
        <xdr:cNvSpPr/>
      </xdr:nvSpPr>
      <xdr:spPr>
        <a:xfrm>
          <a:off x="6098540" y="1056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55714</xdr:rowOff>
    </xdr:from>
    <xdr:to>
      <xdr:col>41</xdr:col>
      <xdr:colOff>50800</xdr:colOff>
      <xdr:row>63</xdr:row>
      <xdr:rowOff>58265</xdr:rowOff>
    </xdr:to>
    <xdr:cxnSp macro="">
      <xdr:nvCxnSpPr>
        <xdr:cNvPr id="253" name="直線コネクタ 252">
          <a:extLst>
            <a:ext uri="{FF2B5EF4-FFF2-40B4-BE49-F238E27FC236}">
              <a16:creationId xmlns:a16="http://schemas.microsoft.com/office/drawing/2014/main" id="{19A9DA0B-73AE-44AB-9452-F6BAB72A7D1E}"/>
            </a:ext>
          </a:extLst>
        </xdr:cNvPr>
        <xdr:cNvCxnSpPr/>
      </xdr:nvCxnSpPr>
      <xdr:spPr>
        <a:xfrm flipV="1">
          <a:off x="6149340" y="10617034"/>
          <a:ext cx="774700" cy="2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112676</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E19F2B6-6825-4CBE-875D-415B7FF97A1B}"/>
            </a:ext>
          </a:extLst>
        </xdr:cNvPr>
        <xdr:cNvSpPr txBox="1"/>
      </xdr:nvSpPr>
      <xdr:spPr>
        <a:xfrm>
          <a:off x="8214575" y="10338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113902</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A7EDC378-1461-4F82-9D0B-F5DE39E67FB9}"/>
            </a:ext>
          </a:extLst>
        </xdr:cNvPr>
        <xdr:cNvSpPr txBox="1"/>
      </xdr:nvSpPr>
      <xdr:spPr>
        <a:xfrm>
          <a:off x="7444955" y="1033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108803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876D1B0B-9BEA-4FF0-BFCB-FBEED48A93B1}"/>
            </a:ext>
          </a:extLst>
        </xdr:cNvPr>
        <xdr:cNvSpPr txBox="1"/>
      </xdr:nvSpPr>
      <xdr:spPr>
        <a:xfrm>
          <a:off x="6670255" y="10334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59107</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41D4DCF4-5B30-47C5-A726-E15B88014BF3}"/>
            </a:ext>
          </a:extLst>
        </xdr:cNvPr>
        <xdr:cNvSpPr txBox="1"/>
      </xdr:nvSpPr>
      <xdr:spPr>
        <a:xfrm>
          <a:off x="5872695" y="1028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91490</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5042E969-8BDD-4A24-A6E3-2FEB8C4B4388}"/>
            </a:ext>
          </a:extLst>
        </xdr:cNvPr>
        <xdr:cNvSpPr txBox="1"/>
      </xdr:nvSpPr>
      <xdr:spPr>
        <a:xfrm>
          <a:off x="8214575" y="10652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95662</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1B008598-0FA3-4154-BB0E-9641B869AFBA}"/>
            </a:ext>
          </a:extLst>
        </xdr:cNvPr>
        <xdr:cNvSpPr txBox="1"/>
      </xdr:nvSpPr>
      <xdr:spPr>
        <a:xfrm>
          <a:off x="7444955" y="10656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97641</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08A768B-BCF4-4DD8-BABD-68ED9AF0D12E}"/>
            </a:ext>
          </a:extLst>
        </xdr:cNvPr>
        <xdr:cNvSpPr txBox="1"/>
      </xdr:nvSpPr>
      <xdr:spPr>
        <a:xfrm>
          <a:off x="6670255" y="10658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100192</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790225A6-B5B2-4EEC-8262-7C446E9080E6}"/>
            </a:ext>
          </a:extLst>
        </xdr:cNvPr>
        <xdr:cNvSpPr txBox="1"/>
      </xdr:nvSpPr>
      <xdr:spPr>
        <a:xfrm>
          <a:off x="5872695" y="10661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64343C9-DABA-4455-BA11-4FE674F436DE}"/>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2E0B87-6B70-4051-B34C-FAB4A423587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E456C2B1-A838-497E-AA48-53FD9E515782}"/>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FDE92A32-311B-441A-A3A2-988A969FCC53}"/>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60B8C19-C608-4804-AA10-61C923CA90B6}"/>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CADFDA13-67E7-4414-B6B7-702CF967E9A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37B3C60-8D20-4477-9DB4-4AA8EC752CF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9951700-AEE1-4DEB-A8EA-5F27D62BDB07}"/>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D8CC6CE6-3BF4-4DD0-B97F-65DC22544C6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A142F99B-11C8-482F-A12C-9448A9E16097}"/>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34A7B07F-9EBC-4CC1-BABF-DEFCCD4DFC3E}"/>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A1FCE638-2D69-495B-90C4-13804D1C9EC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52BA2866-3F9F-46CD-9CEE-4664E9113AF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F58E8834-2318-426F-90B2-FA22AAC240CD}"/>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8BE272E4-049C-43EF-A784-72186F227B0B}"/>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3AA9B105-FE58-43E4-B510-B67A73742DAE}"/>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6895B32F-5FD2-4A17-B22F-BB737DBA79F9}"/>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14B2D6D1-F08F-4D5A-A1A8-6FF4E40DFC38}"/>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2AA42CF9-A2B2-4A6B-876F-ABC0BBBB76FA}"/>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3C9F5B04-66C4-40CD-9E73-A43992A6783D}"/>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56FBD17F-4D53-4E82-A590-5AA025E5D87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EA5A1DA0-DDB9-411C-9F6A-4163BAF77776}"/>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08B9231F-A768-4545-B401-19A2D5CB91F3}"/>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E7CCDA80-3F2F-4A24-A065-A06EDBBF1077}"/>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27BC6120-E300-4C34-ADE9-EB49C38A94B3}"/>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21F53B9A-AA2D-4718-BB37-0B5AF2008F7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69DBE8B1-9220-4542-BEBD-D24411BC8B7C}"/>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C71603EC-7620-4D8B-9D32-2CA9490EC097}"/>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B0972157-97AA-4D56-9179-3775FEE10F07}"/>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2CC82403-C570-435A-91F9-B17C1B1FAFA2}"/>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282F405F-2C0B-498D-B51E-2C653C128F3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2E2C526F-0470-4849-AC21-789BB7CA74E5}"/>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9E3B7648-97A7-44FF-8BA5-4D167C40AC1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7656821E-FC24-4BF6-BD7F-F44241136BF2}"/>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5A5E7493-BC7C-4F77-9791-E189665C3523}"/>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68038651-9ECE-4FDA-871F-E0A64F6F86C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F75107D8-93C1-4364-A4EF-0149E8F5CF68}"/>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1B5614EF-8B71-4B5F-8432-1C58BD07F157}"/>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183C93A1-25B0-456B-8A3C-F0DFB1EF130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0ADF6BD8-D33C-401C-8BCD-D26355860953}"/>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2" name="正方形/長方形 301">
          <a:extLst>
            <a:ext uri="{FF2B5EF4-FFF2-40B4-BE49-F238E27FC236}">
              <a16:creationId xmlns:a16="http://schemas.microsoft.com/office/drawing/2014/main" id="{E53F51D6-BD6D-4876-AA5C-CB806C8A47BB}"/>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3" name="正方形/長方形 302">
          <a:extLst>
            <a:ext uri="{FF2B5EF4-FFF2-40B4-BE49-F238E27FC236}">
              <a16:creationId xmlns:a16="http://schemas.microsoft.com/office/drawing/2014/main" id="{F9A5DB33-5DE0-4A49-AFF9-131F659B015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4" name="正方形/長方形 303">
          <a:extLst>
            <a:ext uri="{FF2B5EF4-FFF2-40B4-BE49-F238E27FC236}">
              <a16:creationId xmlns:a16="http://schemas.microsoft.com/office/drawing/2014/main" id="{FA9520A9-E5BE-40CA-9605-1490205BFBAD}"/>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5" name="正方形/長方形 304">
          <a:extLst>
            <a:ext uri="{FF2B5EF4-FFF2-40B4-BE49-F238E27FC236}">
              <a16:creationId xmlns:a16="http://schemas.microsoft.com/office/drawing/2014/main" id="{CD37BCBD-E46E-40FA-8753-4FEF78802A0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6" name="正方形/長方形 305">
          <a:extLst>
            <a:ext uri="{FF2B5EF4-FFF2-40B4-BE49-F238E27FC236}">
              <a16:creationId xmlns:a16="http://schemas.microsoft.com/office/drawing/2014/main" id="{323C0179-E7C7-4B5E-A6F5-E0F2F4D9470B}"/>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7" name="正方形/長方形 306">
          <a:extLst>
            <a:ext uri="{FF2B5EF4-FFF2-40B4-BE49-F238E27FC236}">
              <a16:creationId xmlns:a16="http://schemas.microsoft.com/office/drawing/2014/main" id="{EEB63A79-2235-4671-A8D4-ACDE39F0FB68}"/>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8" name="正方形/長方形 307">
          <a:extLst>
            <a:ext uri="{FF2B5EF4-FFF2-40B4-BE49-F238E27FC236}">
              <a16:creationId xmlns:a16="http://schemas.microsoft.com/office/drawing/2014/main" id="{A614C55C-8CF3-474E-82DA-45035166F27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9" name="正方形/長方形 308">
          <a:extLst>
            <a:ext uri="{FF2B5EF4-FFF2-40B4-BE49-F238E27FC236}">
              <a16:creationId xmlns:a16="http://schemas.microsoft.com/office/drawing/2014/main" id="{76BB3324-AFD9-4E28-AAC6-566903A9ABEC}"/>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E6A81B8B-12F5-4083-B012-55C19DC89EDE}"/>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AC2D5169-4C7A-41BE-BE9C-570F9BFD207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01F153D5-6BFA-43EC-BB15-885EA59C079B}"/>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D147067C-EB90-4724-8C64-8AE78904DAB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EA89D3DD-F43C-406B-99B6-D7FD7A7F957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B5D0A776-9B34-4898-A46D-FFB0851523CA}"/>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2B3A2E6A-0C13-4DCD-A9A0-EB722D26FC32}"/>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F476054E-715F-4356-8117-64745D11BC8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8" name="テキスト ボックス 317">
          <a:extLst>
            <a:ext uri="{FF2B5EF4-FFF2-40B4-BE49-F238E27FC236}">
              <a16:creationId xmlns:a16="http://schemas.microsoft.com/office/drawing/2014/main" id="{AD5644CF-24A7-4DAD-BA57-3C7374A6A522}"/>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9" name="直線コネクタ 318">
          <a:extLst>
            <a:ext uri="{FF2B5EF4-FFF2-40B4-BE49-F238E27FC236}">
              <a16:creationId xmlns:a16="http://schemas.microsoft.com/office/drawing/2014/main" id="{896D4C16-7694-4246-BC1A-7C212E3C8B2A}"/>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0" name="テキスト ボックス 319">
          <a:extLst>
            <a:ext uri="{FF2B5EF4-FFF2-40B4-BE49-F238E27FC236}">
              <a16:creationId xmlns:a16="http://schemas.microsoft.com/office/drawing/2014/main" id="{8BB1C143-77E8-4E97-BABF-CB12123AF39D}"/>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321" name="直線コネクタ 320">
          <a:extLst>
            <a:ext uri="{FF2B5EF4-FFF2-40B4-BE49-F238E27FC236}">
              <a16:creationId xmlns:a16="http://schemas.microsoft.com/office/drawing/2014/main" id="{E1870C01-5A5E-4C8F-8875-B5CE8079A9AA}"/>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322" name="テキスト ボックス 321">
          <a:extLst>
            <a:ext uri="{FF2B5EF4-FFF2-40B4-BE49-F238E27FC236}">
              <a16:creationId xmlns:a16="http://schemas.microsoft.com/office/drawing/2014/main" id="{4C92FF95-64C4-48F4-A230-776191A407B9}"/>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323" name="直線コネクタ 322">
          <a:extLst>
            <a:ext uri="{FF2B5EF4-FFF2-40B4-BE49-F238E27FC236}">
              <a16:creationId xmlns:a16="http://schemas.microsoft.com/office/drawing/2014/main" id="{43623A09-D8CB-429F-B858-F9363E160665}"/>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324" name="テキスト ボックス 323">
          <a:extLst>
            <a:ext uri="{FF2B5EF4-FFF2-40B4-BE49-F238E27FC236}">
              <a16:creationId xmlns:a16="http://schemas.microsoft.com/office/drawing/2014/main" id="{2FB20308-9CF1-42A0-995C-7E61FF617E97}"/>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325" name="直線コネクタ 324">
          <a:extLst>
            <a:ext uri="{FF2B5EF4-FFF2-40B4-BE49-F238E27FC236}">
              <a16:creationId xmlns:a16="http://schemas.microsoft.com/office/drawing/2014/main" id="{3B09ABF1-8E82-4355-8A85-F083C4BD02B2}"/>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326" name="テキスト ボックス 325">
          <a:extLst>
            <a:ext uri="{FF2B5EF4-FFF2-40B4-BE49-F238E27FC236}">
              <a16:creationId xmlns:a16="http://schemas.microsoft.com/office/drawing/2014/main" id="{EB8D8F26-BB94-4537-A246-915B36DD743C}"/>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327" name="直線コネクタ 326">
          <a:extLst>
            <a:ext uri="{FF2B5EF4-FFF2-40B4-BE49-F238E27FC236}">
              <a16:creationId xmlns:a16="http://schemas.microsoft.com/office/drawing/2014/main" id="{F539AB41-C2DC-46EB-A7DF-70A5CE4FCE78}"/>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328" name="テキスト ボックス 327">
          <a:extLst>
            <a:ext uri="{FF2B5EF4-FFF2-40B4-BE49-F238E27FC236}">
              <a16:creationId xmlns:a16="http://schemas.microsoft.com/office/drawing/2014/main" id="{820F5195-F0A6-47E8-BE74-587C1D0176AE}"/>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9" name="直線コネクタ 328">
          <a:extLst>
            <a:ext uri="{FF2B5EF4-FFF2-40B4-BE49-F238E27FC236}">
              <a16:creationId xmlns:a16="http://schemas.microsoft.com/office/drawing/2014/main" id="{F2D39E76-AD8E-46EF-AB74-5A71081CA746}"/>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330" name="テキスト ボックス 329">
          <a:extLst>
            <a:ext uri="{FF2B5EF4-FFF2-40B4-BE49-F238E27FC236}">
              <a16:creationId xmlns:a16="http://schemas.microsoft.com/office/drawing/2014/main" id="{244DB165-F22C-418B-99F6-DC2A9285FDD1}"/>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1" name="【学校施設】&#10;有形固定資産減価償却率グラフ枠">
          <a:extLst>
            <a:ext uri="{FF2B5EF4-FFF2-40B4-BE49-F238E27FC236}">
              <a16:creationId xmlns:a16="http://schemas.microsoft.com/office/drawing/2014/main" id="{D8758050-89E3-48DE-8BCF-AFC3574C4DA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102870</xdr:rowOff>
    </xdr:from>
    <xdr:to>
      <xdr:col>85</xdr:col>
      <xdr:colOff>126364</xdr:colOff>
      <xdr:row>62</xdr:row>
      <xdr:rowOff>137160</xdr:rowOff>
    </xdr:to>
    <xdr:cxnSp macro="">
      <xdr:nvCxnSpPr>
        <xdr:cNvPr id="332" name="直線コネクタ 331">
          <a:extLst>
            <a:ext uri="{FF2B5EF4-FFF2-40B4-BE49-F238E27FC236}">
              <a16:creationId xmlns:a16="http://schemas.microsoft.com/office/drawing/2014/main" id="{BD6FAEF0-D716-4F27-9148-1A61CB4AF138}"/>
            </a:ext>
          </a:extLst>
        </xdr:cNvPr>
        <xdr:cNvCxnSpPr/>
      </xdr:nvCxnSpPr>
      <xdr:spPr>
        <a:xfrm flipV="1">
          <a:off x="14375764" y="9323070"/>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140987</xdr:rowOff>
    </xdr:from>
    <xdr:ext cx="405111" cy="259045"/>
    <xdr:sp macro="" textlink="">
      <xdr:nvSpPr>
        <xdr:cNvPr id="333" name="【学校施設】&#10;有形固定資産減価償却率最小値テキスト">
          <a:extLst>
            <a:ext uri="{FF2B5EF4-FFF2-40B4-BE49-F238E27FC236}">
              <a16:creationId xmlns:a16="http://schemas.microsoft.com/office/drawing/2014/main" id="{152E5767-8F9A-4862-BA4F-67744AC2B4C1}"/>
            </a:ext>
          </a:extLst>
        </xdr:cNvPr>
        <xdr:cNvSpPr txBox="1"/>
      </xdr:nvSpPr>
      <xdr:spPr>
        <a:xfrm>
          <a:off x="14414500"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137160</xdr:rowOff>
    </xdr:from>
    <xdr:to>
      <xdr:col>86</xdr:col>
      <xdr:colOff>25400</xdr:colOff>
      <xdr:row>62</xdr:row>
      <xdr:rowOff>137160</xdr:rowOff>
    </xdr:to>
    <xdr:cxnSp macro="">
      <xdr:nvCxnSpPr>
        <xdr:cNvPr id="334" name="直線コネクタ 333">
          <a:extLst>
            <a:ext uri="{FF2B5EF4-FFF2-40B4-BE49-F238E27FC236}">
              <a16:creationId xmlns:a16="http://schemas.microsoft.com/office/drawing/2014/main" id="{7DEECE4A-D762-456D-8321-D6D6124F1D07}"/>
            </a:ext>
          </a:extLst>
        </xdr:cNvPr>
        <xdr:cNvCxnSpPr/>
      </xdr:nvCxnSpPr>
      <xdr:spPr>
        <a:xfrm>
          <a:off x="14287500" y="10530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49547</xdr:rowOff>
    </xdr:from>
    <xdr:ext cx="405111" cy="259045"/>
    <xdr:sp macro="" textlink="">
      <xdr:nvSpPr>
        <xdr:cNvPr id="335" name="【学校施設】&#10;有形固定資産減価償却率最大値テキスト">
          <a:extLst>
            <a:ext uri="{FF2B5EF4-FFF2-40B4-BE49-F238E27FC236}">
              <a16:creationId xmlns:a16="http://schemas.microsoft.com/office/drawing/2014/main" id="{54C23BD3-296D-4DF9-8897-B907DA3496F2}"/>
            </a:ext>
          </a:extLst>
        </xdr:cNvPr>
        <xdr:cNvSpPr txBox="1"/>
      </xdr:nvSpPr>
      <xdr:spPr>
        <a:xfrm>
          <a:off x="14414500" y="9102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102870</xdr:rowOff>
    </xdr:from>
    <xdr:to>
      <xdr:col>86</xdr:col>
      <xdr:colOff>25400</xdr:colOff>
      <xdr:row>55</xdr:row>
      <xdr:rowOff>102870</xdr:rowOff>
    </xdr:to>
    <xdr:cxnSp macro="">
      <xdr:nvCxnSpPr>
        <xdr:cNvPr id="336" name="直線コネクタ 335">
          <a:extLst>
            <a:ext uri="{FF2B5EF4-FFF2-40B4-BE49-F238E27FC236}">
              <a16:creationId xmlns:a16="http://schemas.microsoft.com/office/drawing/2014/main" id="{DEF78D5E-A4A8-4224-BEB8-296AE294A280}"/>
            </a:ext>
          </a:extLst>
        </xdr:cNvPr>
        <xdr:cNvCxnSpPr/>
      </xdr:nvCxnSpPr>
      <xdr:spPr>
        <a:xfrm>
          <a:off x="14287500" y="9323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65803</xdr:rowOff>
    </xdr:from>
    <xdr:ext cx="405111" cy="259045"/>
    <xdr:sp macro="" textlink="">
      <xdr:nvSpPr>
        <xdr:cNvPr id="337" name="【学校施設】&#10;有形固定資産減価償却率平均値テキスト">
          <a:extLst>
            <a:ext uri="{FF2B5EF4-FFF2-40B4-BE49-F238E27FC236}">
              <a16:creationId xmlns:a16="http://schemas.microsoft.com/office/drawing/2014/main" id="{BD45294C-03A8-4DC2-AEB8-8C203A67A080}"/>
            </a:ext>
          </a:extLst>
        </xdr:cNvPr>
        <xdr:cNvSpPr txBox="1"/>
      </xdr:nvSpPr>
      <xdr:spPr>
        <a:xfrm>
          <a:off x="14414500" y="97889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42926</xdr:rowOff>
    </xdr:from>
    <xdr:to>
      <xdr:col>85</xdr:col>
      <xdr:colOff>177800</xdr:colOff>
      <xdr:row>59</xdr:row>
      <xdr:rowOff>144526</xdr:rowOff>
    </xdr:to>
    <xdr:sp macro="" textlink="">
      <xdr:nvSpPr>
        <xdr:cNvPr id="338" name="フローチャート: 判断 337">
          <a:extLst>
            <a:ext uri="{FF2B5EF4-FFF2-40B4-BE49-F238E27FC236}">
              <a16:creationId xmlns:a16="http://schemas.microsoft.com/office/drawing/2014/main" id="{757B5005-7552-4439-A813-B560E29A41FE}"/>
            </a:ext>
          </a:extLst>
        </xdr:cNvPr>
        <xdr:cNvSpPr/>
      </xdr:nvSpPr>
      <xdr:spPr>
        <a:xfrm>
          <a:off x="14325600" y="993368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22352</xdr:rowOff>
    </xdr:from>
    <xdr:to>
      <xdr:col>81</xdr:col>
      <xdr:colOff>101600</xdr:colOff>
      <xdr:row>59</xdr:row>
      <xdr:rowOff>123952</xdr:rowOff>
    </xdr:to>
    <xdr:sp macro="" textlink="">
      <xdr:nvSpPr>
        <xdr:cNvPr id="339" name="フローチャート: 判断 338">
          <a:extLst>
            <a:ext uri="{FF2B5EF4-FFF2-40B4-BE49-F238E27FC236}">
              <a16:creationId xmlns:a16="http://schemas.microsoft.com/office/drawing/2014/main" id="{22D0F3C9-97DA-4D9B-B72B-9CEB32F704D6}"/>
            </a:ext>
          </a:extLst>
        </xdr:cNvPr>
        <xdr:cNvSpPr/>
      </xdr:nvSpPr>
      <xdr:spPr>
        <a:xfrm>
          <a:off x="13578840" y="991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159512</xdr:rowOff>
    </xdr:from>
    <xdr:to>
      <xdr:col>76</xdr:col>
      <xdr:colOff>165100</xdr:colOff>
      <xdr:row>59</xdr:row>
      <xdr:rowOff>89662</xdr:rowOff>
    </xdr:to>
    <xdr:sp macro="" textlink="">
      <xdr:nvSpPr>
        <xdr:cNvPr id="340" name="フローチャート: 判断 339">
          <a:extLst>
            <a:ext uri="{FF2B5EF4-FFF2-40B4-BE49-F238E27FC236}">
              <a16:creationId xmlns:a16="http://schemas.microsoft.com/office/drawing/2014/main" id="{8D7BD7B3-4612-48F7-87C2-A03A9D71FDAF}"/>
            </a:ext>
          </a:extLst>
        </xdr:cNvPr>
        <xdr:cNvSpPr/>
      </xdr:nvSpPr>
      <xdr:spPr>
        <a:xfrm>
          <a:off x="12804140" y="98826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141224</xdr:rowOff>
    </xdr:from>
    <xdr:to>
      <xdr:col>72</xdr:col>
      <xdr:colOff>38100</xdr:colOff>
      <xdr:row>59</xdr:row>
      <xdr:rowOff>71374</xdr:rowOff>
    </xdr:to>
    <xdr:sp macro="" textlink="">
      <xdr:nvSpPr>
        <xdr:cNvPr id="341" name="フローチャート: 判断 340">
          <a:extLst>
            <a:ext uri="{FF2B5EF4-FFF2-40B4-BE49-F238E27FC236}">
              <a16:creationId xmlns:a16="http://schemas.microsoft.com/office/drawing/2014/main" id="{0150A64C-9AB8-4E7B-8BB4-E1EF0BE2E25D}"/>
            </a:ext>
          </a:extLst>
        </xdr:cNvPr>
        <xdr:cNvSpPr/>
      </xdr:nvSpPr>
      <xdr:spPr>
        <a:xfrm>
          <a:off x="12029440" y="98643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122936</xdr:rowOff>
    </xdr:from>
    <xdr:to>
      <xdr:col>67</xdr:col>
      <xdr:colOff>101600</xdr:colOff>
      <xdr:row>59</xdr:row>
      <xdr:rowOff>53086</xdr:rowOff>
    </xdr:to>
    <xdr:sp macro="" textlink="">
      <xdr:nvSpPr>
        <xdr:cNvPr id="342" name="フローチャート: 判断 341">
          <a:extLst>
            <a:ext uri="{FF2B5EF4-FFF2-40B4-BE49-F238E27FC236}">
              <a16:creationId xmlns:a16="http://schemas.microsoft.com/office/drawing/2014/main" id="{DD79C8FC-ECDA-448E-8BA5-B32E57D5BFBB}"/>
            </a:ext>
          </a:extLst>
        </xdr:cNvPr>
        <xdr:cNvSpPr/>
      </xdr:nvSpPr>
      <xdr:spPr>
        <a:xfrm>
          <a:off x="11231880" y="98460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3" name="テキスト ボックス 342">
          <a:extLst>
            <a:ext uri="{FF2B5EF4-FFF2-40B4-BE49-F238E27FC236}">
              <a16:creationId xmlns:a16="http://schemas.microsoft.com/office/drawing/2014/main" id="{7ECFE7A1-6D97-488E-ACA6-5F6267B2462C}"/>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FE467FCD-D339-4DDB-9BB5-1A2A0AA3F6F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C1FB13F1-AB33-4BBF-BD33-5A27DC9816FE}"/>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EB444B87-D300-49A3-AEBB-7584A6294539}"/>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4DB6D478-BA1C-4E23-857A-AEABBBBEC9CD}"/>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104648</xdr:rowOff>
    </xdr:from>
    <xdr:to>
      <xdr:col>85</xdr:col>
      <xdr:colOff>177800</xdr:colOff>
      <xdr:row>60</xdr:row>
      <xdr:rowOff>34798</xdr:rowOff>
    </xdr:to>
    <xdr:sp macro="" textlink="">
      <xdr:nvSpPr>
        <xdr:cNvPr id="348" name="楕円 347">
          <a:extLst>
            <a:ext uri="{FF2B5EF4-FFF2-40B4-BE49-F238E27FC236}">
              <a16:creationId xmlns:a16="http://schemas.microsoft.com/office/drawing/2014/main" id="{06A6AD28-0975-42D7-BC05-426138384734}"/>
            </a:ext>
          </a:extLst>
        </xdr:cNvPr>
        <xdr:cNvSpPr/>
      </xdr:nvSpPr>
      <xdr:spPr>
        <a:xfrm>
          <a:off x="14325600" y="999540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83075</xdr:rowOff>
    </xdr:from>
    <xdr:ext cx="405111" cy="259045"/>
    <xdr:sp macro="" textlink="">
      <xdr:nvSpPr>
        <xdr:cNvPr id="349" name="【学校施設】&#10;有形固定資産減価償却率該当値テキスト">
          <a:extLst>
            <a:ext uri="{FF2B5EF4-FFF2-40B4-BE49-F238E27FC236}">
              <a16:creationId xmlns:a16="http://schemas.microsoft.com/office/drawing/2014/main" id="{072A2B48-651C-41E3-9AF8-2284D6C1515E}"/>
            </a:ext>
          </a:extLst>
        </xdr:cNvPr>
        <xdr:cNvSpPr txBox="1"/>
      </xdr:nvSpPr>
      <xdr:spPr>
        <a:xfrm>
          <a:off x="14414500" y="997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61214</xdr:rowOff>
    </xdr:from>
    <xdr:to>
      <xdr:col>81</xdr:col>
      <xdr:colOff>101600</xdr:colOff>
      <xdr:row>59</xdr:row>
      <xdr:rowOff>162814</xdr:rowOff>
    </xdr:to>
    <xdr:sp macro="" textlink="">
      <xdr:nvSpPr>
        <xdr:cNvPr id="350" name="楕円 349">
          <a:extLst>
            <a:ext uri="{FF2B5EF4-FFF2-40B4-BE49-F238E27FC236}">
              <a16:creationId xmlns:a16="http://schemas.microsoft.com/office/drawing/2014/main" id="{A1359D72-E2FE-4E4D-9181-86FB26976759}"/>
            </a:ext>
          </a:extLst>
        </xdr:cNvPr>
        <xdr:cNvSpPr/>
      </xdr:nvSpPr>
      <xdr:spPr>
        <a:xfrm>
          <a:off x="13578840" y="995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112014</xdr:rowOff>
    </xdr:from>
    <xdr:to>
      <xdr:col>85</xdr:col>
      <xdr:colOff>127000</xdr:colOff>
      <xdr:row>59</xdr:row>
      <xdr:rowOff>155448</xdr:rowOff>
    </xdr:to>
    <xdr:cxnSp macro="">
      <xdr:nvCxnSpPr>
        <xdr:cNvPr id="351" name="直線コネクタ 350">
          <a:extLst>
            <a:ext uri="{FF2B5EF4-FFF2-40B4-BE49-F238E27FC236}">
              <a16:creationId xmlns:a16="http://schemas.microsoft.com/office/drawing/2014/main" id="{999A99F7-B56D-4341-8847-23283A6A2171}"/>
            </a:ext>
          </a:extLst>
        </xdr:cNvPr>
        <xdr:cNvCxnSpPr/>
      </xdr:nvCxnSpPr>
      <xdr:spPr>
        <a:xfrm>
          <a:off x="13629640" y="10002774"/>
          <a:ext cx="74676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20066</xdr:rowOff>
    </xdr:from>
    <xdr:to>
      <xdr:col>76</xdr:col>
      <xdr:colOff>165100</xdr:colOff>
      <xdr:row>59</xdr:row>
      <xdr:rowOff>121666</xdr:rowOff>
    </xdr:to>
    <xdr:sp macro="" textlink="">
      <xdr:nvSpPr>
        <xdr:cNvPr id="352" name="楕円 351">
          <a:extLst>
            <a:ext uri="{FF2B5EF4-FFF2-40B4-BE49-F238E27FC236}">
              <a16:creationId xmlns:a16="http://schemas.microsoft.com/office/drawing/2014/main" id="{49899BC5-2ED8-4510-B757-E421F78EC867}"/>
            </a:ext>
          </a:extLst>
        </xdr:cNvPr>
        <xdr:cNvSpPr/>
      </xdr:nvSpPr>
      <xdr:spPr>
        <a:xfrm>
          <a:off x="12804140" y="991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70866</xdr:rowOff>
    </xdr:from>
    <xdr:to>
      <xdr:col>81</xdr:col>
      <xdr:colOff>50800</xdr:colOff>
      <xdr:row>59</xdr:row>
      <xdr:rowOff>112014</xdr:rowOff>
    </xdr:to>
    <xdr:cxnSp macro="">
      <xdr:nvCxnSpPr>
        <xdr:cNvPr id="353" name="直線コネクタ 352">
          <a:extLst>
            <a:ext uri="{FF2B5EF4-FFF2-40B4-BE49-F238E27FC236}">
              <a16:creationId xmlns:a16="http://schemas.microsoft.com/office/drawing/2014/main" id="{65A54C23-D98A-4573-9374-A03EE3831BC8}"/>
            </a:ext>
          </a:extLst>
        </xdr:cNvPr>
        <xdr:cNvCxnSpPr/>
      </xdr:nvCxnSpPr>
      <xdr:spPr>
        <a:xfrm>
          <a:off x="12854940" y="9961626"/>
          <a:ext cx="7747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157226</xdr:rowOff>
    </xdr:from>
    <xdr:to>
      <xdr:col>72</xdr:col>
      <xdr:colOff>38100</xdr:colOff>
      <xdr:row>59</xdr:row>
      <xdr:rowOff>87376</xdr:rowOff>
    </xdr:to>
    <xdr:sp macro="" textlink="">
      <xdr:nvSpPr>
        <xdr:cNvPr id="354" name="楕円 353">
          <a:extLst>
            <a:ext uri="{FF2B5EF4-FFF2-40B4-BE49-F238E27FC236}">
              <a16:creationId xmlns:a16="http://schemas.microsoft.com/office/drawing/2014/main" id="{0F26D066-3298-4769-AAF1-732238457EA8}"/>
            </a:ext>
          </a:extLst>
        </xdr:cNvPr>
        <xdr:cNvSpPr/>
      </xdr:nvSpPr>
      <xdr:spPr>
        <a:xfrm>
          <a:off x="12029440" y="98803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36576</xdr:rowOff>
    </xdr:from>
    <xdr:to>
      <xdr:col>76</xdr:col>
      <xdr:colOff>114300</xdr:colOff>
      <xdr:row>59</xdr:row>
      <xdr:rowOff>70866</xdr:rowOff>
    </xdr:to>
    <xdr:cxnSp macro="">
      <xdr:nvCxnSpPr>
        <xdr:cNvPr id="355" name="直線コネクタ 354">
          <a:extLst>
            <a:ext uri="{FF2B5EF4-FFF2-40B4-BE49-F238E27FC236}">
              <a16:creationId xmlns:a16="http://schemas.microsoft.com/office/drawing/2014/main" id="{FEBC5B8C-C1DD-4601-A24A-BE20395592AA}"/>
            </a:ext>
          </a:extLst>
        </xdr:cNvPr>
        <xdr:cNvCxnSpPr/>
      </xdr:nvCxnSpPr>
      <xdr:spPr>
        <a:xfrm>
          <a:off x="12072620" y="9927336"/>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109220</xdr:rowOff>
    </xdr:from>
    <xdr:to>
      <xdr:col>67</xdr:col>
      <xdr:colOff>101600</xdr:colOff>
      <xdr:row>59</xdr:row>
      <xdr:rowOff>39370</xdr:rowOff>
    </xdr:to>
    <xdr:sp macro="" textlink="">
      <xdr:nvSpPr>
        <xdr:cNvPr id="356" name="楕円 355">
          <a:extLst>
            <a:ext uri="{FF2B5EF4-FFF2-40B4-BE49-F238E27FC236}">
              <a16:creationId xmlns:a16="http://schemas.microsoft.com/office/drawing/2014/main" id="{9A0440DD-406F-4439-B0D0-F880ED58CB69}"/>
            </a:ext>
          </a:extLst>
        </xdr:cNvPr>
        <xdr:cNvSpPr/>
      </xdr:nvSpPr>
      <xdr:spPr>
        <a:xfrm>
          <a:off x="11231880" y="9832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160020</xdr:rowOff>
    </xdr:from>
    <xdr:to>
      <xdr:col>71</xdr:col>
      <xdr:colOff>177800</xdr:colOff>
      <xdr:row>59</xdr:row>
      <xdr:rowOff>36576</xdr:rowOff>
    </xdr:to>
    <xdr:cxnSp macro="">
      <xdr:nvCxnSpPr>
        <xdr:cNvPr id="357" name="直線コネクタ 356">
          <a:extLst>
            <a:ext uri="{FF2B5EF4-FFF2-40B4-BE49-F238E27FC236}">
              <a16:creationId xmlns:a16="http://schemas.microsoft.com/office/drawing/2014/main" id="{DCC82099-A36A-4054-BC3F-570590BF81DB}"/>
            </a:ext>
          </a:extLst>
        </xdr:cNvPr>
        <xdr:cNvCxnSpPr/>
      </xdr:nvCxnSpPr>
      <xdr:spPr>
        <a:xfrm>
          <a:off x="11282680" y="9883140"/>
          <a:ext cx="78994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140479</xdr:rowOff>
    </xdr:from>
    <xdr:ext cx="405111" cy="259045"/>
    <xdr:sp macro="" textlink="">
      <xdr:nvSpPr>
        <xdr:cNvPr id="358" name="n_1aveValue【学校施設】&#10;有形固定資産減価償却率">
          <a:extLst>
            <a:ext uri="{FF2B5EF4-FFF2-40B4-BE49-F238E27FC236}">
              <a16:creationId xmlns:a16="http://schemas.microsoft.com/office/drawing/2014/main" id="{62E40ECD-FDE0-4709-8BC3-999154E15573}"/>
            </a:ext>
          </a:extLst>
        </xdr:cNvPr>
        <xdr:cNvSpPr txBox="1"/>
      </xdr:nvSpPr>
      <xdr:spPr>
        <a:xfrm>
          <a:off x="13437244" y="969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106189</xdr:rowOff>
    </xdr:from>
    <xdr:ext cx="405111" cy="259045"/>
    <xdr:sp macro="" textlink="">
      <xdr:nvSpPr>
        <xdr:cNvPr id="359" name="n_2aveValue【学校施設】&#10;有形固定資産減価償却率">
          <a:extLst>
            <a:ext uri="{FF2B5EF4-FFF2-40B4-BE49-F238E27FC236}">
              <a16:creationId xmlns:a16="http://schemas.microsoft.com/office/drawing/2014/main" id="{E50FDE52-8018-4F65-8184-89610DA382AB}"/>
            </a:ext>
          </a:extLst>
        </xdr:cNvPr>
        <xdr:cNvSpPr txBox="1"/>
      </xdr:nvSpPr>
      <xdr:spPr>
        <a:xfrm>
          <a:off x="12675244" y="9661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87901</xdr:rowOff>
    </xdr:from>
    <xdr:ext cx="405111" cy="259045"/>
    <xdr:sp macro="" textlink="">
      <xdr:nvSpPr>
        <xdr:cNvPr id="360" name="n_3aveValue【学校施設】&#10;有形固定資産減価償却率">
          <a:extLst>
            <a:ext uri="{FF2B5EF4-FFF2-40B4-BE49-F238E27FC236}">
              <a16:creationId xmlns:a16="http://schemas.microsoft.com/office/drawing/2014/main" id="{21221F7F-6825-4C7B-9343-A4A78BDCCFBA}"/>
            </a:ext>
          </a:extLst>
        </xdr:cNvPr>
        <xdr:cNvSpPr txBox="1"/>
      </xdr:nvSpPr>
      <xdr:spPr>
        <a:xfrm>
          <a:off x="11900544" y="964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44213</xdr:rowOff>
    </xdr:from>
    <xdr:ext cx="405111" cy="259045"/>
    <xdr:sp macro="" textlink="">
      <xdr:nvSpPr>
        <xdr:cNvPr id="361" name="n_4aveValue【学校施設】&#10;有形固定資産減価償却率">
          <a:extLst>
            <a:ext uri="{FF2B5EF4-FFF2-40B4-BE49-F238E27FC236}">
              <a16:creationId xmlns:a16="http://schemas.microsoft.com/office/drawing/2014/main" id="{BB295DC8-36FE-4FDA-A9F4-16425B672FDA}"/>
            </a:ext>
          </a:extLst>
        </xdr:cNvPr>
        <xdr:cNvSpPr txBox="1"/>
      </xdr:nvSpPr>
      <xdr:spPr>
        <a:xfrm>
          <a:off x="11102984" y="9934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153941</xdr:rowOff>
    </xdr:from>
    <xdr:ext cx="405111" cy="259045"/>
    <xdr:sp macro="" textlink="">
      <xdr:nvSpPr>
        <xdr:cNvPr id="362" name="n_1mainValue【学校施設】&#10;有形固定資産減価償却率">
          <a:extLst>
            <a:ext uri="{FF2B5EF4-FFF2-40B4-BE49-F238E27FC236}">
              <a16:creationId xmlns:a16="http://schemas.microsoft.com/office/drawing/2014/main" id="{DA3BFF5F-4E4D-4711-8593-236AB2FC2766}"/>
            </a:ext>
          </a:extLst>
        </xdr:cNvPr>
        <xdr:cNvSpPr txBox="1"/>
      </xdr:nvSpPr>
      <xdr:spPr>
        <a:xfrm>
          <a:off x="13437244" y="10044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112793</xdr:rowOff>
    </xdr:from>
    <xdr:ext cx="405111" cy="259045"/>
    <xdr:sp macro="" textlink="">
      <xdr:nvSpPr>
        <xdr:cNvPr id="363" name="n_2mainValue【学校施設】&#10;有形固定資産減価償却率">
          <a:extLst>
            <a:ext uri="{FF2B5EF4-FFF2-40B4-BE49-F238E27FC236}">
              <a16:creationId xmlns:a16="http://schemas.microsoft.com/office/drawing/2014/main" id="{FB757EE3-A045-4512-9576-8995FA661D18}"/>
            </a:ext>
          </a:extLst>
        </xdr:cNvPr>
        <xdr:cNvSpPr txBox="1"/>
      </xdr:nvSpPr>
      <xdr:spPr>
        <a:xfrm>
          <a:off x="12675244" y="10003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78503</xdr:rowOff>
    </xdr:from>
    <xdr:ext cx="405111" cy="259045"/>
    <xdr:sp macro="" textlink="">
      <xdr:nvSpPr>
        <xdr:cNvPr id="364" name="n_3mainValue【学校施設】&#10;有形固定資産減価償却率">
          <a:extLst>
            <a:ext uri="{FF2B5EF4-FFF2-40B4-BE49-F238E27FC236}">
              <a16:creationId xmlns:a16="http://schemas.microsoft.com/office/drawing/2014/main" id="{A4314484-820E-4A89-A2AE-23FFD48DDD7E}"/>
            </a:ext>
          </a:extLst>
        </xdr:cNvPr>
        <xdr:cNvSpPr txBox="1"/>
      </xdr:nvSpPr>
      <xdr:spPr>
        <a:xfrm>
          <a:off x="11900544" y="9969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55897</xdr:rowOff>
    </xdr:from>
    <xdr:ext cx="405111" cy="259045"/>
    <xdr:sp macro="" textlink="">
      <xdr:nvSpPr>
        <xdr:cNvPr id="365" name="n_4mainValue【学校施設】&#10;有形固定資産減価償却率">
          <a:extLst>
            <a:ext uri="{FF2B5EF4-FFF2-40B4-BE49-F238E27FC236}">
              <a16:creationId xmlns:a16="http://schemas.microsoft.com/office/drawing/2014/main" id="{831773D9-678C-442E-ADFA-7318BF2980D2}"/>
            </a:ext>
          </a:extLst>
        </xdr:cNvPr>
        <xdr:cNvSpPr txBox="1"/>
      </xdr:nvSpPr>
      <xdr:spPr>
        <a:xfrm>
          <a:off x="11102984" y="961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6" name="正方形/長方形 365">
          <a:extLst>
            <a:ext uri="{FF2B5EF4-FFF2-40B4-BE49-F238E27FC236}">
              <a16:creationId xmlns:a16="http://schemas.microsoft.com/office/drawing/2014/main" id="{DF399FCE-3441-4A07-9921-9585DC18A40F}"/>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7" name="正方形/長方形 366">
          <a:extLst>
            <a:ext uri="{FF2B5EF4-FFF2-40B4-BE49-F238E27FC236}">
              <a16:creationId xmlns:a16="http://schemas.microsoft.com/office/drawing/2014/main" id="{E96D33DC-2017-4330-9C65-45FC443C436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8" name="正方形/長方形 367">
          <a:extLst>
            <a:ext uri="{FF2B5EF4-FFF2-40B4-BE49-F238E27FC236}">
              <a16:creationId xmlns:a16="http://schemas.microsoft.com/office/drawing/2014/main" id="{79143937-B67D-4F44-B8C6-A2112E718C57}"/>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9" name="正方形/長方形 368">
          <a:extLst>
            <a:ext uri="{FF2B5EF4-FFF2-40B4-BE49-F238E27FC236}">
              <a16:creationId xmlns:a16="http://schemas.microsoft.com/office/drawing/2014/main" id="{C3322559-324A-4238-AEB1-D9D0BAECD4F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0" name="正方形/長方形 369">
          <a:extLst>
            <a:ext uri="{FF2B5EF4-FFF2-40B4-BE49-F238E27FC236}">
              <a16:creationId xmlns:a16="http://schemas.microsoft.com/office/drawing/2014/main" id="{8A2BF609-3FFD-4368-B8B4-C91D32FC3F4C}"/>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1" name="正方形/長方形 370">
          <a:extLst>
            <a:ext uri="{FF2B5EF4-FFF2-40B4-BE49-F238E27FC236}">
              <a16:creationId xmlns:a16="http://schemas.microsoft.com/office/drawing/2014/main" id="{C42E9ADA-13E1-46BB-8C73-A2E29681DBD6}"/>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2" name="正方形/長方形 371">
          <a:extLst>
            <a:ext uri="{FF2B5EF4-FFF2-40B4-BE49-F238E27FC236}">
              <a16:creationId xmlns:a16="http://schemas.microsoft.com/office/drawing/2014/main" id="{2B387ECE-2535-4F57-B6C1-AFEC9DFCCFB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3" name="正方形/長方形 372">
          <a:extLst>
            <a:ext uri="{FF2B5EF4-FFF2-40B4-BE49-F238E27FC236}">
              <a16:creationId xmlns:a16="http://schemas.microsoft.com/office/drawing/2014/main" id="{E0A5A19D-A30E-4E95-B6FA-C933A5E2DC67}"/>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4" name="テキスト ボックス 373">
          <a:extLst>
            <a:ext uri="{FF2B5EF4-FFF2-40B4-BE49-F238E27FC236}">
              <a16:creationId xmlns:a16="http://schemas.microsoft.com/office/drawing/2014/main" id="{B5424872-325A-439C-88BC-A770FE9F9A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5" name="直線コネクタ 374">
          <a:extLst>
            <a:ext uri="{FF2B5EF4-FFF2-40B4-BE49-F238E27FC236}">
              <a16:creationId xmlns:a16="http://schemas.microsoft.com/office/drawing/2014/main" id="{E2AF5BD8-D853-4B0D-8D7B-B75C2594F99D}"/>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76" name="直線コネクタ 375">
          <a:extLst>
            <a:ext uri="{FF2B5EF4-FFF2-40B4-BE49-F238E27FC236}">
              <a16:creationId xmlns:a16="http://schemas.microsoft.com/office/drawing/2014/main" id="{F7376D25-8328-4F24-A715-246200EA278F}"/>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77" name="テキスト ボックス 376">
          <a:extLst>
            <a:ext uri="{FF2B5EF4-FFF2-40B4-BE49-F238E27FC236}">
              <a16:creationId xmlns:a16="http://schemas.microsoft.com/office/drawing/2014/main" id="{FC9E94B9-EECA-40E6-8445-D24797FEC05C}"/>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78" name="直線コネクタ 377">
          <a:extLst>
            <a:ext uri="{FF2B5EF4-FFF2-40B4-BE49-F238E27FC236}">
              <a16:creationId xmlns:a16="http://schemas.microsoft.com/office/drawing/2014/main" id="{EA97F960-D5C6-40CF-8E88-EDE54078E8BE}"/>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79" name="テキスト ボックス 378">
          <a:extLst>
            <a:ext uri="{FF2B5EF4-FFF2-40B4-BE49-F238E27FC236}">
              <a16:creationId xmlns:a16="http://schemas.microsoft.com/office/drawing/2014/main" id="{6070E646-3924-448A-9286-229700D744D7}"/>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0" name="直線コネクタ 379">
          <a:extLst>
            <a:ext uri="{FF2B5EF4-FFF2-40B4-BE49-F238E27FC236}">
              <a16:creationId xmlns:a16="http://schemas.microsoft.com/office/drawing/2014/main" id="{6B99C364-3644-438D-B5E3-D48CE5FD440F}"/>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1" name="テキスト ボックス 380">
          <a:extLst>
            <a:ext uri="{FF2B5EF4-FFF2-40B4-BE49-F238E27FC236}">
              <a16:creationId xmlns:a16="http://schemas.microsoft.com/office/drawing/2014/main" id="{B1EB0D78-10D1-45F7-8FBA-DE500F959614}"/>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2" name="直線コネクタ 381">
          <a:extLst>
            <a:ext uri="{FF2B5EF4-FFF2-40B4-BE49-F238E27FC236}">
              <a16:creationId xmlns:a16="http://schemas.microsoft.com/office/drawing/2014/main" id="{B3E84D49-E529-42DC-BFF0-2584FEC840AD}"/>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3" name="テキスト ボックス 382">
          <a:extLst>
            <a:ext uri="{FF2B5EF4-FFF2-40B4-BE49-F238E27FC236}">
              <a16:creationId xmlns:a16="http://schemas.microsoft.com/office/drawing/2014/main" id="{41274722-A8D4-4432-B41B-14FDA440A322}"/>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4" name="直線コネクタ 383">
          <a:extLst>
            <a:ext uri="{FF2B5EF4-FFF2-40B4-BE49-F238E27FC236}">
              <a16:creationId xmlns:a16="http://schemas.microsoft.com/office/drawing/2014/main" id="{BA739402-568F-4E2A-98F9-9C16FBDC43B6}"/>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5" name="テキスト ボックス 384">
          <a:extLst>
            <a:ext uri="{FF2B5EF4-FFF2-40B4-BE49-F238E27FC236}">
              <a16:creationId xmlns:a16="http://schemas.microsoft.com/office/drawing/2014/main" id="{09E5F483-D14F-49E5-B95C-DB7C05235268}"/>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6" name="【学校施設】&#10;一人当たり面積グラフ枠">
          <a:extLst>
            <a:ext uri="{FF2B5EF4-FFF2-40B4-BE49-F238E27FC236}">
              <a16:creationId xmlns:a16="http://schemas.microsoft.com/office/drawing/2014/main" id="{48EF9DB8-537E-4241-8400-B5ED56713C73}"/>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42063</xdr:rowOff>
    </xdr:from>
    <xdr:to>
      <xdr:col>116</xdr:col>
      <xdr:colOff>62864</xdr:colOff>
      <xdr:row>63</xdr:row>
      <xdr:rowOff>100584</xdr:rowOff>
    </xdr:to>
    <xdr:cxnSp macro="">
      <xdr:nvCxnSpPr>
        <xdr:cNvPr id="387" name="直線コネクタ 386">
          <a:extLst>
            <a:ext uri="{FF2B5EF4-FFF2-40B4-BE49-F238E27FC236}">
              <a16:creationId xmlns:a16="http://schemas.microsoft.com/office/drawing/2014/main" id="{164609FD-3057-4A0D-A77E-E09D0351CFF0}"/>
            </a:ext>
          </a:extLst>
        </xdr:cNvPr>
        <xdr:cNvCxnSpPr/>
      </xdr:nvCxnSpPr>
      <xdr:spPr>
        <a:xfrm flipV="1">
          <a:off x="19509104" y="9429903"/>
          <a:ext cx="0" cy="1232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104411</xdr:rowOff>
    </xdr:from>
    <xdr:ext cx="469744" cy="259045"/>
    <xdr:sp macro="" textlink="">
      <xdr:nvSpPr>
        <xdr:cNvPr id="388" name="【学校施設】&#10;一人当たり面積最小値テキスト">
          <a:extLst>
            <a:ext uri="{FF2B5EF4-FFF2-40B4-BE49-F238E27FC236}">
              <a16:creationId xmlns:a16="http://schemas.microsoft.com/office/drawing/2014/main" id="{DC4AFBDE-3F96-4B0D-B891-471E6D7E2F56}"/>
            </a:ext>
          </a:extLst>
        </xdr:cNvPr>
        <xdr:cNvSpPr txBox="1"/>
      </xdr:nvSpPr>
      <xdr:spPr>
        <a:xfrm>
          <a:off x="19547840" y="10665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100584</xdr:rowOff>
    </xdr:from>
    <xdr:to>
      <xdr:col>116</xdr:col>
      <xdr:colOff>152400</xdr:colOff>
      <xdr:row>63</xdr:row>
      <xdr:rowOff>100584</xdr:rowOff>
    </xdr:to>
    <xdr:cxnSp macro="">
      <xdr:nvCxnSpPr>
        <xdr:cNvPr id="389" name="直線コネクタ 388">
          <a:extLst>
            <a:ext uri="{FF2B5EF4-FFF2-40B4-BE49-F238E27FC236}">
              <a16:creationId xmlns:a16="http://schemas.microsoft.com/office/drawing/2014/main" id="{3B423788-FA1D-46D2-9B45-F32F7E27DBA8}"/>
            </a:ext>
          </a:extLst>
        </xdr:cNvPr>
        <xdr:cNvCxnSpPr/>
      </xdr:nvCxnSpPr>
      <xdr:spPr>
        <a:xfrm>
          <a:off x="19443700" y="106619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160190</xdr:rowOff>
    </xdr:from>
    <xdr:ext cx="469744" cy="259045"/>
    <xdr:sp macro="" textlink="">
      <xdr:nvSpPr>
        <xdr:cNvPr id="390" name="【学校施設】&#10;一人当たり面積最大値テキスト">
          <a:extLst>
            <a:ext uri="{FF2B5EF4-FFF2-40B4-BE49-F238E27FC236}">
              <a16:creationId xmlns:a16="http://schemas.microsoft.com/office/drawing/2014/main" id="{9C600CFA-F68E-438C-BB63-4E2241027CAB}"/>
            </a:ext>
          </a:extLst>
        </xdr:cNvPr>
        <xdr:cNvSpPr txBox="1"/>
      </xdr:nvSpPr>
      <xdr:spPr>
        <a:xfrm>
          <a:off x="19547840" y="9212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42063</xdr:rowOff>
    </xdr:from>
    <xdr:to>
      <xdr:col>116</xdr:col>
      <xdr:colOff>152400</xdr:colOff>
      <xdr:row>56</xdr:row>
      <xdr:rowOff>42063</xdr:rowOff>
    </xdr:to>
    <xdr:cxnSp macro="">
      <xdr:nvCxnSpPr>
        <xdr:cNvPr id="391" name="直線コネクタ 390">
          <a:extLst>
            <a:ext uri="{FF2B5EF4-FFF2-40B4-BE49-F238E27FC236}">
              <a16:creationId xmlns:a16="http://schemas.microsoft.com/office/drawing/2014/main" id="{BC9859DD-1D95-4FE3-BEA1-DC9BF424817D}"/>
            </a:ext>
          </a:extLst>
        </xdr:cNvPr>
        <xdr:cNvCxnSpPr/>
      </xdr:nvCxnSpPr>
      <xdr:spPr>
        <a:xfrm>
          <a:off x="19443700" y="94299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139869</xdr:rowOff>
    </xdr:from>
    <xdr:ext cx="469744" cy="259045"/>
    <xdr:sp macro="" textlink="">
      <xdr:nvSpPr>
        <xdr:cNvPr id="392" name="【学校施設】&#10;一人当たり面積平均値テキスト">
          <a:extLst>
            <a:ext uri="{FF2B5EF4-FFF2-40B4-BE49-F238E27FC236}">
              <a16:creationId xmlns:a16="http://schemas.microsoft.com/office/drawing/2014/main" id="{9B7FCD57-3C05-427B-BECE-98E03C0AC3AF}"/>
            </a:ext>
          </a:extLst>
        </xdr:cNvPr>
        <xdr:cNvSpPr txBox="1"/>
      </xdr:nvSpPr>
      <xdr:spPr>
        <a:xfrm>
          <a:off x="19547840" y="9862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116992</xdr:rowOff>
    </xdr:from>
    <xdr:to>
      <xdr:col>116</xdr:col>
      <xdr:colOff>114300</xdr:colOff>
      <xdr:row>60</xdr:row>
      <xdr:rowOff>47142</xdr:rowOff>
    </xdr:to>
    <xdr:sp macro="" textlink="">
      <xdr:nvSpPr>
        <xdr:cNvPr id="393" name="フローチャート: 判断 392">
          <a:extLst>
            <a:ext uri="{FF2B5EF4-FFF2-40B4-BE49-F238E27FC236}">
              <a16:creationId xmlns:a16="http://schemas.microsoft.com/office/drawing/2014/main" id="{D09FDAD6-B2DA-475B-8B83-E59C126EED2F}"/>
            </a:ext>
          </a:extLst>
        </xdr:cNvPr>
        <xdr:cNvSpPr/>
      </xdr:nvSpPr>
      <xdr:spPr>
        <a:xfrm>
          <a:off x="19458940" y="10007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123851</xdr:rowOff>
    </xdr:from>
    <xdr:to>
      <xdr:col>112</xdr:col>
      <xdr:colOff>38100</xdr:colOff>
      <xdr:row>60</xdr:row>
      <xdr:rowOff>54001</xdr:rowOff>
    </xdr:to>
    <xdr:sp macro="" textlink="">
      <xdr:nvSpPr>
        <xdr:cNvPr id="394" name="フローチャート: 判断 393">
          <a:extLst>
            <a:ext uri="{FF2B5EF4-FFF2-40B4-BE49-F238E27FC236}">
              <a16:creationId xmlns:a16="http://schemas.microsoft.com/office/drawing/2014/main" id="{9CFBF743-AA26-400F-A11C-52580D947979}"/>
            </a:ext>
          </a:extLst>
        </xdr:cNvPr>
        <xdr:cNvSpPr/>
      </xdr:nvSpPr>
      <xdr:spPr>
        <a:xfrm>
          <a:off x="18735040" y="100146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115621</xdr:rowOff>
    </xdr:from>
    <xdr:to>
      <xdr:col>107</xdr:col>
      <xdr:colOff>101600</xdr:colOff>
      <xdr:row>60</xdr:row>
      <xdr:rowOff>45771</xdr:rowOff>
    </xdr:to>
    <xdr:sp macro="" textlink="">
      <xdr:nvSpPr>
        <xdr:cNvPr id="395" name="フローチャート: 判断 394">
          <a:extLst>
            <a:ext uri="{FF2B5EF4-FFF2-40B4-BE49-F238E27FC236}">
              <a16:creationId xmlns:a16="http://schemas.microsoft.com/office/drawing/2014/main" id="{B32356D8-B341-498E-AC1C-EFC1709E3FF6}"/>
            </a:ext>
          </a:extLst>
        </xdr:cNvPr>
        <xdr:cNvSpPr/>
      </xdr:nvSpPr>
      <xdr:spPr>
        <a:xfrm>
          <a:off x="17937480" y="100063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125679</xdr:rowOff>
    </xdr:from>
    <xdr:to>
      <xdr:col>102</xdr:col>
      <xdr:colOff>165100</xdr:colOff>
      <xdr:row>60</xdr:row>
      <xdr:rowOff>55829</xdr:rowOff>
    </xdr:to>
    <xdr:sp macro="" textlink="">
      <xdr:nvSpPr>
        <xdr:cNvPr id="396" name="フローチャート: 判断 395">
          <a:extLst>
            <a:ext uri="{FF2B5EF4-FFF2-40B4-BE49-F238E27FC236}">
              <a16:creationId xmlns:a16="http://schemas.microsoft.com/office/drawing/2014/main" id="{19A8DBD1-E468-40D9-9346-FFA14D66BE43}"/>
            </a:ext>
          </a:extLst>
        </xdr:cNvPr>
        <xdr:cNvSpPr/>
      </xdr:nvSpPr>
      <xdr:spPr>
        <a:xfrm>
          <a:off x="17162780" y="100164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59</xdr:row>
      <xdr:rowOff>112420</xdr:rowOff>
    </xdr:from>
    <xdr:to>
      <xdr:col>98</xdr:col>
      <xdr:colOff>38100</xdr:colOff>
      <xdr:row>60</xdr:row>
      <xdr:rowOff>42570</xdr:rowOff>
    </xdr:to>
    <xdr:sp macro="" textlink="">
      <xdr:nvSpPr>
        <xdr:cNvPr id="397" name="フローチャート: 判断 396">
          <a:extLst>
            <a:ext uri="{FF2B5EF4-FFF2-40B4-BE49-F238E27FC236}">
              <a16:creationId xmlns:a16="http://schemas.microsoft.com/office/drawing/2014/main" id="{48154CDD-E084-41F6-AD3A-06BBAFDCD289}"/>
            </a:ext>
          </a:extLst>
        </xdr:cNvPr>
        <xdr:cNvSpPr/>
      </xdr:nvSpPr>
      <xdr:spPr>
        <a:xfrm>
          <a:off x="16388080" y="100031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8" name="テキスト ボックス 397">
          <a:extLst>
            <a:ext uri="{FF2B5EF4-FFF2-40B4-BE49-F238E27FC236}">
              <a16:creationId xmlns:a16="http://schemas.microsoft.com/office/drawing/2014/main" id="{A4A2BE76-20ED-4647-A574-59FDB86CE706}"/>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9" name="テキスト ボックス 398">
          <a:extLst>
            <a:ext uri="{FF2B5EF4-FFF2-40B4-BE49-F238E27FC236}">
              <a16:creationId xmlns:a16="http://schemas.microsoft.com/office/drawing/2014/main" id="{675FBF8B-00F3-4B29-A407-B7BFB2B07065}"/>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79251D52-0A48-45EA-8948-C3970B2E287E}"/>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93BC258C-2831-42A2-9BBA-EF20B2713D86}"/>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1EE73B3E-008A-4DDD-BF26-45D0B9256358}"/>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103277</xdr:rowOff>
    </xdr:from>
    <xdr:to>
      <xdr:col>116</xdr:col>
      <xdr:colOff>114300</xdr:colOff>
      <xdr:row>61</xdr:row>
      <xdr:rowOff>33427</xdr:rowOff>
    </xdr:to>
    <xdr:sp macro="" textlink="">
      <xdr:nvSpPr>
        <xdr:cNvPr id="403" name="楕円 402">
          <a:extLst>
            <a:ext uri="{FF2B5EF4-FFF2-40B4-BE49-F238E27FC236}">
              <a16:creationId xmlns:a16="http://schemas.microsoft.com/office/drawing/2014/main" id="{DD96140D-65B6-49B6-9A43-27C13235B48A}"/>
            </a:ext>
          </a:extLst>
        </xdr:cNvPr>
        <xdr:cNvSpPr/>
      </xdr:nvSpPr>
      <xdr:spPr>
        <a:xfrm>
          <a:off x="19458940" y="101616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81704</xdr:rowOff>
    </xdr:from>
    <xdr:ext cx="469744" cy="259045"/>
    <xdr:sp macro="" textlink="">
      <xdr:nvSpPr>
        <xdr:cNvPr id="404" name="【学校施設】&#10;一人当たり面積該当値テキスト">
          <a:extLst>
            <a:ext uri="{FF2B5EF4-FFF2-40B4-BE49-F238E27FC236}">
              <a16:creationId xmlns:a16="http://schemas.microsoft.com/office/drawing/2014/main" id="{D3B9D187-7BA6-4CD8-AE8C-86D87F0732ED}"/>
            </a:ext>
          </a:extLst>
        </xdr:cNvPr>
        <xdr:cNvSpPr txBox="1"/>
      </xdr:nvSpPr>
      <xdr:spPr>
        <a:xfrm>
          <a:off x="19547840" y="10140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105563</xdr:rowOff>
    </xdr:from>
    <xdr:to>
      <xdr:col>112</xdr:col>
      <xdr:colOff>38100</xdr:colOff>
      <xdr:row>61</xdr:row>
      <xdr:rowOff>35713</xdr:rowOff>
    </xdr:to>
    <xdr:sp macro="" textlink="">
      <xdr:nvSpPr>
        <xdr:cNvPr id="405" name="楕円 404">
          <a:extLst>
            <a:ext uri="{FF2B5EF4-FFF2-40B4-BE49-F238E27FC236}">
              <a16:creationId xmlns:a16="http://schemas.microsoft.com/office/drawing/2014/main" id="{FA2537C1-2DFB-4237-BC12-9103BF5B6809}"/>
            </a:ext>
          </a:extLst>
        </xdr:cNvPr>
        <xdr:cNvSpPr/>
      </xdr:nvSpPr>
      <xdr:spPr>
        <a:xfrm>
          <a:off x="18735040" y="101639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154077</xdr:rowOff>
    </xdr:from>
    <xdr:to>
      <xdr:col>116</xdr:col>
      <xdr:colOff>63500</xdr:colOff>
      <xdr:row>60</xdr:row>
      <xdr:rowOff>156363</xdr:rowOff>
    </xdr:to>
    <xdr:cxnSp macro="">
      <xdr:nvCxnSpPr>
        <xdr:cNvPr id="406" name="直線コネクタ 405">
          <a:extLst>
            <a:ext uri="{FF2B5EF4-FFF2-40B4-BE49-F238E27FC236}">
              <a16:creationId xmlns:a16="http://schemas.microsoft.com/office/drawing/2014/main" id="{05BFCB28-7452-4438-9DFD-FCA09DC4434E}"/>
            </a:ext>
          </a:extLst>
        </xdr:cNvPr>
        <xdr:cNvCxnSpPr/>
      </xdr:nvCxnSpPr>
      <xdr:spPr>
        <a:xfrm flipV="1">
          <a:off x="18778220" y="10212477"/>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109677</xdr:rowOff>
    </xdr:from>
    <xdr:to>
      <xdr:col>107</xdr:col>
      <xdr:colOff>101600</xdr:colOff>
      <xdr:row>61</xdr:row>
      <xdr:rowOff>39827</xdr:rowOff>
    </xdr:to>
    <xdr:sp macro="" textlink="">
      <xdr:nvSpPr>
        <xdr:cNvPr id="407" name="楕円 406">
          <a:extLst>
            <a:ext uri="{FF2B5EF4-FFF2-40B4-BE49-F238E27FC236}">
              <a16:creationId xmlns:a16="http://schemas.microsoft.com/office/drawing/2014/main" id="{F46CB323-7446-4F54-BD91-DC8E82B41805}"/>
            </a:ext>
          </a:extLst>
        </xdr:cNvPr>
        <xdr:cNvSpPr/>
      </xdr:nvSpPr>
      <xdr:spPr>
        <a:xfrm>
          <a:off x="17937480" y="101680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156363</xdr:rowOff>
    </xdr:from>
    <xdr:to>
      <xdr:col>111</xdr:col>
      <xdr:colOff>177800</xdr:colOff>
      <xdr:row>60</xdr:row>
      <xdr:rowOff>160477</xdr:rowOff>
    </xdr:to>
    <xdr:cxnSp macro="">
      <xdr:nvCxnSpPr>
        <xdr:cNvPr id="408" name="直線コネクタ 407">
          <a:extLst>
            <a:ext uri="{FF2B5EF4-FFF2-40B4-BE49-F238E27FC236}">
              <a16:creationId xmlns:a16="http://schemas.microsoft.com/office/drawing/2014/main" id="{7B03D3C5-3155-4AC4-BA63-217743D30F4F}"/>
            </a:ext>
          </a:extLst>
        </xdr:cNvPr>
        <xdr:cNvCxnSpPr/>
      </xdr:nvCxnSpPr>
      <xdr:spPr>
        <a:xfrm flipV="1">
          <a:off x="17988280" y="10214763"/>
          <a:ext cx="78994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114706</xdr:rowOff>
    </xdr:from>
    <xdr:to>
      <xdr:col>102</xdr:col>
      <xdr:colOff>165100</xdr:colOff>
      <xdr:row>61</xdr:row>
      <xdr:rowOff>44856</xdr:rowOff>
    </xdr:to>
    <xdr:sp macro="" textlink="">
      <xdr:nvSpPr>
        <xdr:cNvPr id="409" name="楕円 408">
          <a:extLst>
            <a:ext uri="{FF2B5EF4-FFF2-40B4-BE49-F238E27FC236}">
              <a16:creationId xmlns:a16="http://schemas.microsoft.com/office/drawing/2014/main" id="{C305FB7F-F399-40F5-B87F-4E1B8FA6729B}"/>
            </a:ext>
          </a:extLst>
        </xdr:cNvPr>
        <xdr:cNvSpPr/>
      </xdr:nvSpPr>
      <xdr:spPr>
        <a:xfrm>
          <a:off x="17162780" y="101731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160477</xdr:rowOff>
    </xdr:from>
    <xdr:to>
      <xdr:col>107</xdr:col>
      <xdr:colOff>50800</xdr:colOff>
      <xdr:row>60</xdr:row>
      <xdr:rowOff>165506</xdr:rowOff>
    </xdr:to>
    <xdr:cxnSp macro="">
      <xdr:nvCxnSpPr>
        <xdr:cNvPr id="410" name="直線コネクタ 409">
          <a:extLst>
            <a:ext uri="{FF2B5EF4-FFF2-40B4-BE49-F238E27FC236}">
              <a16:creationId xmlns:a16="http://schemas.microsoft.com/office/drawing/2014/main" id="{98A2C997-6DDC-4210-BFA6-984B30BFF7BF}"/>
            </a:ext>
          </a:extLst>
        </xdr:cNvPr>
        <xdr:cNvCxnSpPr/>
      </xdr:nvCxnSpPr>
      <xdr:spPr>
        <a:xfrm flipV="1">
          <a:off x="17213580" y="10218877"/>
          <a:ext cx="7747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107848</xdr:rowOff>
    </xdr:from>
    <xdr:to>
      <xdr:col>98</xdr:col>
      <xdr:colOff>38100</xdr:colOff>
      <xdr:row>61</xdr:row>
      <xdr:rowOff>37998</xdr:rowOff>
    </xdr:to>
    <xdr:sp macro="" textlink="">
      <xdr:nvSpPr>
        <xdr:cNvPr id="411" name="楕円 410">
          <a:extLst>
            <a:ext uri="{FF2B5EF4-FFF2-40B4-BE49-F238E27FC236}">
              <a16:creationId xmlns:a16="http://schemas.microsoft.com/office/drawing/2014/main" id="{E7C94BD7-5192-492F-9D4C-048947EFB4C2}"/>
            </a:ext>
          </a:extLst>
        </xdr:cNvPr>
        <xdr:cNvSpPr/>
      </xdr:nvSpPr>
      <xdr:spPr>
        <a:xfrm>
          <a:off x="16388080" y="101662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158648</xdr:rowOff>
    </xdr:from>
    <xdr:to>
      <xdr:col>102</xdr:col>
      <xdr:colOff>114300</xdr:colOff>
      <xdr:row>60</xdr:row>
      <xdr:rowOff>165506</xdr:rowOff>
    </xdr:to>
    <xdr:cxnSp macro="">
      <xdr:nvCxnSpPr>
        <xdr:cNvPr id="412" name="直線コネクタ 411">
          <a:extLst>
            <a:ext uri="{FF2B5EF4-FFF2-40B4-BE49-F238E27FC236}">
              <a16:creationId xmlns:a16="http://schemas.microsoft.com/office/drawing/2014/main" id="{24AAE500-E9E7-46D8-8495-398BB1905204}"/>
            </a:ext>
          </a:extLst>
        </xdr:cNvPr>
        <xdr:cNvCxnSpPr/>
      </xdr:nvCxnSpPr>
      <xdr:spPr>
        <a:xfrm>
          <a:off x="16431260" y="10217048"/>
          <a:ext cx="7823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70528</xdr:rowOff>
    </xdr:from>
    <xdr:ext cx="469744" cy="259045"/>
    <xdr:sp macro="" textlink="">
      <xdr:nvSpPr>
        <xdr:cNvPr id="413" name="n_1aveValue【学校施設】&#10;一人当たり面積">
          <a:extLst>
            <a:ext uri="{FF2B5EF4-FFF2-40B4-BE49-F238E27FC236}">
              <a16:creationId xmlns:a16="http://schemas.microsoft.com/office/drawing/2014/main" id="{CEDB900F-5C2C-4AC1-BE48-7900286259F0}"/>
            </a:ext>
          </a:extLst>
        </xdr:cNvPr>
        <xdr:cNvSpPr txBox="1"/>
      </xdr:nvSpPr>
      <xdr:spPr>
        <a:xfrm>
          <a:off x="18561127" y="9793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62298</xdr:rowOff>
    </xdr:from>
    <xdr:ext cx="469744" cy="259045"/>
    <xdr:sp macro="" textlink="">
      <xdr:nvSpPr>
        <xdr:cNvPr id="414" name="n_2aveValue【学校施設】&#10;一人当たり面積">
          <a:extLst>
            <a:ext uri="{FF2B5EF4-FFF2-40B4-BE49-F238E27FC236}">
              <a16:creationId xmlns:a16="http://schemas.microsoft.com/office/drawing/2014/main" id="{35FAD9E2-E7F4-4DDD-939B-86B4E36FD95D}"/>
            </a:ext>
          </a:extLst>
        </xdr:cNvPr>
        <xdr:cNvSpPr txBox="1"/>
      </xdr:nvSpPr>
      <xdr:spPr>
        <a:xfrm>
          <a:off x="17776267" y="9785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72356</xdr:rowOff>
    </xdr:from>
    <xdr:ext cx="469744" cy="259045"/>
    <xdr:sp macro="" textlink="">
      <xdr:nvSpPr>
        <xdr:cNvPr id="415" name="n_3aveValue【学校施設】&#10;一人当たり面積">
          <a:extLst>
            <a:ext uri="{FF2B5EF4-FFF2-40B4-BE49-F238E27FC236}">
              <a16:creationId xmlns:a16="http://schemas.microsoft.com/office/drawing/2014/main" id="{C20F057F-89B7-43DB-8901-07473131B161}"/>
            </a:ext>
          </a:extLst>
        </xdr:cNvPr>
        <xdr:cNvSpPr txBox="1"/>
      </xdr:nvSpPr>
      <xdr:spPr>
        <a:xfrm>
          <a:off x="17001567" y="9795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59097</xdr:rowOff>
    </xdr:from>
    <xdr:ext cx="469744" cy="259045"/>
    <xdr:sp macro="" textlink="">
      <xdr:nvSpPr>
        <xdr:cNvPr id="416" name="n_4aveValue【学校施設】&#10;一人当たり面積">
          <a:extLst>
            <a:ext uri="{FF2B5EF4-FFF2-40B4-BE49-F238E27FC236}">
              <a16:creationId xmlns:a16="http://schemas.microsoft.com/office/drawing/2014/main" id="{F5DAD255-F98B-4475-85EC-75B0FF99A86B}"/>
            </a:ext>
          </a:extLst>
        </xdr:cNvPr>
        <xdr:cNvSpPr txBox="1"/>
      </xdr:nvSpPr>
      <xdr:spPr>
        <a:xfrm>
          <a:off x="16226867" y="9782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26840</xdr:rowOff>
    </xdr:from>
    <xdr:ext cx="469744" cy="259045"/>
    <xdr:sp macro="" textlink="">
      <xdr:nvSpPr>
        <xdr:cNvPr id="417" name="n_1mainValue【学校施設】&#10;一人当たり面積">
          <a:extLst>
            <a:ext uri="{FF2B5EF4-FFF2-40B4-BE49-F238E27FC236}">
              <a16:creationId xmlns:a16="http://schemas.microsoft.com/office/drawing/2014/main" id="{26CAF8EC-1B2F-4C0E-AA32-7E11812E5466}"/>
            </a:ext>
          </a:extLst>
        </xdr:cNvPr>
        <xdr:cNvSpPr txBox="1"/>
      </xdr:nvSpPr>
      <xdr:spPr>
        <a:xfrm>
          <a:off x="18561127" y="10252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30954</xdr:rowOff>
    </xdr:from>
    <xdr:ext cx="469744" cy="259045"/>
    <xdr:sp macro="" textlink="">
      <xdr:nvSpPr>
        <xdr:cNvPr id="418" name="n_2mainValue【学校施設】&#10;一人当たり面積">
          <a:extLst>
            <a:ext uri="{FF2B5EF4-FFF2-40B4-BE49-F238E27FC236}">
              <a16:creationId xmlns:a16="http://schemas.microsoft.com/office/drawing/2014/main" id="{908A7035-0137-4521-A52C-7B13A8413C50}"/>
            </a:ext>
          </a:extLst>
        </xdr:cNvPr>
        <xdr:cNvSpPr txBox="1"/>
      </xdr:nvSpPr>
      <xdr:spPr>
        <a:xfrm>
          <a:off x="17776267" y="1025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35983</xdr:rowOff>
    </xdr:from>
    <xdr:ext cx="469744" cy="259045"/>
    <xdr:sp macro="" textlink="">
      <xdr:nvSpPr>
        <xdr:cNvPr id="419" name="n_3mainValue【学校施設】&#10;一人当たり面積">
          <a:extLst>
            <a:ext uri="{FF2B5EF4-FFF2-40B4-BE49-F238E27FC236}">
              <a16:creationId xmlns:a16="http://schemas.microsoft.com/office/drawing/2014/main" id="{38DA65A9-3F1C-43D3-AB85-E1C8D512D964}"/>
            </a:ext>
          </a:extLst>
        </xdr:cNvPr>
        <xdr:cNvSpPr txBox="1"/>
      </xdr:nvSpPr>
      <xdr:spPr>
        <a:xfrm>
          <a:off x="17001567" y="10262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29125</xdr:rowOff>
    </xdr:from>
    <xdr:ext cx="469744" cy="259045"/>
    <xdr:sp macro="" textlink="">
      <xdr:nvSpPr>
        <xdr:cNvPr id="420" name="n_4mainValue【学校施設】&#10;一人当たり面積">
          <a:extLst>
            <a:ext uri="{FF2B5EF4-FFF2-40B4-BE49-F238E27FC236}">
              <a16:creationId xmlns:a16="http://schemas.microsoft.com/office/drawing/2014/main" id="{2CF03CEB-033C-4D13-AC8E-CCC95CBA0C23}"/>
            </a:ext>
          </a:extLst>
        </xdr:cNvPr>
        <xdr:cNvSpPr txBox="1"/>
      </xdr:nvSpPr>
      <xdr:spPr>
        <a:xfrm>
          <a:off x="16226867" y="10255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1" name="正方形/長方形 420">
          <a:extLst>
            <a:ext uri="{FF2B5EF4-FFF2-40B4-BE49-F238E27FC236}">
              <a16:creationId xmlns:a16="http://schemas.microsoft.com/office/drawing/2014/main" id="{143CC835-2F13-4683-BC23-0CD41CD71E2A}"/>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2" name="正方形/長方形 421">
          <a:extLst>
            <a:ext uri="{FF2B5EF4-FFF2-40B4-BE49-F238E27FC236}">
              <a16:creationId xmlns:a16="http://schemas.microsoft.com/office/drawing/2014/main" id="{A5FC1CA5-5364-4300-B312-BCA3AB25065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3" name="正方形/長方形 422">
          <a:extLst>
            <a:ext uri="{FF2B5EF4-FFF2-40B4-BE49-F238E27FC236}">
              <a16:creationId xmlns:a16="http://schemas.microsoft.com/office/drawing/2014/main" id="{62A4E56C-251D-4881-B70A-E8596D47B57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4" name="正方形/長方形 423">
          <a:extLst>
            <a:ext uri="{FF2B5EF4-FFF2-40B4-BE49-F238E27FC236}">
              <a16:creationId xmlns:a16="http://schemas.microsoft.com/office/drawing/2014/main" id="{1ABFD211-EA8D-4397-93FD-17AD6344F377}"/>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5" name="正方形/長方形 424">
          <a:extLst>
            <a:ext uri="{FF2B5EF4-FFF2-40B4-BE49-F238E27FC236}">
              <a16:creationId xmlns:a16="http://schemas.microsoft.com/office/drawing/2014/main" id="{28733D52-BB14-480E-A7A7-B7E30C63F77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6" name="正方形/長方形 425">
          <a:extLst>
            <a:ext uri="{FF2B5EF4-FFF2-40B4-BE49-F238E27FC236}">
              <a16:creationId xmlns:a16="http://schemas.microsoft.com/office/drawing/2014/main" id="{B7706F8E-CEC1-48F1-9279-3294817E381F}"/>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7" name="正方形/長方形 426">
          <a:extLst>
            <a:ext uri="{FF2B5EF4-FFF2-40B4-BE49-F238E27FC236}">
              <a16:creationId xmlns:a16="http://schemas.microsoft.com/office/drawing/2014/main" id="{4462CA43-771B-4A7D-A0D6-B339C7363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8" name="正方形/長方形 427">
          <a:extLst>
            <a:ext uri="{FF2B5EF4-FFF2-40B4-BE49-F238E27FC236}">
              <a16:creationId xmlns:a16="http://schemas.microsoft.com/office/drawing/2014/main" id="{5C08DBD5-D006-40A2-A185-3A64B502522F}"/>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29" name="正方形/長方形 428">
          <a:extLst>
            <a:ext uri="{FF2B5EF4-FFF2-40B4-BE49-F238E27FC236}">
              <a16:creationId xmlns:a16="http://schemas.microsoft.com/office/drawing/2014/main" id="{3AF6BC52-0EFD-4DA1-BA3C-9ED6E81B263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30" name="正方形/長方形 429">
          <a:extLst>
            <a:ext uri="{FF2B5EF4-FFF2-40B4-BE49-F238E27FC236}">
              <a16:creationId xmlns:a16="http://schemas.microsoft.com/office/drawing/2014/main" id="{87DB4ADA-19B9-486D-A3AE-A95B56D1237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31" name="正方形/長方形 430">
          <a:extLst>
            <a:ext uri="{FF2B5EF4-FFF2-40B4-BE49-F238E27FC236}">
              <a16:creationId xmlns:a16="http://schemas.microsoft.com/office/drawing/2014/main" id="{858D21C2-FE3E-4662-849D-7AF3B539142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32" name="正方形/長方形 431">
          <a:extLst>
            <a:ext uri="{FF2B5EF4-FFF2-40B4-BE49-F238E27FC236}">
              <a16:creationId xmlns:a16="http://schemas.microsoft.com/office/drawing/2014/main" id="{6EDB7D41-9032-4D80-8642-6A453762227B}"/>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33" name="正方形/長方形 432">
          <a:extLst>
            <a:ext uri="{FF2B5EF4-FFF2-40B4-BE49-F238E27FC236}">
              <a16:creationId xmlns:a16="http://schemas.microsoft.com/office/drawing/2014/main" id="{0080D715-99E1-4638-AF9F-B5D3C0ADD7C2}"/>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34" name="正方形/長方形 433">
          <a:extLst>
            <a:ext uri="{FF2B5EF4-FFF2-40B4-BE49-F238E27FC236}">
              <a16:creationId xmlns:a16="http://schemas.microsoft.com/office/drawing/2014/main" id="{5D6C32DE-3D46-42F3-ABDC-459AEE868B89}"/>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35" name="正方形/長方形 434">
          <a:extLst>
            <a:ext uri="{FF2B5EF4-FFF2-40B4-BE49-F238E27FC236}">
              <a16:creationId xmlns:a16="http://schemas.microsoft.com/office/drawing/2014/main" id="{6626E4DB-40D9-49E6-863F-063A8A8FEFE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36" name="正方形/長方形 435">
          <a:extLst>
            <a:ext uri="{FF2B5EF4-FFF2-40B4-BE49-F238E27FC236}">
              <a16:creationId xmlns:a16="http://schemas.microsoft.com/office/drawing/2014/main" id="{EB878C10-9886-4558-A797-68FB72075A29}"/>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37" name="正方形/長方形 436">
          <a:extLst>
            <a:ext uri="{FF2B5EF4-FFF2-40B4-BE49-F238E27FC236}">
              <a16:creationId xmlns:a16="http://schemas.microsoft.com/office/drawing/2014/main" id="{AA4251C7-CEC9-4012-A429-6A2E4350FC9F}"/>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38" name="正方形/長方形 437">
          <a:extLst>
            <a:ext uri="{FF2B5EF4-FFF2-40B4-BE49-F238E27FC236}">
              <a16:creationId xmlns:a16="http://schemas.microsoft.com/office/drawing/2014/main" id="{F7E55F0F-E6C4-4053-9F51-677B7423D7CC}"/>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39" name="正方形/長方形 438">
          <a:extLst>
            <a:ext uri="{FF2B5EF4-FFF2-40B4-BE49-F238E27FC236}">
              <a16:creationId xmlns:a16="http://schemas.microsoft.com/office/drawing/2014/main" id="{519256E4-9200-4F02-88DC-7F95835F32FF}"/>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0" name="正方形/長方形 439">
          <a:extLst>
            <a:ext uri="{FF2B5EF4-FFF2-40B4-BE49-F238E27FC236}">
              <a16:creationId xmlns:a16="http://schemas.microsoft.com/office/drawing/2014/main" id="{B4C7B7AB-BE1F-4B95-8249-2D9168305A93}"/>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1" name="正方形/長方形 440">
          <a:extLst>
            <a:ext uri="{FF2B5EF4-FFF2-40B4-BE49-F238E27FC236}">
              <a16:creationId xmlns:a16="http://schemas.microsoft.com/office/drawing/2014/main" id="{0EFE96D9-493D-443F-A543-BBFC7E03FF63}"/>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2" name="正方形/長方形 441">
          <a:extLst>
            <a:ext uri="{FF2B5EF4-FFF2-40B4-BE49-F238E27FC236}">
              <a16:creationId xmlns:a16="http://schemas.microsoft.com/office/drawing/2014/main" id="{954FD2DF-6C71-4D98-923C-ACBD1B627722}"/>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3" name="正方形/長方形 442">
          <a:extLst>
            <a:ext uri="{FF2B5EF4-FFF2-40B4-BE49-F238E27FC236}">
              <a16:creationId xmlns:a16="http://schemas.microsoft.com/office/drawing/2014/main" id="{0E3D6B58-9F0E-41EB-88B2-BD4354911DC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4" name="正方形/長方形 443">
          <a:extLst>
            <a:ext uri="{FF2B5EF4-FFF2-40B4-BE49-F238E27FC236}">
              <a16:creationId xmlns:a16="http://schemas.microsoft.com/office/drawing/2014/main" id="{313F9EB5-D93B-4EF6-9B57-FB9B0C4379E7}"/>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445" name="正方形/長方形 444">
          <a:extLst>
            <a:ext uri="{FF2B5EF4-FFF2-40B4-BE49-F238E27FC236}">
              <a16:creationId xmlns:a16="http://schemas.microsoft.com/office/drawing/2014/main" id="{1979D8C0-21DE-4212-9495-A32AF0F938F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46" name="正方形/長方形 445">
          <a:extLst>
            <a:ext uri="{FF2B5EF4-FFF2-40B4-BE49-F238E27FC236}">
              <a16:creationId xmlns:a16="http://schemas.microsoft.com/office/drawing/2014/main" id="{BB53C3EC-81D6-40C3-9A39-94FAC6D5B99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47" name="正方形/長方形 446">
          <a:extLst>
            <a:ext uri="{FF2B5EF4-FFF2-40B4-BE49-F238E27FC236}">
              <a16:creationId xmlns:a16="http://schemas.microsoft.com/office/drawing/2014/main" id="{3AA6933B-9DB9-44CA-AA1C-3ED35559F3A9}"/>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48" name="正方形/長方形 447">
          <a:extLst>
            <a:ext uri="{FF2B5EF4-FFF2-40B4-BE49-F238E27FC236}">
              <a16:creationId xmlns:a16="http://schemas.microsoft.com/office/drawing/2014/main" id="{1389CB66-CC2D-4EE8-B1DC-F749B6BF5CC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49" name="正方形/長方形 448">
          <a:extLst>
            <a:ext uri="{FF2B5EF4-FFF2-40B4-BE49-F238E27FC236}">
              <a16:creationId xmlns:a16="http://schemas.microsoft.com/office/drawing/2014/main" id="{13B01BA4-4D0B-46A5-B484-28AA18510A6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50" name="正方形/長方形 449">
          <a:extLst>
            <a:ext uri="{FF2B5EF4-FFF2-40B4-BE49-F238E27FC236}">
              <a16:creationId xmlns:a16="http://schemas.microsoft.com/office/drawing/2014/main" id="{59FEF007-DC43-44D3-967D-838253A16ECB}"/>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51" name="正方形/長方形 450">
          <a:extLst>
            <a:ext uri="{FF2B5EF4-FFF2-40B4-BE49-F238E27FC236}">
              <a16:creationId xmlns:a16="http://schemas.microsoft.com/office/drawing/2014/main" id="{701FEAF2-BF6A-4984-A238-84AD07A3360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52" name="正方形/長方形 451">
          <a:extLst>
            <a:ext uri="{FF2B5EF4-FFF2-40B4-BE49-F238E27FC236}">
              <a16:creationId xmlns:a16="http://schemas.microsoft.com/office/drawing/2014/main" id="{B88BD39E-B537-41E3-94AD-403F8B51EA5A}"/>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453" name="正方形/長方形 452">
          <a:extLst>
            <a:ext uri="{FF2B5EF4-FFF2-40B4-BE49-F238E27FC236}">
              <a16:creationId xmlns:a16="http://schemas.microsoft.com/office/drawing/2014/main" id="{B3ECA623-FBCD-4B78-8740-725553FB56A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54" name="正方形/長方形 453">
          <a:extLst>
            <a:ext uri="{FF2B5EF4-FFF2-40B4-BE49-F238E27FC236}">
              <a16:creationId xmlns:a16="http://schemas.microsoft.com/office/drawing/2014/main" id="{943D50A6-C65D-4A8D-A09A-3C678A43A73C}"/>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55" name="テキスト ボックス 454">
          <a:extLst>
            <a:ext uri="{FF2B5EF4-FFF2-40B4-BE49-F238E27FC236}">
              <a16:creationId xmlns:a16="http://schemas.microsoft.com/office/drawing/2014/main" id="{791DF4CD-10CF-4BA8-A67B-5B2FBC02C9E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について、類似団体と比較して道路は低いものの、学校施設と橋りょうについては高くなっている。道路は、個別施設計画（舗装）に基づき計画的に長寿命化を図っていることから類似団体と比較して低い数値となっている。学校施設については町内全ての小中学校で建築後</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が経過していることから類似団体と比較して高い数値になっているものの、順次長寿命化改修工事を実施しており、類似団体平均との乖離は減少している。また、橋りょうについても有形固定資産減価償却率は高くなっているものの、栄町橋りょう長寿命化修繕計画に基づき、予防保全が必要なものから順次長寿命化工事を実施し、計画的な維持管理を行いコスト縮減と財政負担が短期に集中しないよう予算の平準化を図りつつ、適正な維持管理に努め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6A3FCCE-92A5-48AF-9F02-5D9B426E877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FDFA72E-64AB-4E42-B363-C5BB808B2E76}"/>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B06B862-1DD1-4634-A5D8-2F84E74A2F0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354BE20-38CD-48F8-BF7C-A2CDAD0897EF}"/>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208FB34-91C5-4911-B1D5-66142F655FC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54172E1-92A5-493D-9F04-7781C6B015BC}"/>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D7F99B5-59A8-40ED-8C52-F83DEF6B87F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B30A419-9347-4CA1-97A4-3D5951B120B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6B29514-46B8-4A4A-8A2D-36CBE9C17F3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D2D941F-533E-47A1-B938-05107291083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19,842
19,418
32.51
8,445,981
8,154,259
285,486
4,942,978
6,132,443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68FC176-CF99-47B2-9B5A-B3E9E5976B9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47CC356-2D2B-496D-B208-699B16E9BBD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495CE65-F02F-4410-96D3-C67445C1FE11}"/>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8E8CAEC-F296-486B-911D-8F63913B82C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62D4C9F-79EB-43F1-AE2F-FA32FD36ACC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B2662AE-A3E9-4E0C-8622-0A72EFAC6B4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D93981C-3B3E-494D-A9DA-69FED9869C07}"/>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E0E66A8-6FD8-4AB3-ADAB-AC7D583012C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451061A-F829-4D66-9032-8D3333E4C0A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68605BC-04C6-4695-A1F2-C0740DAC98E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5D5C56C-192D-410D-BF42-A43AF100779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80B4C21-9582-472C-BC5C-B15071546714}"/>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67EA7FB-BAF4-4C3A-B726-E42F494EE94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778D045-AB78-4CA4-A58D-92259067BB2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C72166E-CA6F-4AB6-AE39-4E2C6990371A}"/>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2C5F1BE-E7D6-4270-BED3-2AE3AC611B4D}"/>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0B2C258-1FD8-4DE5-8774-36150A1C4F6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F3F123-54C8-4C28-8614-D40E9DD10703}"/>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0D849D9-D3F5-45F9-AB76-EB24DC99042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CCAFFD6-311C-45D6-8582-39F3D311C24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3E3D368-4DDF-47D9-BD8A-E4865CFFEC6C}"/>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2BE17E1-87A9-4B6B-8E13-6553129262E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9BD7B39-7EA6-415C-967A-69507554EDF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163003C-8FE2-488F-BC93-96C798903F8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9A873A2-3490-4F57-AF07-6217E484A4FD}"/>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996B7B0-1EA4-4267-AED4-3E34DADA2D2B}"/>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91C42A4-712E-4701-9456-E3AE37B59452}"/>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402D840-F034-47DD-B7BE-F0F1E2BD1E33}"/>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C09850E-789A-4AB8-A917-5C348D999BD6}"/>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6E8CD83-D289-422F-BFD7-D30F66FE6839}"/>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68CEEE91-1B42-4D85-B9E2-ACE9EF958F3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B528F03-EF77-4454-BAF1-09EC52EA8242}"/>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16C5BFC1-4857-4CE2-AE19-4742765B001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A8034383-EF1E-406F-AC2A-BDDA521EAF3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4BAC6123-0E7D-4C6C-B9FC-3157431E85B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C77A9670-5A9F-4759-8476-D78FE4FF4E1E}"/>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72088D78-5657-415D-B8B5-8AD1939AC774}"/>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DE0DF3E-E213-41AD-B9C9-88B18B261BE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FA14C0EF-8E98-4039-9D67-F303771E7158}"/>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90E4687-BB1F-48AB-A0A5-A090BC895523}"/>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D09AEC1-718E-4EFA-B1FA-4C1858CDD91B}"/>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11938C43-9AC6-4D88-9380-2F48D6B5AB1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3DC7051-66C9-4057-9841-80C59600B22B}"/>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151EE3A-7978-4270-965E-D9D5D53732CF}"/>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DDDDFE45-0CCB-40AD-8E49-66EFBD6B2BF4}"/>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6FAB7774-0A91-4D7F-83F1-7C9CC032C78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5D1467EA-4125-4FAE-A180-6B2716BE680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95D6A55D-4E5F-452D-B924-609A2F7B0053}"/>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0A0E79CD-96BC-4A1D-BFEB-296B5BE287AA}"/>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613E0483-3E7A-49A8-918F-8C3CF92F0184}"/>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900C3DFE-8AD2-43F2-8DEA-64A1197E9FC0}"/>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FA488F30-A90E-49FE-9A8D-6DBA6776B08A}"/>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F977B848-9D79-4ECE-8743-D626723D6B2A}"/>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0BA481FB-7AFE-4A2E-A38E-CB7406BE3026}"/>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6FC6D2C3-E77C-481A-A9A0-5EA83503AD2D}"/>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0068604F-5FB8-46FC-B665-E5E6BA2A0DF7}"/>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06F97EFC-8987-418B-B7C0-2F24B5B63B38}"/>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86CB3C82-51DF-44ED-A435-B904D46D9764}"/>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39239050-C08F-4365-9981-205574D092EC}"/>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87362554-F6A2-476B-9524-668ADEF2EE5E}"/>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8B61DB37-2616-403B-B391-6C986A2F73D3}"/>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0C8DE940-8578-47B5-ABE6-FE065D705BA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140426</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3F765AC3-4D6B-48E3-8744-A4046C57A652}"/>
            </a:ext>
          </a:extLst>
        </xdr:cNvPr>
        <xdr:cNvCxnSpPr/>
      </xdr:nvCxnSpPr>
      <xdr:spPr>
        <a:xfrm flipV="1">
          <a:off x="4086225" y="9360626"/>
          <a:ext cx="0" cy="1498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211A0A7C-2A24-46F5-B1BF-AD8ABA3ED4EB}"/>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28BF06ED-E09E-4C47-A5C8-9DE97D02EE00}"/>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87103</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22880D0E-A6CE-434B-82E1-BC4EE7850E72}"/>
            </a:ext>
          </a:extLst>
        </xdr:cNvPr>
        <xdr:cNvSpPr txBox="1"/>
      </xdr:nvSpPr>
      <xdr:spPr>
        <a:xfrm>
          <a:off x="4124960" y="91396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140426</xdr:rowOff>
    </xdr:from>
    <xdr:to>
      <xdr:col>24</xdr:col>
      <xdr:colOff>152400</xdr:colOff>
      <xdr:row>55</xdr:row>
      <xdr:rowOff>140426</xdr:rowOff>
    </xdr:to>
    <xdr:cxnSp macro="">
      <xdr:nvCxnSpPr>
        <xdr:cNvPr id="78" name="直線コネクタ 77">
          <a:extLst>
            <a:ext uri="{FF2B5EF4-FFF2-40B4-BE49-F238E27FC236}">
              <a16:creationId xmlns:a16="http://schemas.microsoft.com/office/drawing/2014/main" id="{48184CDF-C182-4B5E-8A12-82C617589846}"/>
            </a:ext>
          </a:extLst>
        </xdr:cNvPr>
        <xdr:cNvCxnSpPr/>
      </xdr:nvCxnSpPr>
      <xdr:spPr>
        <a:xfrm>
          <a:off x="4020820" y="93606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45555</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63DB6E75-7CE6-4806-933A-508624A2E560}"/>
            </a:ext>
          </a:extLst>
        </xdr:cNvPr>
        <xdr:cNvSpPr txBox="1"/>
      </xdr:nvSpPr>
      <xdr:spPr>
        <a:xfrm>
          <a:off x="4124960" y="101039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80" name="フローチャート: 判断 79">
          <a:extLst>
            <a:ext uri="{FF2B5EF4-FFF2-40B4-BE49-F238E27FC236}">
              <a16:creationId xmlns:a16="http://schemas.microsoft.com/office/drawing/2014/main" id="{BCD177AE-14CA-4E54-AD5B-AA774FD3EB7F}"/>
            </a:ext>
          </a:extLst>
        </xdr:cNvPr>
        <xdr:cNvSpPr/>
      </xdr:nvSpPr>
      <xdr:spPr>
        <a:xfrm>
          <a:off x="4036060" y="1024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34109</xdr:rowOff>
    </xdr:from>
    <xdr:to>
      <xdr:col>20</xdr:col>
      <xdr:colOff>38100</xdr:colOff>
      <xdr:row>61</xdr:row>
      <xdr:rowOff>135709</xdr:rowOff>
    </xdr:to>
    <xdr:sp macro="" textlink="">
      <xdr:nvSpPr>
        <xdr:cNvPr id="81" name="フローチャート: 判断 80">
          <a:extLst>
            <a:ext uri="{FF2B5EF4-FFF2-40B4-BE49-F238E27FC236}">
              <a16:creationId xmlns:a16="http://schemas.microsoft.com/office/drawing/2014/main" id="{F36AA912-1097-4322-8450-362CFC1FE9F1}"/>
            </a:ext>
          </a:extLst>
        </xdr:cNvPr>
        <xdr:cNvSpPr/>
      </xdr:nvSpPr>
      <xdr:spPr>
        <a:xfrm>
          <a:off x="3312160" y="102601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25944</xdr:rowOff>
    </xdr:from>
    <xdr:to>
      <xdr:col>15</xdr:col>
      <xdr:colOff>101600</xdr:colOff>
      <xdr:row>61</xdr:row>
      <xdr:rowOff>127544</xdr:rowOff>
    </xdr:to>
    <xdr:sp macro="" textlink="">
      <xdr:nvSpPr>
        <xdr:cNvPr id="82" name="フローチャート: 判断 81">
          <a:extLst>
            <a:ext uri="{FF2B5EF4-FFF2-40B4-BE49-F238E27FC236}">
              <a16:creationId xmlns:a16="http://schemas.microsoft.com/office/drawing/2014/main" id="{72FAC0EC-F871-4215-AA98-8D461DF08DA0}"/>
            </a:ext>
          </a:extLst>
        </xdr:cNvPr>
        <xdr:cNvSpPr/>
      </xdr:nvSpPr>
      <xdr:spPr>
        <a:xfrm>
          <a:off x="2514600" y="10251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17780</xdr:rowOff>
    </xdr:from>
    <xdr:to>
      <xdr:col>10</xdr:col>
      <xdr:colOff>165100</xdr:colOff>
      <xdr:row>61</xdr:row>
      <xdr:rowOff>119380</xdr:rowOff>
    </xdr:to>
    <xdr:sp macro="" textlink="">
      <xdr:nvSpPr>
        <xdr:cNvPr id="83" name="フローチャート: 判断 82">
          <a:extLst>
            <a:ext uri="{FF2B5EF4-FFF2-40B4-BE49-F238E27FC236}">
              <a16:creationId xmlns:a16="http://schemas.microsoft.com/office/drawing/2014/main" id="{1DBEC476-4BA2-4CFC-BB4C-BE8FAD543B2E}"/>
            </a:ext>
          </a:extLst>
        </xdr:cNvPr>
        <xdr:cNvSpPr/>
      </xdr:nvSpPr>
      <xdr:spPr>
        <a:xfrm>
          <a:off x="17399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3084</xdr:rowOff>
    </xdr:from>
    <xdr:to>
      <xdr:col>6</xdr:col>
      <xdr:colOff>38100</xdr:colOff>
      <xdr:row>61</xdr:row>
      <xdr:rowOff>104684</xdr:rowOff>
    </xdr:to>
    <xdr:sp macro="" textlink="">
      <xdr:nvSpPr>
        <xdr:cNvPr id="84" name="フローチャート: 判断 83">
          <a:extLst>
            <a:ext uri="{FF2B5EF4-FFF2-40B4-BE49-F238E27FC236}">
              <a16:creationId xmlns:a16="http://schemas.microsoft.com/office/drawing/2014/main" id="{BFDE4A51-5D92-4ED3-91C8-1EBD0D99EE4F}"/>
            </a:ext>
          </a:extLst>
        </xdr:cNvPr>
        <xdr:cNvSpPr/>
      </xdr:nvSpPr>
      <xdr:spPr>
        <a:xfrm>
          <a:off x="965200" y="102291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2E3926BD-80CC-4CF8-BFC0-0BC14CEA49B7}"/>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4957751D-7B1D-4141-8A8A-43866ECC7373}"/>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1699219B-BF42-4242-AD2E-BED65BA2DFBD}"/>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ECABA9B9-4072-4C16-8030-5670A96D0D33}"/>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E11D438F-1991-48E5-9439-1655C706600E}"/>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78196</xdr:rowOff>
    </xdr:from>
    <xdr:to>
      <xdr:col>24</xdr:col>
      <xdr:colOff>114300</xdr:colOff>
      <xdr:row>62</xdr:row>
      <xdr:rowOff>8346</xdr:rowOff>
    </xdr:to>
    <xdr:sp macro="" textlink="">
      <xdr:nvSpPr>
        <xdr:cNvPr id="90" name="楕円 89">
          <a:extLst>
            <a:ext uri="{FF2B5EF4-FFF2-40B4-BE49-F238E27FC236}">
              <a16:creationId xmlns:a16="http://schemas.microsoft.com/office/drawing/2014/main" id="{F8BD8B49-55EC-477C-ABCB-41A42664DFE8}"/>
            </a:ext>
          </a:extLst>
        </xdr:cNvPr>
        <xdr:cNvSpPr/>
      </xdr:nvSpPr>
      <xdr:spPr>
        <a:xfrm>
          <a:off x="4036060" y="103042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56623</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784242C7-588B-4713-9A20-8CCB09D5697D}"/>
            </a:ext>
          </a:extLst>
        </xdr:cNvPr>
        <xdr:cNvSpPr txBox="1"/>
      </xdr:nvSpPr>
      <xdr:spPr>
        <a:xfrm>
          <a:off x="4124960" y="1028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19413</xdr:rowOff>
    </xdr:from>
    <xdr:to>
      <xdr:col>20</xdr:col>
      <xdr:colOff>38100</xdr:colOff>
      <xdr:row>61</xdr:row>
      <xdr:rowOff>121013</xdr:rowOff>
    </xdr:to>
    <xdr:sp macro="" textlink="">
      <xdr:nvSpPr>
        <xdr:cNvPr id="92" name="楕円 91">
          <a:extLst>
            <a:ext uri="{FF2B5EF4-FFF2-40B4-BE49-F238E27FC236}">
              <a16:creationId xmlns:a16="http://schemas.microsoft.com/office/drawing/2014/main" id="{D2E36F1E-B6F4-4B95-B752-C2162318675E}"/>
            </a:ext>
          </a:extLst>
        </xdr:cNvPr>
        <xdr:cNvSpPr/>
      </xdr:nvSpPr>
      <xdr:spPr>
        <a:xfrm>
          <a:off x="3312160" y="102454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70213</xdr:rowOff>
    </xdr:from>
    <xdr:to>
      <xdr:col>24</xdr:col>
      <xdr:colOff>63500</xdr:colOff>
      <xdr:row>61</xdr:row>
      <xdr:rowOff>128996</xdr:rowOff>
    </xdr:to>
    <xdr:cxnSp macro="">
      <xdr:nvCxnSpPr>
        <xdr:cNvPr id="93" name="直線コネクタ 92">
          <a:extLst>
            <a:ext uri="{FF2B5EF4-FFF2-40B4-BE49-F238E27FC236}">
              <a16:creationId xmlns:a16="http://schemas.microsoft.com/office/drawing/2014/main" id="{ECAE5BC3-D7C0-4F1A-8529-7D5F5F205210}"/>
            </a:ext>
          </a:extLst>
        </xdr:cNvPr>
        <xdr:cNvCxnSpPr/>
      </xdr:nvCxnSpPr>
      <xdr:spPr>
        <a:xfrm>
          <a:off x="3355340" y="10296253"/>
          <a:ext cx="73152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132080</xdr:rowOff>
    </xdr:from>
    <xdr:to>
      <xdr:col>15</xdr:col>
      <xdr:colOff>101600</xdr:colOff>
      <xdr:row>61</xdr:row>
      <xdr:rowOff>62230</xdr:rowOff>
    </xdr:to>
    <xdr:sp macro="" textlink="">
      <xdr:nvSpPr>
        <xdr:cNvPr id="94" name="楕円 93">
          <a:extLst>
            <a:ext uri="{FF2B5EF4-FFF2-40B4-BE49-F238E27FC236}">
              <a16:creationId xmlns:a16="http://schemas.microsoft.com/office/drawing/2014/main" id="{10FB5658-DCC5-41B4-9232-0FE6B4893FEB}"/>
            </a:ext>
          </a:extLst>
        </xdr:cNvPr>
        <xdr:cNvSpPr/>
      </xdr:nvSpPr>
      <xdr:spPr>
        <a:xfrm>
          <a:off x="2514600" y="10190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11430</xdr:rowOff>
    </xdr:from>
    <xdr:to>
      <xdr:col>19</xdr:col>
      <xdr:colOff>177800</xdr:colOff>
      <xdr:row>61</xdr:row>
      <xdr:rowOff>70213</xdr:rowOff>
    </xdr:to>
    <xdr:cxnSp macro="">
      <xdr:nvCxnSpPr>
        <xdr:cNvPr id="95" name="直線コネクタ 94">
          <a:extLst>
            <a:ext uri="{FF2B5EF4-FFF2-40B4-BE49-F238E27FC236}">
              <a16:creationId xmlns:a16="http://schemas.microsoft.com/office/drawing/2014/main" id="{9C3E040A-E9DE-47CD-8A8D-6C44EB702355}"/>
            </a:ext>
          </a:extLst>
        </xdr:cNvPr>
        <xdr:cNvCxnSpPr/>
      </xdr:nvCxnSpPr>
      <xdr:spPr>
        <a:xfrm>
          <a:off x="2565400" y="10237470"/>
          <a:ext cx="78994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128815</xdr:rowOff>
    </xdr:from>
    <xdr:to>
      <xdr:col>10</xdr:col>
      <xdr:colOff>165100</xdr:colOff>
      <xdr:row>61</xdr:row>
      <xdr:rowOff>58965</xdr:rowOff>
    </xdr:to>
    <xdr:sp macro="" textlink="">
      <xdr:nvSpPr>
        <xdr:cNvPr id="96" name="楕円 95">
          <a:extLst>
            <a:ext uri="{FF2B5EF4-FFF2-40B4-BE49-F238E27FC236}">
              <a16:creationId xmlns:a16="http://schemas.microsoft.com/office/drawing/2014/main" id="{ADEAD885-0024-4B9C-A42D-38B8584BE70E}"/>
            </a:ext>
          </a:extLst>
        </xdr:cNvPr>
        <xdr:cNvSpPr/>
      </xdr:nvSpPr>
      <xdr:spPr>
        <a:xfrm>
          <a:off x="1739900" y="10187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8165</xdr:rowOff>
    </xdr:from>
    <xdr:to>
      <xdr:col>15</xdr:col>
      <xdr:colOff>50800</xdr:colOff>
      <xdr:row>61</xdr:row>
      <xdr:rowOff>11430</xdr:rowOff>
    </xdr:to>
    <xdr:cxnSp macro="">
      <xdr:nvCxnSpPr>
        <xdr:cNvPr id="97" name="直線コネクタ 96">
          <a:extLst>
            <a:ext uri="{FF2B5EF4-FFF2-40B4-BE49-F238E27FC236}">
              <a16:creationId xmlns:a16="http://schemas.microsoft.com/office/drawing/2014/main" id="{BEEEE6E1-03E6-4C88-AA26-386FB372E121}"/>
            </a:ext>
          </a:extLst>
        </xdr:cNvPr>
        <xdr:cNvCxnSpPr/>
      </xdr:nvCxnSpPr>
      <xdr:spPr>
        <a:xfrm>
          <a:off x="1790700" y="10234205"/>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73297</xdr:rowOff>
    </xdr:from>
    <xdr:to>
      <xdr:col>6</xdr:col>
      <xdr:colOff>38100</xdr:colOff>
      <xdr:row>61</xdr:row>
      <xdr:rowOff>3447</xdr:rowOff>
    </xdr:to>
    <xdr:sp macro="" textlink="">
      <xdr:nvSpPr>
        <xdr:cNvPr id="98" name="楕円 97">
          <a:extLst>
            <a:ext uri="{FF2B5EF4-FFF2-40B4-BE49-F238E27FC236}">
              <a16:creationId xmlns:a16="http://schemas.microsoft.com/office/drawing/2014/main" id="{2D49B286-24C7-4897-83AF-163857F76A46}"/>
            </a:ext>
          </a:extLst>
        </xdr:cNvPr>
        <xdr:cNvSpPr/>
      </xdr:nvSpPr>
      <xdr:spPr>
        <a:xfrm>
          <a:off x="965200" y="101316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124097</xdr:rowOff>
    </xdr:from>
    <xdr:to>
      <xdr:col>10</xdr:col>
      <xdr:colOff>114300</xdr:colOff>
      <xdr:row>61</xdr:row>
      <xdr:rowOff>8165</xdr:rowOff>
    </xdr:to>
    <xdr:cxnSp macro="">
      <xdr:nvCxnSpPr>
        <xdr:cNvPr id="99" name="直線コネクタ 98">
          <a:extLst>
            <a:ext uri="{FF2B5EF4-FFF2-40B4-BE49-F238E27FC236}">
              <a16:creationId xmlns:a16="http://schemas.microsoft.com/office/drawing/2014/main" id="{BE8CA2B1-7F1A-4836-A0D2-B081C55EE497}"/>
            </a:ext>
          </a:extLst>
        </xdr:cNvPr>
        <xdr:cNvCxnSpPr/>
      </xdr:nvCxnSpPr>
      <xdr:spPr>
        <a:xfrm>
          <a:off x="1008380" y="10182497"/>
          <a:ext cx="78232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126836</xdr:rowOff>
    </xdr:from>
    <xdr:ext cx="405111" cy="259045"/>
    <xdr:sp macro="" textlink="">
      <xdr:nvSpPr>
        <xdr:cNvPr id="100" name="n_1aveValue【体育館・プール】&#10;有形固定資産減価償却率">
          <a:extLst>
            <a:ext uri="{FF2B5EF4-FFF2-40B4-BE49-F238E27FC236}">
              <a16:creationId xmlns:a16="http://schemas.microsoft.com/office/drawing/2014/main" id="{3041ECB8-7101-44BA-9EF3-E2139BC3166E}"/>
            </a:ext>
          </a:extLst>
        </xdr:cNvPr>
        <xdr:cNvSpPr txBox="1"/>
      </xdr:nvSpPr>
      <xdr:spPr>
        <a:xfrm>
          <a:off x="3170564" y="10352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118671</xdr:rowOff>
    </xdr:from>
    <xdr:ext cx="405111" cy="259045"/>
    <xdr:sp macro="" textlink="">
      <xdr:nvSpPr>
        <xdr:cNvPr id="101" name="n_2aveValue【体育館・プール】&#10;有形固定資産減価償却率">
          <a:extLst>
            <a:ext uri="{FF2B5EF4-FFF2-40B4-BE49-F238E27FC236}">
              <a16:creationId xmlns:a16="http://schemas.microsoft.com/office/drawing/2014/main" id="{579E9FA9-454D-4E05-9B1C-908443A46813}"/>
            </a:ext>
          </a:extLst>
        </xdr:cNvPr>
        <xdr:cNvSpPr txBox="1"/>
      </xdr:nvSpPr>
      <xdr:spPr>
        <a:xfrm>
          <a:off x="2385704" y="10344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110507</xdr:rowOff>
    </xdr:from>
    <xdr:ext cx="405111" cy="259045"/>
    <xdr:sp macro="" textlink="">
      <xdr:nvSpPr>
        <xdr:cNvPr id="102" name="n_3aveValue【体育館・プール】&#10;有形固定資産減価償却率">
          <a:extLst>
            <a:ext uri="{FF2B5EF4-FFF2-40B4-BE49-F238E27FC236}">
              <a16:creationId xmlns:a16="http://schemas.microsoft.com/office/drawing/2014/main" id="{346DFFF1-D3FE-482E-A74A-B14026F7B600}"/>
            </a:ext>
          </a:extLst>
        </xdr:cNvPr>
        <xdr:cNvSpPr txBox="1"/>
      </xdr:nvSpPr>
      <xdr:spPr>
        <a:xfrm>
          <a:off x="161100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95811</xdr:rowOff>
    </xdr:from>
    <xdr:ext cx="405111" cy="259045"/>
    <xdr:sp macro="" textlink="">
      <xdr:nvSpPr>
        <xdr:cNvPr id="103" name="n_4aveValue【体育館・プール】&#10;有形固定資産減価償却率">
          <a:extLst>
            <a:ext uri="{FF2B5EF4-FFF2-40B4-BE49-F238E27FC236}">
              <a16:creationId xmlns:a16="http://schemas.microsoft.com/office/drawing/2014/main" id="{D861BB76-6004-4F9E-BE91-07A8541BA70D}"/>
            </a:ext>
          </a:extLst>
        </xdr:cNvPr>
        <xdr:cNvSpPr txBox="1"/>
      </xdr:nvSpPr>
      <xdr:spPr>
        <a:xfrm>
          <a:off x="836304" y="10321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137540</xdr:rowOff>
    </xdr:from>
    <xdr:ext cx="405111" cy="259045"/>
    <xdr:sp macro="" textlink="">
      <xdr:nvSpPr>
        <xdr:cNvPr id="104" name="n_1mainValue【体育館・プール】&#10;有形固定資産減価償却率">
          <a:extLst>
            <a:ext uri="{FF2B5EF4-FFF2-40B4-BE49-F238E27FC236}">
              <a16:creationId xmlns:a16="http://schemas.microsoft.com/office/drawing/2014/main" id="{622F037E-B8A0-44AE-A61D-BA7A365D7FDC}"/>
            </a:ext>
          </a:extLst>
        </xdr:cNvPr>
        <xdr:cNvSpPr txBox="1"/>
      </xdr:nvSpPr>
      <xdr:spPr>
        <a:xfrm>
          <a:off x="3170564" y="10028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78757</xdr:rowOff>
    </xdr:from>
    <xdr:ext cx="405111" cy="259045"/>
    <xdr:sp macro="" textlink="">
      <xdr:nvSpPr>
        <xdr:cNvPr id="105" name="n_2mainValue【体育館・プール】&#10;有形固定資産減価償却率">
          <a:extLst>
            <a:ext uri="{FF2B5EF4-FFF2-40B4-BE49-F238E27FC236}">
              <a16:creationId xmlns:a16="http://schemas.microsoft.com/office/drawing/2014/main" id="{4263BA2F-08AB-461D-9F50-75F79C899FC4}"/>
            </a:ext>
          </a:extLst>
        </xdr:cNvPr>
        <xdr:cNvSpPr txBox="1"/>
      </xdr:nvSpPr>
      <xdr:spPr>
        <a:xfrm>
          <a:off x="238570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106" name="n_3mainValue【体育館・プール】&#10;有形固定資産減価償却率">
          <a:extLst>
            <a:ext uri="{FF2B5EF4-FFF2-40B4-BE49-F238E27FC236}">
              <a16:creationId xmlns:a16="http://schemas.microsoft.com/office/drawing/2014/main" id="{EF703EE8-1E52-42FA-8DC2-F65D7D0E3BD0}"/>
            </a:ext>
          </a:extLst>
        </xdr:cNvPr>
        <xdr:cNvSpPr txBox="1"/>
      </xdr:nvSpPr>
      <xdr:spPr>
        <a:xfrm>
          <a:off x="1611004" y="996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19974</xdr:rowOff>
    </xdr:from>
    <xdr:ext cx="405111" cy="259045"/>
    <xdr:sp macro="" textlink="">
      <xdr:nvSpPr>
        <xdr:cNvPr id="107" name="n_4mainValue【体育館・プール】&#10;有形固定資産減価償却率">
          <a:extLst>
            <a:ext uri="{FF2B5EF4-FFF2-40B4-BE49-F238E27FC236}">
              <a16:creationId xmlns:a16="http://schemas.microsoft.com/office/drawing/2014/main" id="{7872AC45-0345-4A6C-B0BE-840121C09C8A}"/>
            </a:ext>
          </a:extLst>
        </xdr:cNvPr>
        <xdr:cNvSpPr txBox="1"/>
      </xdr:nvSpPr>
      <xdr:spPr>
        <a:xfrm>
          <a:off x="836304" y="9910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6B6F63D6-3227-4FBD-AC64-03F4B082F0A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A8762364-0661-41E4-95E8-02482B90D7F2}"/>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ACDEB0CB-4F76-4FA4-9E48-81EBD40A5016}"/>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B931C286-4315-4EF5-A5CA-B9F6B9F8CDD5}"/>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90D122A6-2C81-41C1-B8DA-A3653F1BFD9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1DEEFDB9-9075-4A86-B89E-91743B2C5CC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401DA794-2255-4B58-8E7C-AECACBEE04B7}"/>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08186AAB-C03F-48E0-8EDB-D69ACC47AA6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0CA446C9-EAF5-4214-A73C-70C396B78EDC}"/>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C0B88F48-212F-40F5-A9EE-105C3793A456}"/>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B693EDA1-382A-40D3-81BB-BEBBD52C7F45}"/>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DBD5F91A-4A34-4F13-B125-604AD9ABA445}"/>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77DBC325-CC88-4E7C-BB72-AE12F52A00E7}"/>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2992013F-5122-4308-B95F-D0ED0042EE64}"/>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15337932-0ECE-41AA-9985-56ACC159EF5C}"/>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C58D7E88-DDD0-43BD-B8AF-821CE83A093B}"/>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C97B03E9-F91F-4739-8DC0-2C0BDA26A399}"/>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3D0D6599-5A8E-41A4-9786-E6872A91FD26}"/>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526A26F0-3CB1-4755-8AA4-61A880ADC942}"/>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5141A9FF-27B0-4783-88E1-E08443092483}"/>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59F1AAA4-499C-47F6-B79F-B04A110E8F89}"/>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F8539C0B-C7BD-4A27-A0C9-5C188B8027BB}"/>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C5047D12-957C-49C3-9EE2-F784FE9033D8}"/>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62865</xdr:rowOff>
    </xdr:to>
    <xdr:cxnSp macro="">
      <xdr:nvCxnSpPr>
        <xdr:cNvPr id="131" name="直線コネクタ 130">
          <a:extLst>
            <a:ext uri="{FF2B5EF4-FFF2-40B4-BE49-F238E27FC236}">
              <a16:creationId xmlns:a16="http://schemas.microsoft.com/office/drawing/2014/main" id="{093E79F3-A1A1-4531-A132-1F70788212AA}"/>
            </a:ext>
          </a:extLst>
        </xdr:cNvPr>
        <xdr:cNvCxnSpPr/>
      </xdr:nvCxnSpPr>
      <xdr:spPr>
        <a:xfrm flipV="1">
          <a:off x="9219565" y="9500235"/>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132" name="【体育館・プール】&#10;一人当たり面積最小値テキスト">
          <a:extLst>
            <a:ext uri="{FF2B5EF4-FFF2-40B4-BE49-F238E27FC236}">
              <a16:creationId xmlns:a16="http://schemas.microsoft.com/office/drawing/2014/main" id="{F0E8F0F0-29EA-46AB-BF5C-1101A9050669}"/>
            </a:ext>
          </a:extLst>
        </xdr:cNvPr>
        <xdr:cNvSpPr txBox="1"/>
      </xdr:nvSpPr>
      <xdr:spPr>
        <a:xfrm>
          <a:off x="9258300"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133" name="直線コネクタ 132">
          <a:extLst>
            <a:ext uri="{FF2B5EF4-FFF2-40B4-BE49-F238E27FC236}">
              <a16:creationId xmlns:a16="http://schemas.microsoft.com/office/drawing/2014/main" id="{3D1EEBAB-CE67-4C15-A56A-AC452868E253}"/>
            </a:ext>
          </a:extLst>
        </xdr:cNvPr>
        <xdr:cNvCxnSpPr/>
      </xdr:nvCxnSpPr>
      <xdr:spPr>
        <a:xfrm>
          <a:off x="9154160" y="10791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134" name="【体育館・プール】&#10;一人当たり面積最大値テキスト">
          <a:extLst>
            <a:ext uri="{FF2B5EF4-FFF2-40B4-BE49-F238E27FC236}">
              <a16:creationId xmlns:a16="http://schemas.microsoft.com/office/drawing/2014/main" id="{8480DB55-CAF5-4E1A-AE5D-4D7758857EE2}"/>
            </a:ext>
          </a:extLst>
        </xdr:cNvPr>
        <xdr:cNvSpPr txBox="1"/>
      </xdr:nvSpPr>
      <xdr:spPr>
        <a:xfrm>
          <a:off x="9258300" y="927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135" name="直線コネクタ 134">
          <a:extLst>
            <a:ext uri="{FF2B5EF4-FFF2-40B4-BE49-F238E27FC236}">
              <a16:creationId xmlns:a16="http://schemas.microsoft.com/office/drawing/2014/main" id="{81F0C51E-AEEF-4F16-946F-009545D06592}"/>
            </a:ext>
          </a:extLst>
        </xdr:cNvPr>
        <xdr:cNvCxnSpPr/>
      </xdr:nvCxnSpPr>
      <xdr:spPr>
        <a:xfrm>
          <a:off x="9154160" y="950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65422</xdr:rowOff>
    </xdr:from>
    <xdr:ext cx="469744" cy="259045"/>
    <xdr:sp macro="" textlink="">
      <xdr:nvSpPr>
        <xdr:cNvPr id="136" name="【体育館・プール】&#10;一人当たり面積平均値テキスト">
          <a:extLst>
            <a:ext uri="{FF2B5EF4-FFF2-40B4-BE49-F238E27FC236}">
              <a16:creationId xmlns:a16="http://schemas.microsoft.com/office/drawing/2014/main" id="{5B7F59D9-3B68-4E6F-B6A9-FBF3EC07FE4B}"/>
            </a:ext>
          </a:extLst>
        </xdr:cNvPr>
        <xdr:cNvSpPr txBox="1"/>
      </xdr:nvSpPr>
      <xdr:spPr>
        <a:xfrm>
          <a:off x="9258300" y="102914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42545</xdr:rowOff>
    </xdr:from>
    <xdr:to>
      <xdr:col>55</xdr:col>
      <xdr:colOff>50800</xdr:colOff>
      <xdr:row>62</xdr:row>
      <xdr:rowOff>144145</xdr:rowOff>
    </xdr:to>
    <xdr:sp macro="" textlink="">
      <xdr:nvSpPr>
        <xdr:cNvPr id="137" name="フローチャート: 判断 136">
          <a:extLst>
            <a:ext uri="{FF2B5EF4-FFF2-40B4-BE49-F238E27FC236}">
              <a16:creationId xmlns:a16="http://schemas.microsoft.com/office/drawing/2014/main" id="{53448AEB-B65D-4C15-A90B-B0C3567840D4}"/>
            </a:ext>
          </a:extLst>
        </xdr:cNvPr>
        <xdr:cNvSpPr/>
      </xdr:nvSpPr>
      <xdr:spPr>
        <a:xfrm>
          <a:off x="9192260" y="10436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138" name="フローチャート: 判断 137">
          <a:extLst>
            <a:ext uri="{FF2B5EF4-FFF2-40B4-BE49-F238E27FC236}">
              <a16:creationId xmlns:a16="http://schemas.microsoft.com/office/drawing/2014/main" id="{3F70A9AE-5109-4365-B2A9-9C6F699D176A}"/>
            </a:ext>
          </a:extLst>
        </xdr:cNvPr>
        <xdr:cNvSpPr/>
      </xdr:nvSpPr>
      <xdr:spPr>
        <a:xfrm>
          <a:off x="844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52070</xdr:rowOff>
    </xdr:from>
    <xdr:to>
      <xdr:col>46</xdr:col>
      <xdr:colOff>38100</xdr:colOff>
      <xdr:row>62</xdr:row>
      <xdr:rowOff>153670</xdr:rowOff>
    </xdr:to>
    <xdr:sp macro="" textlink="">
      <xdr:nvSpPr>
        <xdr:cNvPr id="139" name="フローチャート: 判断 138">
          <a:extLst>
            <a:ext uri="{FF2B5EF4-FFF2-40B4-BE49-F238E27FC236}">
              <a16:creationId xmlns:a16="http://schemas.microsoft.com/office/drawing/2014/main" id="{003E8CA4-51D4-4A6B-81C0-6325211648BE}"/>
            </a:ext>
          </a:extLst>
        </xdr:cNvPr>
        <xdr:cNvSpPr/>
      </xdr:nvSpPr>
      <xdr:spPr>
        <a:xfrm>
          <a:off x="7670800" y="104457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57785</xdr:rowOff>
    </xdr:from>
    <xdr:to>
      <xdr:col>41</xdr:col>
      <xdr:colOff>101600</xdr:colOff>
      <xdr:row>62</xdr:row>
      <xdr:rowOff>159385</xdr:rowOff>
    </xdr:to>
    <xdr:sp macro="" textlink="">
      <xdr:nvSpPr>
        <xdr:cNvPr id="140" name="フローチャート: 判断 139">
          <a:extLst>
            <a:ext uri="{FF2B5EF4-FFF2-40B4-BE49-F238E27FC236}">
              <a16:creationId xmlns:a16="http://schemas.microsoft.com/office/drawing/2014/main" id="{2A8D3A01-FA21-4ADF-B246-87CB68B6CE8F}"/>
            </a:ext>
          </a:extLst>
        </xdr:cNvPr>
        <xdr:cNvSpPr/>
      </xdr:nvSpPr>
      <xdr:spPr>
        <a:xfrm>
          <a:off x="687324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52070</xdr:rowOff>
    </xdr:from>
    <xdr:to>
      <xdr:col>36</xdr:col>
      <xdr:colOff>165100</xdr:colOff>
      <xdr:row>62</xdr:row>
      <xdr:rowOff>153670</xdr:rowOff>
    </xdr:to>
    <xdr:sp macro="" textlink="">
      <xdr:nvSpPr>
        <xdr:cNvPr id="141" name="フローチャート: 判断 140">
          <a:extLst>
            <a:ext uri="{FF2B5EF4-FFF2-40B4-BE49-F238E27FC236}">
              <a16:creationId xmlns:a16="http://schemas.microsoft.com/office/drawing/2014/main" id="{5EFF3FEF-4D5D-4541-97BD-B704D9BE9983}"/>
            </a:ext>
          </a:extLst>
        </xdr:cNvPr>
        <xdr:cNvSpPr/>
      </xdr:nvSpPr>
      <xdr:spPr>
        <a:xfrm>
          <a:off x="6098540" y="1044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B8637C6-7BB0-4CCD-86B8-351BC6E15D5E}"/>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76C34A38-6EC4-4195-8EB6-136BEA2C38E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607EEDB3-364E-409D-81A0-5FD92EC79F58}"/>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706D8BF1-7AC5-48E3-9AEA-CAD34502211A}"/>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945E4792-74E2-4BF1-87F1-DE59C599447B}"/>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137795</xdr:rowOff>
    </xdr:from>
    <xdr:to>
      <xdr:col>55</xdr:col>
      <xdr:colOff>50800</xdr:colOff>
      <xdr:row>64</xdr:row>
      <xdr:rowOff>67945</xdr:rowOff>
    </xdr:to>
    <xdr:sp macro="" textlink="">
      <xdr:nvSpPr>
        <xdr:cNvPr id="147" name="楕円 146">
          <a:extLst>
            <a:ext uri="{FF2B5EF4-FFF2-40B4-BE49-F238E27FC236}">
              <a16:creationId xmlns:a16="http://schemas.microsoft.com/office/drawing/2014/main" id="{95E662E6-B18B-4C23-AA4C-6246D34C8D06}"/>
            </a:ext>
          </a:extLst>
        </xdr:cNvPr>
        <xdr:cNvSpPr/>
      </xdr:nvSpPr>
      <xdr:spPr>
        <a:xfrm>
          <a:off x="9192260" y="106991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52722</xdr:rowOff>
    </xdr:from>
    <xdr:ext cx="469744" cy="259045"/>
    <xdr:sp macro="" textlink="">
      <xdr:nvSpPr>
        <xdr:cNvPr id="148" name="【体育館・プール】&#10;一人当たり面積該当値テキスト">
          <a:extLst>
            <a:ext uri="{FF2B5EF4-FFF2-40B4-BE49-F238E27FC236}">
              <a16:creationId xmlns:a16="http://schemas.microsoft.com/office/drawing/2014/main" id="{FA3F3F1C-0017-4243-97A9-40E470D6C2FB}"/>
            </a:ext>
          </a:extLst>
        </xdr:cNvPr>
        <xdr:cNvSpPr txBox="1"/>
      </xdr:nvSpPr>
      <xdr:spPr>
        <a:xfrm>
          <a:off x="9258300" y="1061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137795</xdr:rowOff>
    </xdr:from>
    <xdr:to>
      <xdr:col>50</xdr:col>
      <xdr:colOff>165100</xdr:colOff>
      <xdr:row>64</xdr:row>
      <xdr:rowOff>67945</xdr:rowOff>
    </xdr:to>
    <xdr:sp macro="" textlink="">
      <xdr:nvSpPr>
        <xdr:cNvPr id="149" name="楕円 148">
          <a:extLst>
            <a:ext uri="{FF2B5EF4-FFF2-40B4-BE49-F238E27FC236}">
              <a16:creationId xmlns:a16="http://schemas.microsoft.com/office/drawing/2014/main" id="{A768F7BE-52EB-4CF1-9EE3-83421ED3F176}"/>
            </a:ext>
          </a:extLst>
        </xdr:cNvPr>
        <xdr:cNvSpPr/>
      </xdr:nvSpPr>
      <xdr:spPr>
        <a:xfrm>
          <a:off x="8445500" y="10699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17145</xdr:rowOff>
    </xdr:from>
    <xdr:to>
      <xdr:col>55</xdr:col>
      <xdr:colOff>0</xdr:colOff>
      <xdr:row>64</xdr:row>
      <xdr:rowOff>17145</xdr:rowOff>
    </xdr:to>
    <xdr:cxnSp macro="">
      <xdr:nvCxnSpPr>
        <xdr:cNvPr id="150" name="直線コネクタ 149">
          <a:extLst>
            <a:ext uri="{FF2B5EF4-FFF2-40B4-BE49-F238E27FC236}">
              <a16:creationId xmlns:a16="http://schemas.microsoft.com/office/drawing/2014/main" id="{05A60E0C-464C-487A-9253-565B1737D913}"/>
            </a:ext>
          </a:extLst>
        </xdr:cNvPr>
        <xdr:cNvCxnSpPr/>
      </xdr:nvCxnSpPr>
      <xdr:spPr>
        <a:xfrm>
          <a:off x="8496300" y="10746105"/>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137795</xdr:rowOff>
    </xdr:from>
    <xdr:to>
      <xdr:col>46</xdr:col>
      <xdr:colOff>38100</xdr:colOff>
      <xdr:row>64</xdr:row>
      <xdr:rowOff>67945</xdr:rowOff>
    </xdr:to>
    <xdr:sp macro="" textlink="">
      <xdr:nvSpPr>
        <xdr:cNvPr id="151" name="楕円 150">
          <a:extLst>
            <a:ext uri="{FF2B5EF4-FFF2-40B4-BE49-F238E27FC236}">
              <a16:creationId xmlns:a16="http://schemas.microsoft.com/office/drawing/2014/main" id="{E7DD73E5-4F57-46E2-89C2-294377660C19}"/>
            </a:ext>
          </a:extLst>
        </xdr:cNvPr>
        <xdr:cNvSpPr/>
      </xdr:nvSpPr>
      <xdr:spPr>
        <a:xfrm>
          <a:off x="7670800" y="106991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17145</xdr:rowOff>
    </xdr:from>
    <xdr:to>
      <xdr:col>50</xdr:col>
      <xdr:colOff>114300</xdr:colOff>
      <xdr:row>64</xdr:row>
      <xdr:rowOff>17145</xdr:rowOff>
    </xdr:to>
    <xdr:cxnSp macro="">
      <xdr:nvCxnSpPr>
        <xdr:cNvPr id="152" name="直線コネクタ 151">
          <a:extLst>
            <a:ext uri="{FF2B5EF4-FFF2-40B4-BE49-F238E27FC236}">
              <a16:creationId xmlns:a16="http://schemas.microsoft.com/office/drawing/2014/main" id="{8D747B00-DBA3-472C-8E3A-A9B7F3A13191}"/>
            </a:ext>
          </a:extLst>
        </xdr:cNvPr>
        <xdr:cNvCxnSpPr/>
      </xdr:nvCxnSpPr>
      <xdr:spPr>
        <a:xfrm>
          <a:off x="7713980" y="1074610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137795</xdr:rowOff>
    </xdr:from>
    <xdr:to>
      <xdr:col>41</xdr:col>
      <xdr:colOff>101600</xdr:colOff>
      <xdr:row>64</xdr:row>
      <xdr:rowOff>67945</xdr:rowOff>
    </xdr:to>
    <xdr:sp macro="" textlink="">
      <xdr:nvSpPr>
        <xdr:cNvPr id="153" name="楕円 152">
          <a:extLst>
            <a:ext uri="{FF2B5EF4-FFF2-40B4-BE49-F238E27FC236}">
              <a16:creationId xmlns:a16="http://schemas.microsoft.com/office/drawing/2014/main" id="{CEA63C9F-460E-4D8D-AF98-37E0D1B2B680}"/>
            </a:ext>
          </a:extLst>
        </xdr:cNvPr>
        <xdr:cNvSpPr/>
      </xdr:nvSpPr>
      <xdr:spPr>
        <a:xfrm>
          <a:off x="6873240" y="10699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17145</xdr:rowOff>
    </xdr:from>
    <xdr:to>
      <xdr:col>45</xdr:col>
      <xdr:colOff>177800</xdr:colOff>
      <xdr:row>64</xdr:row>
      <xdr:rowOff>17145</xdr:rowOff>
    </xdr:to>
    <xdr:cxnSp macro="">
      <xdr:nvCxnSpPr>
        <xdr:cNvPr id="154" name="直線コネクタ 153">
          <a:extLst>
            <a:ext uri="{FF2B5EF4-FFF2-40B4-BE49-F238E27FC236}">
              <a16:creationId xmlns:a16="http://schemas.microsoft.com/office/drawing/2014/main" id="{465A65EF-A40A-4B48-9579-E871106F3874}"/>
            </a:ext>
          </a:extLst>
        </xdr:cNvPr>
        <xdr:cNvCxnSpPr/>
      </xdr:nvCxnSpPr>
      <xdr:spPr>
        <a:xfrm>
          <a:off x="6924040" y="1074610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69215</xdr:rowOff>
    </xdr:from>
    <xdr:to>
      <xdr:col>36</xdr:col>
      <xdr:colOff>165100</xdr:colOff>
      <xdr:row>63</xdr:row>
      <xdr:rowOff>170815</xdr:rowOff>
    </xdr:to>
    <xdr:sp macro="" textlink="">
      <xdr:nvSpPr>
        <xdr:cNvPr id="155" name="楕円 154">
          <a:extLst>
            <a:ext uri="{FF2B5EF4-FFF2-40B4-BE49-F238E27FC236}">
              <a16:creationId xmlns:a16="http://schemas.microsoft.com/office/drawing/2014/main" id="{ECEBAB4E-E88A-4B74-8270-3C7A9CECD6CE}"/>
            </a:ext>
          </a:extLst>
        </xdr:cNvPr>
        <xdr:cNvSpPr/>
      </xdr:nvSpPr>
      <xdr:spPr>
        <a:xfrm>
          <a:off x="6098540" y="1063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120015</xdr:rowOff>
    </xdr:from>
    <xdr:to>
      <xdr:col>41</xdr:col>
      <xdr:colOff>50800</xdr:colOff>
      <xdr:row>64</xdr:row>
      <xdr:rowOff>17145</xdr:rowOff>
    </xdr:to>
    <xdr:cxnSp macro="">
      <xdr:nvCxnSpPr>
        <xdr:cNvPr id="156" name="直線コネクタ 155">
          <a:extLst>
            <a:ext uri="{FF2B5EF4-FFF2-40B4-BE49-F238E27FC236}">
              <a16:creationId xmlns:a16="http://schemas.microsoft.com/office/drawing/2014/main" id="{B1075EE0-1412-4166-B7C9-A7ABFC3A8113}"/>
            </a:ext>
          </a:extLst>
        </xdr:cNvPr>
        <xdr:cNvCxnSpPr/>
      </xdr:nvCxnSpPr>
      <xdr:spPr>
        <a:xfrm>
          <a:off x="6149340" y="10681335"/>
          <a:ext cx="7747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157" name="n_1aveValue【体育館・プール】&#10;一人当たり面積">
          <a:extLst>
            <a:ext uri="{FF2B5EF4-FFF2-40B4-BE49-F238E27FC236}">
              <a16:creationId xmlns:a16="http://schemas.microsoft.com/office/drawing/2014/main" id="{45868641-E461-4185-B465-71B3F46FCC9B}"/>
            </a:ext>
          </a:extLst>
        </xdr:cNvPr>
        <xdr:cNvSpPr txBox="1"/>
      </xdr:nvSpPr>
      <xdr:spPr>
        <a:xfrm>
          <a:off x="827158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170197</xdr:rowOff>
    </xdr:from>
    <xdr:ext cx="469744" cy="259045"/>
    <xdr:sp macro="" textlink="">
      <xdr:nvSpPr>
        <xdr:cNvPr id="158" name="n_2aveValue【体育館・プール】&#10;一人当たり面積">
          <a:extLst>
            <a:ext uri="{FF2B5EF4-FFF2-40B4-BE49-F238E27FC236}">
              <a16:creationId xmlns:a16="http://schemas.microsoft.com/office/drawing/2014/main" id="{79CD87EA-F66C-4DFA-9B00-07995666A3FB}"/>
            </a:ext>
          </a:extLst>
        </xdr:cNvPr>
        <xdr:cNvSpPr txBox="1"/>
      </xdr:nvSpPr>
      <xdr:spPr>
        <a:xfrm>
          <a:off x="7509587" y="102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4462</xdr:rowOff>
    </xdr:from>
    <xdr:ext cx="469744" cy="259045"/>
    <xdr:sp macro="" textlink="">
      <xdr:nvSpPr>
        <xdr:cNvPr id="159" name="n_3aveValue【体育館・プール】&#10;一人当たり面積">
          <a:extLst>
            <a:ext uri="{FF2B5EF4-FFF2-40B4-BE49-F238E27FC236}">
              <a16:creationId xmlns:a16="http://schemas.microsoft.com/office/drawing/2014/main" id="{C1009AFC-7EF4-4D28-AE98-9DEBF8364D37}"/>
            </a:ext>
          </a:extLst>
        </xdr:cNvPr>
        <xdr:cNvSpPr txBox="1"/>
      </xdr:nvSpPr>
      <xdr:spPr>
        <a:xfrm>
          <a:off x="6712027" y="1023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170197</xdr:rowOff>
    </xdr:from>
    <xdr:ext cx="469744" cy="259045"/>
    <xdr:sp macro="" textlink="">
      <xdr:nvSpPr>
        <xdr:cNvPr id="160" name="n_4aveValue【体育館・プール】&#10;一人当たり面積">
          <a:extLst>
            <a:ext uri="{FF2B5EF4-FFF2-40B4-BE49-F238E27FC236}">
              <a16:creationId xmlns:a16="http://schemas.microsoft.com/office/drawing/2014/main" id="{11991B4E-5337-4318-AE63-E3324EAFCA80}"/>
            </a:ext>
          </a:extLst>
        </xdr:cNvPr>
        <xdr:cNvSpPr txBox="1"/>
      </xdr:nvSpPr>
      <xdr:spPr>
        <a:xfrm>
          <a:off x="5937327" y="102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59072</xdr:rowOff>
    </xdr:from>
    <xdr:ext cx="469744" cy="259045"/>
    <xdr:sp macro="" textlink="">
      <xdr:nvSpPr>
        <xdr:cNvPr id="161" name="n_1mainValue【体育館・プール】&#10;一人当たり面積">
          <a:extLst>
            <a:ext uri="{FF2B5EF4-FFF2-40B4-BE49-F238E27FC236}">
              <a16:creationId xmlns:a16="http://schemas.microsoft.com/office/drawing/2014/main" id="{225C2275-3DE4-40F7-B078-2B715847E384}"/>
            </a:ext>
          </a:extLst>
        </xdr:cNvPr>
        <xdr:cNvSpPr txBox="1"/>
      </xdr:nvSpPr>
      <xdr:spPr>
        <a:xfrm>
          <a:off x="8271587" y="1078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59072</xdr:rowOff>
    </xdr:from>
    <xdr:ext cx="469744" cy="259045"/>
    <xdr:sp macro="" textlink="">
      <xdr:nvSpPr>
        <xdr:cNvPr id="162" name="n_2mainValue【体育館・プール】&#10;一人当たり面積">
          <a:extLst>
            <a:ext uri="{FF2B5EF4-FFF2-40B4-BE49-F238E27FC236}">
              <a16:creationId xmlns:a16="http://schemas.microsoft.com/office/drawing/2014/main" id="{5F0DC172-8CF6-454A-A95F-335248CDB00C}"/>
            </a:ext>
          </a:extLst>
        </xdr:cNvPr>
        <xdr:cNvSpPr txBox="1"/>
      </xdr:nvSpPr>
      <xdr:spPr>
        <a:xfrm>
          <a:off x="7509587" y="1078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59072</xdr:rowOff>
    </xdr:from>
    <xdr:ext cx="469744" cy="259045"/>
    <xdr:sp macro="" textlink="">
      <xdr:nvSpPr>
        <xdr:cNvPr id="163" name="n_3mainValue【体育館・プール】&#10;一人当たり面積">
          <a:extLst>
            <a:ext uri="{FF2B5EF4-FFF2-40B4-BE49-F238E27FC236}">
              <a16:creationId xmlns:a16="http://schemas.microsoft.com/office/drawing/2014/main" id="{908EC988-9082-4762-9CB3-032EC3625846}"/>
            </a:ext>
          </a:extLst>
        </xdr:cNvPr>
        <xdr:cNvSpPr txBox="1"/>
      </xdr:nvSpPr>
      <xdr:spPr>
        <a:xfrm>
          <a:off x="6712027" y="1078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161942</xdr:rowOff>
    </xdr:from>
    <xdr:ext cx="469744" cy="259045"/>
    <xdr:sp macro="" textlink="">
      <xdr:nvSpPr>
        <xdr:cNvPr id="164" name="n_4mainValue【体育館・プール】&#10;一人当たり面積">
          <a:extLst>
            <a:ext uri="{FF2B5EF4-FFF2-40B4-BE49-F238E27FC236}">
              <a16:creationId xmlns:a16="http://schemas.microsoft.com/office/drawing/2014/main" id="{E8A4E770-3DBD-440D-B5C9-D4E52D24F040}"/>
            </a:ext>
          </a:extLst>
        </xdr:cNvPr>
        <xdr:cNvSpPr txBox="1"/>
      </xdr:nvSpPr>
      <xdr:spPr>
        <a:xfrm>
          <a:off x="5937327" y="10723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74633D19-35AC-419C-8C76-3048F04D4ACA}"/>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6F87FC16-5B9F-4793-A918-F830EEDF947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C4CCD7F0-28D7-4AA1-A416-D0D1D9FBF06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289AA5ED-FDF4-4C2C-9549-F7FB5BA2631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D0C33501-9FFB-4133-858C-A499DD3BD632}"/>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5CC2EFA4-46EC-440A-93F7-E5ACF5FB74C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E518E33F-C1AB-4140-A2DA-3A734290891B}"/>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93661D2B-10C5-4C6E-A752-AC637E1E5A3F}"/>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37F4E3EF-5887-4D25-94F1-A76006539FB3}"/>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BE6F2564-5F8C-4E2A-BFD2-E70282F9155F}"/>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1F11DD8D-6B18-4267-B333-7933B0D8675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3BB3E80C-8481-4FD3-A358-4FA61A186B7D}"/>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9802E404-18A0-469E-ADF4-A2545CAB9842}"/>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3A9F1626-3B6A-4B86-A75C-F4866F539538}"/>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14EAB8DC-B543-4CA7-8A24-AF8CCB633E9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B9E2FEF6-17C2-454F-A879-8EFD096ED1F8}"/>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49B400EC-D706-4D95-BB72-75F48E1247E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AF7BF9E1-003C-455E-9565-CC43FB97952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83FD91AB-9D70-4CA2-A506-5935026D3983}"/>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D97379B4-59A2-44ED-8DD4-7F95134FA2BB}"/>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ECBF258C-79F7-43E3-81C9-F3EB36B26558}"/>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4F2852B3-399F-4534-93C0-F90231E03283}"/>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3D77185E-D0A3-4216-A971-87F1A7EB660F}"/>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692F8F14-D5CC-4387-86D3-566BB52BEC66}"/>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9" name="テキスト ボックス 188">
          <a:extLst>
            <a:ext uri="{FF2B5EF4-FFF2-40B4-BE49-F238E27FC236}">
              <a16:creationId xmlns:a16="http://schemas.microsoft.com/office/drawing/2014/main" id="{252E7E10-3555-4200-BC35-49907E557B13}"/>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90" name="直線コネクタ 189">
          <a:extLst>
            <a:ext uri="{FF2B5EF4-FFF2-40B4-BE49-F238E27FC236}">
              <a16:creationId xmlns:a16="http://schemas.microsoft.com/office/drawing/2014/main" id="{3411D637-5A5C-4463-8B39-27932FCBB16F}"/>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91" name="テキスト ボックス 190">
          <a:extLst>
            <a:ext uri="{FF2B5EF4-FFF2-40B4-BE49-F238E27FC236}">
              <a16:creationId xmlns:a16="http://schemas.microsoft.com/office/drawing/2014/main" id="{66F9DA20-DF0B-42DF-9A08-7DA60AA2DB0F}"/>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92" name="直線コネクタ 191">
          <a:extLst>
            <a:ext uri="{FF2B5EF4-FFF2-40B4-BE49-F238E27FC236}">
              <a16:creationId xmlns:a16="http://schemas.microsoft.com/office/drawing/2014/main" id="{8F72C6B4-BE39-4AF1-96DC-0CEB92AF8DDE}"/>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93" name="テキスト ボックス 192">
          <a:extLst>
            <a:ext uri="{FF2B5EF4-FFF2-40B4-BE49-F238E27FC236}">
              <a16:creationId xmlns:a16="http://schemas.microsoft.com/office/drawing/2014/main" id="{3C05E3AF-D5B1-4A21-A5D0-50DE1B6210BD}"/>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4" name="直線コネクタ 193">
          <a:extLst>
            <a:ext uri="{FF2B5EF4-FFF2-40B4-BE49-F238E27FC236}">
              <a16:creationId xmlns:a16="http://schemas.microsoft.com/office/drawing/2014/main" id="{79869700-A822-4E58-B81C-109C055E1F50}"/>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5" name="テキスト ボックス 194">
          <a:extLst>
            <a:ext uri="{FF2B5EF4-FFF2-40B4-BE49-F238E27FC236}">
              <a16:creationId xmlns:a16="http://schemas.microsoft.com/office/drawing/2014/main" id="{4D56F5EA-4F6F-4427-A387-62A09022DE7B}"/>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6" name="直線コネクタ 195">
          <a:extLst>
            <a:ext uri="{FF2B5EF4-FFF2-40B4-BE49-F238E27FC236}">
              <a16:creationId xmlns:a16="http://schemas.microsoft.com/office/drawing/2014/main" id="{579A200C-3573-41B7-8561-80AAC400A426}"/>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7" name="テキスト ボックス 196">
          <a:extLst>
            <a:ext uri="{FF2B5EF4-FFF2-40B4-BE49-F238E27FC236}">
              <a16:creationId xmlns:a16="http://schemas.microsoft.com/office/drawing/2014/main" id="{8A56F025-6239-4945-829D-8436A8A22E98}"/>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8" name="直線コネクタ 197">
          <a:extLst>
            <a:ext uri="{FF2B5EF4-FFF2-40B4-BE49-F238E27FC236}">
              <a16:creationId xmlns:a16="http://schemas.microsoft.com/office/drawing/2014/main" id="{9130FB8C-9F2E-45E9-8EFB-50FE6C46C3A3}"/>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99" name="テキスト ボックス 198">
          <a:extLst>
            <a:ext uri="{FF2B5EF4-FFF2-40B4-BE49-F238E27FC236}">
              <a16:creationId xmlns:a16="http://schemas.microsoft.com/office/drawing/2014/main" id="{4D5F01E1-0CCC-4449-AD1D-99883F36641B}"/>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00" name="直線コネクタ 199">
          <a:extLst>
            <a:ext uri="{FF2B5EF4-FFF2-40B4-BE49-F238E27FC236}">
              <a16:creationId xmlns:a16="http://schemas.microsoft.com/office/drawing/2014/main" id="{1F8B753B-88EF-41C9-AE7F-C4529C630AA0}"/>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01" name="テキスト ボックス 200">
          <a:extLst>
            <a:ext uri="{FF2B5EF4-FFF2-40B4-BE49-F238E27FC236}">
              <a16:creationId xmlns:a16="http://schemas.microsoft.com/office/drawing/2014/main" id="{9DD4E663-82C0-47FA-9E08-7CD2B72F7280}"/>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02" name="直線コネクタ 201">
          <a:extLst>
            <a:ext uri="{FF2B5EF4-FFF2-40B4-BE49-F238E27FC236}">
              <a16:creationId xmlns:a16="http://schemas.microsoft.com/office/drawing/2014/main" id="{604A2A64-EDF0-49E2-9EFC-D39550BFF47A}"/>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03" name="テキスト ボックス 202">
          <a:extLst>
            <a:ext uri="{FF2B5EF4-FFF2-40B4-BE49-F238E27FC236}">
              <a16:creationId xmlns:a16="http://schemas.microsoft.com/office/drawing/2014/main" id="{74FC7CB9-66AB-4FD9-8A71-5D71300A74EC}"/>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4" name="直線コネクタ 203">
          <a:extLst>
            <a:ext uri="{FF2B5EF4-FFF2-40B4-BE49-F238E27FC236}">
              <a16:creationId xmlns:a16="http://schemas.microsoft.com/office/drawing/2014/main" id="{37C1F05C-322B-446B-A0CE-12B6208846B0}"/>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5" name="【市民会館】&#10;有形固定資産減価償却率グラフ枠">
          <a:extLst>
            <a:ext uri="{FF2B5EF4-FFF2-40B4-BE49-F238E27FC236}">
              <a16:creationId xmlns:a16="http://schemas.microsoft.com/office/drawing/2014/main" id="{37CBE79B-BCBD-4DAC-A0AA-0900065AB19D}"/>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118655</xdr:rowOff>
    </xdr:from>
    <xdr:to>
      <xdr:col>24</xdr:col>
      <xdr:colOff>62865</xdr:colOff>
      <xdr:row>109</xdr:row>
      <xdr:rowOff>35379</xdr:rowOff>
    </xdr:to>
    <xdr:cxnSp macro="">
      <xdr:nvCxnSpPr>
        <xdr:cNvPr id="206" name="直線コネクタ 205">
          <a:extLst>
            <a:ext uri="{FF2B5EF4-FFF2-40B4-BE49-F238E27FC236}">
              <a16:creationId xmlns:a16="http://schemas.microsoft.com/office/drawing/2014/main" id="{3307FCF2-5B5B-4D80-8014-D984A2A788EB}"/>
            </a:ext>
          </a:extLst>
        </xdr:cNvPr>
        <xdr:cNvCxnSpPr/>
      </xdr:nvCxnSpPr>
      <xdr:spPr>
        <a:xfrm flipV="1">
          <a:off x="4086225" y="16882655"/>
          <a:ext cx="0" cy="142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07" name="【市民会館】&#10;有形固定資産減価償却率最小値テキスト">
          <a:extLst>
            <a:ext uri="{FF2B5EF4-FFF2-40B4-BE49-F238E27FC236}">
              <a16:creationId xmlns:a16="http://schemas.microsoft.com/office/drawing/2014/main" id="{2ACDC226-9C43-411C-9572-0CA660DAD6B0}"/>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08" name="直線コネクタ 207">
          <a:extLst>
            <a:ext uri="{FF2B5EF4-FFF2-40B4-BE49-F238E27FC236}">
              <a16:creationId xmlns:a16="http://schemas.microsoft.com/office/drawing/2014/main" id="{5556BB33-68EC-46AF-A752-98A7E045AD49}"/>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65332</xdr:rowOff>
    </xdr:from>
    <xdr:ext cx="405111" cy="259045"/>
    <xdr:sp macro="" textlink="">
      <xdr:nvSpPr>
        <xdr:cNvPr id="209" name="【市民会館】&#10;有形固定資産減価償却率最大値テキスト">
          <a:extLst>
            <a:ext uri="{FF2B5EF4-FFF2-40B4-BE49-F238E27FC236}">
              <a16:creationId xmlns:a16="http://schemas.microsoft.com/office/drawing/2014/main" id="{538E831F-F12C-40E9-B4BA-512401749FB9}"/>
            </a:ext>
          </a:extLst>
        </xdr:cNvPr>
        <xdr:cNvSpPr txBox="1"/>
      </xdr:nvSpPr>
      <xdr:spPr>
        <a:xfrm>
          <a:off x="4124960" y="16661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118655</xdr:rowOff>
    </xdr:from>
    <xdr:to>
      <xdr:col>24</xdr:col>
      <xdr:colOff>152400</xdr:colOff>
      <xdr:row>100</xdr:row>
      <xdr:rowOff>118655</xdr:rowOff>
    </xdr:to>
    <xdr:cxnSp macro="">
      <xdr:nvCxnSpPr>
        <xdr:cNvPr id="210" name="直線コネクタ 209">
          <a:extLst>
            <a:ext uri="{FF2B5EF4-FFF2-40B4-BE49-F238E27FC236}">
              <a16:creationId xmlns:a16="http://schemas.microsoft.com/office/drawing/2014/main" id="{D61F66CB-153F-4DBD-80F9-3C364F038549}"/>
            </a:ext>
          </a:extLst>
        </xdr:cNvPr>
        <xdr:cNvCxnSpPr/>
      </xdr:nvCxnSpPr>
      <xdr:spPr>
        <a:xfrm>
          <a:off x="4020820" y="168826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30315</xdr:rowOff>
    </xdr:from>
    <xdr:ext cx="405111" cy="259045"/>
    <xdr:sp macro="" textlink="">
      <xdr:nvSpPr>
        <xdr:cNvPr id="211" name="【市民会館】&#10;有形固定資産減価償却率平均値テキスト">
          <a:extLst>
            <a:ext uri="{FF2B5EF4-FFF2-40B4-BE49-F238E27FC236}">
              <a16:creationId xmlns:a16="http://schemas.microsoft.com/office/drawing/2014/main" id="{A1156FD3-B447-49CE-85F4-B0A55A517B23}"/>
            </a:ext>
          </a:extLst>
        </xdr:cNvPr>
        <xdr:cNvSpPr txBox="1"/>
      </xdr:nvSpPr>
      <xdr:spPr>
        <a:xfrm>
          <a:off x="4124960" y="174648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xdr:rowOff>
    </xdr:from>
    <xdr:to>
      <xdr:col>24</xdr:col>
      <xdr:colOff>114300</xdr:colOff>
      <xdr:row>105</xdr:row>
      <xdr:rowOff>109038</xdr:rowOff>
    </xdr:to>
    <xdr:sp macro="" textlink="">
      <xdr:nvSpPr>
        <xdr:cNvPr id="212" name="フローチャート: 判断 211">
          <a:extLst>
            <a:ext uri="{FF2B5EF4-FFF2-40B4-BE49-F238E27FC236}">
              <a16:creationId xmlns:a16="http://schemas.microsoft.com/office/drawing/2014/main" id="{1E60B0FB-2701-4C86-94D9-CF38B34A8A02}"/>
            </a:ext>
          </a:extLst>
        </xdr:cNvPr>
        <xdr:cNvSpPr/>
      </xdr:nvSpPr>
      <xdr:spPr>
        <a:xfrm>
          <a:off x="4036060" y="1760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139700</xdr:rowOff>
    </xdr:from>
    <xdr:to>
      <xdr:col>20</xdr:col>
      <xdr:colOff>38100</xdr:colOff>
      <xdr:row>105</xdr:row>
      <xdr:rowOff>69850</xdr:rowOff>
    </xdr:to>
    <xdr:sp macro="" textlink="">
      <xdr:nvSpPr>
        <xdr:cNvPr id="213" name="フローチャート: 判断 212">
          <a:extLst>
            <a:ext uri="{FF2B5EF4-FFF2-40B4-BE49-F238E27FC236}">
              <a16:creationId xmlns:a16="http://schemas.microsoft.com/office/drawing/2014/main" id="{D9334A0E-D957-4EF3-8B20-A8B160D5B3A7}"/>
            </a:ext>
          </a:extLst>
        </xdr:cNvPr>
        <xdr:cNvSpPr/>
      </xdr:nvSpPr>
      <xdr:spPr>
        <a:xfrm>
          <a:off x="3312160" y="17574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108676</xdr:rowOff>
    </xdr:from>
    <xdr:to>
      <xdr:col>15</xdr:col>
      <xdr:colOff>101600</xdr:colOff>
      <xdr:row>105</xdr:row>
      <xdr:rowOff>38826</xdr:rowOff>
    </xdr:to>
    <xdr:sp macro="" textlink="">
      <xdr:nvSpPr>
        <xdr:cNvPr id="214" name="フローチャート: 判断 213">
          <a:extLst>
            <a:ext uri="{FF2B5EF4-FFF2-40B4-BE49-F238E27FC236}">
              <a16:creationId xmlns:a16="http://schemas.microsoft.com/office/drawing/2014/main" id="{5326427F-DF35-4A73-8745-BF5E7ED813DC}"/>
            </a:ext>
          </a:extLst>
        </xdr:cNvPr>
        <xdr:cNvSpPr/>
      </xdr:nvSpPr>
      <xdr:spPr>
        <a:xfrm>
          <a:off x="251460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215" name="フローチャート: 判断 214">
          <a:extLst>
            <a:ext uri="{FF2B5EF4-FFF2-40B4-BE49-F238E27FC236}">
              <a16:creationId xmlns:a16="http://schemas.microsoft.com/office/drawing/2014/main" id="{858BCB86-563A-4CF6-8FE6-8FD12C48D132}"/>
            </a:ext>
          </a:extLst>
        </xdr:cNvPr>
        <xdr:cNvSpPr/>
      </xdr:nvSpPr>
      <xdr:spPr>
        <a:xfrm>
          <a:off x="173990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79284</xdr:rowOff>
    </xdr:from>
    <xdr:to>
      <xdr:col>6</xdr:col>
      <xdr:colOff>38100</xdr:colOff>
      <xdr:row>105</xdr:row>
      <xdr:rowOff>9434</xdr:rowOff>
    </xdr:to>
    <xdr:sp macro="" textlink="">
      <xdr:nvSpPr>
        <xdr:cNvPr id="216" name="フローチャート: 判断 215">
          <a:extLst>
            <a:ext uri="{FF2B5EF4-FFF2-40B4-BE49-F238E27FC236}">
              <a16:creationId xmlns:a16="http://schemas.microsoft.com/office/drawing/2014/main" id="{E58EC71F-802A-488A-8C09-1784FF2E1255}"/>
            </a:ext>
          </a:extLst>
        </xdr:cNvPr>
        <xdr:cNvSpPr/>
      </xdr:nvSpPr>
      <xdr:spPr>
        <a:xfrm>
          <a:off x="965200" y="175138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E550B4C2-C920-4A4A-9330-468E99C8F1E3}"/>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8" name="テキスト ボックス 217">
          <a:extLst>
            <a:ext uri="{FF2B5EF4-FFF2-40B4-BE49-F238E27FC236}">
              <a16:creationId xmlns:a16="http://schemas.microsoft.com/office/drawing/2014/main" id="{249E5B30-4C5D-4140-98EA-B9432FB89EB3}"/>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9" name="テキスト ボックス 218">
          <a:extLst>
            <a:ext uri="{FF2B5EF4-FFF2-40B4-BE49-F238E27FC236}">
              <a16:creationId xmlns:a16="http://schemas.microsoft.com/office/drawing/2014/main" id="{92A1AC42-D048-4B47-B628-5A108A2C3B19}"/>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20" name="テキスト ボックス 219">
          <a:extLst>
            <a:ext uri="{FF2B5EF4-FFF2-40B4-BE49-F238E27FC236}">
              <a16:creationId xmlns:a16="http://schemas.microsoft.com/office/drawing/2014/main" id="{7C20EF0B-4586-40E6-83D3-5DFD7B62F96C}"/>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21" name="テキスト ボックス 220">
          <a:extLst>
            <a:ext uri="{FF2B5EF4-FFF2-40B4-BE49-F238E27FC236}">
              <a16:creationId xmlns:a16="http://schemas.microsoft.com/office/drawing/2014/main" id="{A0B18A80-CD17-4E61-85F2-6952F9A50F5C}"/>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15602</xdr:rowOff>
    </xdr:from>
    <xdr:to>
      <xdr:col>24</xdr:col>
      <xdr:colOff>114300</xdr:colOff>
      <xdr:row>106</xdr:row>
      <xdr:rowOff>117202</xdr:rowOff>
    </xdr:to>
    <xdr:sp macro="" textlink="">
      <xdr:nvSpPr>
        <xdr:cNvPr id="222" name="楕円 221">
          <a:extLst>
            <a:ext uri="{FF2B5EF4-FFF2-40B4-BE49-F238E27FC236}">
              <a16:creationId xmlns:a16="http://schemas.microsoft.com/office/drawing/2014/main" id="{FF9501F0-1854-4168-8B51-9EEB921594E1}"/>
            </a:ext>
          </a:extLst>
        </xdr:cNvPr>
        <xdr:cNvSpPr/>
      </xdr:nvSpPr>
      <xdr:spPr>
        <a:xfrm>
          <a:off x="4036060" y="1778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165479</xdr:rowOff>
    </xdr:from>
    <xdr:ext cx="405111" cy="259045"/>
    <xdr:sp macro="" textlink="">
      <xdr:nvSpPr>
        <xdr:cNvPr id="223" name="【市民会館】&#10;有形固定資産減価償却率該当値テキスト">
          <a:extLst>
            <a:ext uri="{FF2B5EF4-FFF2-40B4-BE49-F238E27FC236}">
              <a16:creationId xmlns:a16="http://schemas.microsoft.com/office/drawing/2014/main" id="{79D7EC04-219C-4CBB-A763-D47476DA77C8}"/>
            </a:ext>
          </a:extLst>
        </xdr:cNvPr>
        <xdr:cNvSpPr txBox="1"/>
      </xdr:nvSpPr>
      <xdr:spPr>
        <a:xfrm>
          <a:off x="4124960" y="17767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162561</xdr:rowOff>
    </xdr:from>
    <xdr:to>
      <xdr:col>20</xdr:col>
      <xdr:colOff>38100</xdr:colOff>
      <xdr:row>106</xdr:row>
      <xdr:rowOff>92711</xdr:rowOff>
    </xdr:to>
    <xdr:sp macro="" textlink="">
      <xdr:nvSpPr>
        <xdr:cNvPr id="224" name="楕円 223">
          <a:extLst>
            <a:ext uri="{FF2B5EF4-FFF2-40B4-BE49-F238E27FC236}">
              <a16:creationId xmlns:a16="http://schemas.microsoft.com/office/drawing/2014/main" id="{CBE931BE-800D-474F-9B53-4FC2C8F2BC48}"/>
            </a:ext>
          </a:extLst>
        </xdr:cNvPr>
        <xdr:cNvSpPr/>
      </xdr:nvSpPr>
      <xdr:spPr>
        <a:xfrm>
          <a:off x="3312160" y="177647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41911</xdr:rowOff>
    </xdr:from>
    <xdr:to>
      <xdr:col>24</xdr:col>
      <xdr:colOff>63500</xdr:colOff>
      <xdr:row>106</xdr:row>
      <xdr:rowOff>66402</xdr:rowOff>
    </xdr:to>
    <xdr:cxnSp macro="">
      <xdr:nvCxnSpPr>
        <xdr:cNvPr id="225" name="直線コネクタ 224">
          <a:extLst>
            <a:ext uri="{FF2B5EF4-FFF2-40B4-BE49-F238E27FC236}">
              <a16:creationId xmlns:a16="http://schemas.microsoft.com/office/drawing/2014/main" id="{1F58DEC0-0933-450E-9F1D-486E496CF7B1}"/>
            </a:ext>
          </a:extLst>
        </xdr:cNvPr>
        <xdr:cNvCxnSpPr/>
      </xdr:nvCxnSpPr>
      <xdr:spPr>
        <a:xfrm>
          <a:off x="3355340" y="17811751"/>
          <a:ext cx="731520" cy="2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138068</xdr:rowOff>
    </xdr:from>
    <xdr:to>
      <xdr:col>15</xdr:col>
      <xdr:colOff>101600</xdr:colOff>
      <xdr:row>106</xdr:row>
      <xdr:rowOff>68218</xdr:rowOff>
    </xdr:to>
    <xdr:sp macro="" textlink="">
      <xdr:nvSpPr>
        <xdr:cNvPr id="226" name="楕円 225">
          <a:extLst>
            <a:ext uri="{FF2B5EF4-FFF2-40B4-BE49-F238E27FC236}">
              <a16:creationId xmlns:a16="http://schemas.microsoft.com/office/drawing/2014/main" id="{C1B7270F-8768-4F01-8315-D4A6A5E5A013}"/>
            </a:ext>
          </a:extLst>
        </xdr:cNvPr>
        <xdr:cNvSpPr/>
      </xdr:nvSpPr>
      <xdr:spPr>
        <a:xfrm>
          <a:off x="2514600" y="177402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17418</xdr:rowOff>
    </xdr:from>
    <xdr:to>
      <xdr:col>19</xdr:col>
      <xdr:colOff>177800</xdr:colOff>
      <xdr:row>106</xdr:row>
      <xdr:rowOff>41911</xdr:rowOff>
    </xdr:to>
    <xdr:cxnSp macro="">
      <xdr:nvCxnSpPr>
        <xdr:cNvPr id="227" name="直線コネクタ 226">
          <a:extLst>
            <a:ext uri="{FF2B5EF4-FFF2-40B4-BE49-F238E27FC236}">
              <a16:creationId xmlns:a16="http://schemas.microsoft.com/office/drawing/2014/main" id="{3616471F-93D8-49BB-8B9F-8AD086452A0C}"/>
            </a:ext>
          </a:extLst>
        </xdr:cNvPr>
        <xdr:cNvCxnSpPr/>
      </xdr:nvCxnSpPr>
      <xdr:spPr>
        <a:xfrm>
          <a:off x="2565400" y="17787258"/>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126637</xdr:rowOff>
    </xdr:from>
    <xdr:to>
      <xdr:col>10</xdr:col>
      <xdr:colOff>165100</xdr:colOff>
      <xdr:row>106</xdr:row>
      <xdr:rowOff>56787</xdr:rowOff>
    </xdr:to>
    <xdr:sp macro="" textlink="">
      <xdr:nvSpPr>
        <xdr:cNvPr id="228" name="楕円 227">
          <a:extLst>
            <a:ext uri="{FF2B5EF4-FFF2-40B4-BE49-F238E27FC236}">
              <a16:creationId xmlns:a16="http://schemas.microsoft.com/office/drawing/2014/main" id="{79F445F8-C8E0-43AC-A505-FE41C046F3B2}"/>
            </a:ext>
          </a:extLst>
        </xdr:cNvPr>
        <xdr:cNvSpPr/>
      </xdr:nvSpPr>
      <xdr:spPr>
        <a:xfrm>
          <a:off x="1739900" y="177288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5987</xdr:rowOff>
    </xdr:from>
    <xdr:to>
      <xdr:col>15</xdr:col>
      <xdr:colOff>50800</xdr:colOff>
      <xdr:row>106</xdr:row>
      <xdr:rowOff>17418</xdr:rowOff>
    </xdr:to>
    <xdr:cxnSp macro="">
      <xdr:nvCxnSpPr>
        <xdr:cNvPr id="229" name="直線コネクタ 228">
          <a:extLst>
            <a:ext uri="{FF2B5EF4-FFF2-40B4-BE49-F238E27FC236}">
              <a16:creationId xmlns:a16="http://schemas.microsoft.com/office/drawing/2014/main" id="{1910A269-DE81-4525-A206-85EF3C575B1E}"/>
            </a:ext>
          </a:extLst>
        </xdr:cNvPr>
        <xdr:cNvCxnSpPr/>
      </xdr:nvCxnSpPr>
      <xdr:spPr>
        <a:xfrm>
          <a:off x="1790700" y="17775827"/>
          <a:ext cx="7747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103777</xdr:rowOff>
    </xdr:from>
    <xdr:to>
      <xdr:col>6</xdr:col>
      <xdr:colOff>38100</xdr:colOff>
      <xdr:row>106</xdr:row>
      <xdr:rowOff>33927</xdr:rowOff>
    </xdr:to>
    <xdr:sp macro="" textlink="">
      <xdr:nvSpPr>
        <xdr:cNvPr id="230" name="楕円 229">
          <a:extLst>
            <a:ext uri="{FF2B5EF4-FFF2-40B4-BE49-F238E27FC236}">
              <a16:creationId xmlns:a16="http://schemas.microsoft.com/office/drawing/2014/main" id="{2D483127-7D90-4519-A720-04C23374C580}"/>
            </a:ext>
          </a:extLst>
        </xdr:cNvPr>
        <xdr:cNvSpPr/>
      </xdr:nvSpPr>
      <xdr:spPr>
        <a:xfrm>
          <a:off x="965200" y="177059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154577</xdr:rowOff>
    </xdr:from>
    <xdr:to>
      <xdr:col>10</xdr:col>
      <xdr:colOff>114300</xdr:colOff>
      <xdr:row>106</xdr:row>
      <xdr:rowOff>5987</xdr:rowOff>
    </xdr:to>
    <xdr:cxnSp macro="">
      <xdr:nvCxnSpPr>
        <xdr:cNvPr id="231" name="直線コネクタ 230">
          <a:extLst>
            <a:ext uri="{FF2B5EF4-FFF2-40B4-BE49-F238E27FC236}">
              <a16:creationId xmlns:a16="http://schemas.microsoft.com/office/drawing/2014/main" id="{1E8C345F-6742-4C85-9C28-354811599A50}"/>
            </a:ext>
          </a:extLst>
        </xdr:cNvPr>
        <xdr:cNvCxnSpPr/>
      </xdr:nvCxnSpPr>
      <xdr:spPr>
        <a:xfrm>
          <a:off x="1008380" y="17756777"/>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86377</xdr:rowOff>
    </xdr:from>
    <xdr:ext cx="405111" cy="259045"/>
    <xdr:sp macro="" textlink="">
      <xdr:nvSpPr>
        <xdr:cNvPr id="232" name="n_1aveValue【市民会館】&#10;有形固定資産減価償却率">
          <a:extLst>
            <a:ext uri="{FF2B5EF4-FFF2-40B4-BE49-F238E27FC236}">
              <a16:creationId xmlns:a16="http://schemas.microsoft.com/office/drawing/2014/main" id="{91EAE96E-2B97-4874-B104-7104B529CD75}"/>
            </a:ext>
          </a:extLst>
        </xdr:cNvPr>
        <xdr:cNvSpPr txBox="1"/>
      </xdr:nvSpPr>
      <xdr:spPr>
        <a:xfrm>
          <a:off x="3170564" y="1735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55353</xdr:rowOff>
    </xdr:from>
    <xdr:ext cx="405111" cy="259045"/>
    <xdr:sp macro="" textlink="">
      <xdr:nvSpPr>
        <xdr:cNvPr id="233" name="n_2aveValue【市民会館】&#10;有形固定資産減価償却率">
          <a:extLst>
            <a:ext uri="{FF2B5EF4-FFF2-40B4-BE49-F238E27FC236}">
              <a16:creationId xmlns:a16="http://schemas.microsoft.com/office/drawing/2014/main" id="{3DFFB90B-85A0-4EA1-ABA0-02ACE3C12906}"/>
            </a:ext>
          </a:extLst>
        </xdr:cNvPr>
        <xdr:cNvSpPr txBox="1"/>
      </xdr:nvSpPr>
      <xdr:spPr>
        <a:xfrm>
          <a:off x="2385704" y="1732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234" name="n_3aveValue【市民会館】&#10;有形固定資産減価償却率">
          <a:extLst>
            <a:ext uri="{FF2B5EF4-FFF2-40B4-BE49-F238E27FC236}">
              <a16:creationId xmlns:a16="http://schemas.microsoft.com/office/drawing/2014/main" id="{6B49F970-2639-43BB-855F-8124015CDE1C}"/>
            </a:ext>
          </a:extLst>
        </xdr:cNvPr>
        <xdr:cNvSpPr txBox="1"/>
      </xdr:nvSpPr>
      <xdr:spPr>
        <a:xfrm>
          <a:off x="1611004" y="1732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25961</xdr:rowOff>
    </xdr:from>
    <xdr:ext cx="405111" cy="259045"/>
    <xdr:sp macro="" textlink="">
      <xdr:nvSpPr>
        <xdr:cNvPr id="235" name="n_4aveValue【市民会館】&#10;有形固定資産減価償却率">
          <a:extLst>
            <a:ext uri="{FF2B5EF4-FFF2-40B4-BE49-F238E27FC236}">
              <a16:creationId xmlns:a16="http://schemas.microsoft.com/office/drawing/2014/main" id="{09144242-EEA9-4EBB-938B-4A5D3B4FCDAC}"/>
            </a:ext>
          </a:extLst>
        </xdr:cNvPr>
        <xdr:cNvSpPr txBox="1"/>
      </xdr:nvSpPr>
      <xdr:spPr>
        <a:xfrm>
          <a:off x="83630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83838</xdr:rowOff>
    </xdr:from>
    <xdr:ext cx="405111" cy="259045"/>
    <xdr:sp macro="" textlink="">
      <xdr:nvSpPr>
        <xdr:cNvPr id="236" name="n_1mainValue【市民会館】&#10;有形固定資産減価償却率">
          <a:extLst>
            <a:ext uri="{FF2B5EF4-FFF2-40B4-BE49-F238E27FC236}">
              <a16:creationId xmlns:a16="http://schemas.microsoft.com/office/drawing/2014/main" id="{EF9AB2BE-4F44-42B7-B85E-5417441E59E6}"/>
            </a:ext>
          </a:extLst>
        </xdr:cNvPr>
        <xdr:cNvSpPr txBox="1"/>
      </xdr:nvSpPr>
      <xdr:spPr>
        <a:xfrm>
          <a:off x="3170564" y="1785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59345</xdr:rowOff>
    </xdr:from>
    <xdr:ext cx="405111" cy="259045"/>
    <xdr:sp macro="" textlink="">
      <xdr:nvSpPr>
        <xdr:cNvPr id="237" name="n_2mainValue【市民会館】&#10;有形固定資産減価償却率">
          <a:extLst>
            <a:ext uri="{FF2B5EF4-FFF2-40B4-BE49-F238E27FC236}">
              <a16:creationId xmlns:a16="http://schemas.microsoft.com/office/drawing/2014/main" id="{AB73ED8C-4F1C-4BC7-B3C0-7AC02593F1AD}"/>
            </a:ext>
          </a:extLst>
        </xdr:cNvPr>
        <xdr:cNvSpPr txBox="1"/>
      </xdr:nvSpPr>
      <xdr:spPr>
        <a:xfrm>
          <a:off x="2385704" y="1782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47914</xdr:rowOff>
    </xdr:from>
    <xdr:ext cx="405111" cy="259045"/>
    <xdr:sp macro="" textlink="">
      <xdr:nvSpPr>
        <xdr:cNvPr id="238" name="n_3mainValue【市民会館】&#10;有形固定資産減価償却率">
          <a:extLst>
            <a:ext uri="{FF2B5EF4-FFF2-40B4-BE49-F238E27FC236}">
              <a16:creationId xmlns:a16="http://schemas.microsoft.com/office/drawing/2014/main" id="{B63F2EE8-020A-4656-B7B3-4A46CF9B8CCE}"/>
            </a:ext>
          </a:extLst>
        </xdr:cNvPr>
        <xdr:cNvSpPr txBox="1"/>
      </xdr:nvSpPr>
      <xdr:spPr>
        <a:xfrm>
          <a:off x="1611004" y="17817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25054</xdr:rowOff>
    </xdr:from>
    <xdr:ext cx="405111" cy="259045"/>
    <xdr:sp macro="" textlink="">
      <xdr:nvSpPr>
        <xdr:cNvPr id="239" name="n_4mainValue【市民会館】&#10;有形固定資産減価償却率">
          <a:extLst>
            <a:ext uri="{FF2B5EF4-FFF2-40B4-BE49-F238E27FC236}">
              <a16:creationId xmlns:a16="http://schemas.microsoft.com/office/drawing/2014/main" id="{802E14D9-393F-425B-8AE7-7D8907E4F523}"/>
            </a:ext>
          </a:extLst>
        </xdr:cNvPr>
        <xdr:cNvSpPr txBox="1"/>
      </xdr:nvSpPr>
      <xdr:spPr>
        <a:xfrm>
          <a:off x="836304" y="17794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40" name="正方形/長方形 239">
          <a:extLst>
            <a:ext uri="{FF2B5EF4-FFF2-40B4-BE49-F238E27FC236}">
              <a16:creationId xmlns:a16="http://schemas.microsoft.com/office/drawing/2014/main" id="{3C709570-0B62-49DD-9F50-1CEAFAD7996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1" name="正方形/長方形 240">
          <a:extLst>
            <a:ext uri="{FF2B5EF4-FFF2-40B4-BE49-F238E27FC236}">
              <a16:creationId xmlns:a16="http://schemas.microsoft.com/office/drawing/2014/main" id="{B764ACAA-D73E-49C5-AB79-095B3F0A697C}"/>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2" name="正方形/長方形 241">
          <a:extLst>
            <a:ext uri="{FF2B5EF4-FFF2-40B4-BE49-F238E27FC236}">
              <a16:creationId xmlns:a16="http://schemas.microsoft.com/office/drawing/2014/main" id="{04EC7378-1180-4A70-97EA-7C9C630BBAC2}"/>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3" name="正方形/長方形 242">
          <a:extLst>
            <a:ext uri="{FF2B5EF4-FFF2-40B4-BE49-F238E27FC236}">
              <a16:creationId xmlns:a16="http://schemas.microsoft.com/office/drawing/2014/main" id="{94C61FB2-66B7-409B-B2A7-B63143B0D7F7}"/>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4" name="正方形/長方形 243">
          <a:extLst>
            <a:ext uri="{FF2B5EF4-FFF2-40B4-BE49-F238E27FC236}">
              <a16:creationId xmlns:a16="http://schemas.microsoft.com/office/drawing/2014/main" id="{637E4822-C4B9-481F-B829-65BFA68D6899}"/>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5" name="正方形/長方形 244">
          <a:extLst>
            <a:ext uri="{FF2B5EF4-FFF2-40B4-BE49-F238E27FC236}">
              <a16:creationId xmlns:a16="http://schemas.microsoft.com/office/drawing/2014/main" id="{8BD88026-112C-43C7-B3AB-B61DD63A1E2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6" name="正方形/長方形 245">
          <a:extLst>
            <a:ext uri="{FF2B5EF4-FFF2-40B4-BE49-F238E27FC236}">
              <a16:creationId xmlns:a16="http://schemas.microsoft.com/office/drawing/2014/main" id="{FB7DA720-B87A-4350-A679-7F635135CE4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7" name="正方形/長方形 246">
          <a:extLst>
            <a:ext uri="{FF2B5EF4-FFF2-40B4-BE49-F238E27FC236}">
              <a16:creationId xmlns:a16="http://schemas.microsoft.com/office/drawing/2014/main" id="{3717BAE4-BCDD-48C7-A488-51674B1ECECC}"/>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8" name="テキスト ボックス 247">
          <a:extLst>
            <a:ext uri="{FF2B5EF4-FFF2-40B4-BE49-F238E27FC236}">
              <a16:creationId xmlns:a16="http://schemas.microsoft.com/office/drawing/2014/main" id="{CCE852BF-8167-4FE5-B691-DE05405F499D}"/>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9" name="直線コネクタ 248">
          <a:extLst>
            <a:ext uri="{FF2B5EF4-FFF2-40B4-BE49-F238E27FC236}">
              <a16:creationId xmlns:a16="http://schemas.microsoft.com/office/drawing/2014/main" id="{0E6240E6-B49E-434C-B43E-2EF97C9C70B6}"/>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50" name="直線コネクタ 249">
          <a:extLst>
            <a:ext uri="{FF2B5EF4-FFF2-40B4-BE49-F238E27FC236}">
              <a16:creationId xmlns:a16="http://schemas.microsoft.com/office/drawing/2014/main" id="{9FC70D09-F975-44A6-A60D-1E41F5556194}"/>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51" name="テキスト ボックス 250">
          <a:extLst>
            <a:ext uri="{FF2B5EF4-FFF2-40B4-BE49-F238E27FC236}">
              <a16:creationId xmlns:a16="http://schemas.microsoft.com/office/drawing/2014/main" id="{B2C22E37-7B26-4DA2-BC03-A540954AA743}"/>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52" name="直線コネクタ 251">
          <a:extLst>
            <a:ext uri="{FF2B5EF4-FFF2-40B4-BE49-F238E27FC236}">
              <a16:creationId xmlns:a16="http://schemas.microsoft.com/office/drawing/2014/main" id="{B9658C75-ADDF-4B5E-BB4C-115E11E381C7}"/>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53" name="テキスト ボックス 252">
          <a:extLst>
            <a:ext uri="{FF2B5EF4-FFF2-40B4-BE49-F238E27FC236}">
              <a16:creationId xmlns:a16="http://schemas.microsoft.com/office/drawing/2014/main" id="{FE39A9E6-37A0-44E6-8F95-65ED41F8A98B}"/>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4" name="直線コネクタ 253">
          <a:extLst>
            <a:ext uri="{FF2B5EF4-FFF2-40B4-BE49-F238E27FC236}">
              <a16:creationId xmlns:a16="http://schemas.microsoft.com/office/drawing/2014/main" id="{03D346AE-3AC4-4430-9514-274F82FC54C0}"/>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5" name="テキスト ボックス 254">
          <a:extLst>
            <a:ext uri="{FF2B5EF4-FFF2-40B4-BE49-F238E27FC236}">
              <a16:creationId xmlns:a16="http://schemas.microsoft.com/office/drawing/2014/main" id="{1DEC8066-3175-4C86-A312-C7D307BDFC8E}"/>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6" name="直線コネクタ 255">
          <a:extLst>
            <a:ext uri="{FF2B5EF4-FFF2-40B4-BE49-F238E27FC236}">
              <a16:creationId xmlns:a16="http://schemas.microsoft.com/office/drawing/2014/main" id="{8B7F295C-6886-46C7-97CE-C75A46810C6A}"/>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7" name="テキスト ボックス 256">
          <a:extLst>
            <a:ext uri="{FF2B5EF4-FFF2-40B4-BE49-F238E27FC236}">
              <a16:creationId xmlns:a16="http://schemas.microsoft.com/office/drawing/2014/main" id="{9FC4C357-4649-4DD4-8198-D2466DF49EE4}"/>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8" name="直線コネクタ 257">
          <a:extLst>
            <a:ext uri="{FF2B5EF4-FFF2-40B4-BE49-F238E27FC236}">
              <a16:creationId xmlns:a16="http://schemas.microsoft.com/office/drawing/2014/main" id="{E571D663-9377-4E2A-AF09-A3DC76ED44EE}"/>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9" name="テキスト ボックス 258">
          <a:extLst>
            <a:ext uri="{FF2B5EF4-FFF2-40B4-BE49-F238E27FC236}">
              <a16:creationId xmlns:a16="http://schemas.microsoft.com/office/drawing/2014/main" id="{16543613-08F7-40E8-9EB2-44D6355A2E84}"/>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60" name="直線コネクタ 259">
          <a:extLst>
            <a:ext uri="{FF2B5EF4-FFF2-40B4-BE49-F238E27FC236}">
              <a16:creationId xmlns:a16="http://schemas.microsoft.com/office/drawing/2014/main" id="{1D1AD460-11BA-4301-AFD0-12D658871A3D}"/>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61" name="テキスト ボックス 260">
          <a:extLst>
            <a:ext uri="{FF2B5EF4-FFF2-40B4-BE49-F238E27FC236}">
              <a16:creationId xmlns:a16="http://schemas.microsoft.com/office/drawing/2014/main" id="{A2992402-CFA1-47C8-BD68-0478FAD11697}"/>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2" name="【市民会館】&#10;一人当たり面積グラフ枠">
          <a:extLst>
            <a:ext uri="{FF2B5EF4-FFF2-40B4-BE49-F238E27FC236}">
              <a16:creationId xmlns:a16="http://schemas.microsoft.com/office/drawing/2014/main" id="{5E26BD35-D144-4888-8E85-58CE547479C4}"/>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76200</xdr:rowOff>
    </xdr:from>
    <xdr:to>
      <xdr:col>54</xdr:col>
      <xdr:colOff>189865</xdr:colOff>
      <xdr:row>108</xdr:row>
      <xdr:rowOff>135255</xdr:rowOff>
    </xdr:to>
    <xdr:cxnSp macro="">
      <xdr:nvCxnSpPr>
        <xdr:cNvPr id="263" name="直線コネクタ 262">
          <a:extLst>
            <a:ext uri="{FF2B5EF4-FFF2-40B4-BE49-F238E27FC236}">
              <a16:creationId xmlns:a16="http://schemas.microsoft.com/office/drawing/2014/main" id="{AA53847E-5F74-4E79-9059-B523A95B3AFF}"/>
            </a:ext>
          </a:extLst>
        </xdr:cNvPr>
        <xdr:cNvCxnSpPr/>
      </xdr:nvCxnSpPr>
      <xdr:spPr>
        <a:xfrm flipV="1">
          <a:off x="9219565" y="17007840"/>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264" name="【市民会館】&#10;一人当たり面積最小値テキスト">
          <a:extLst>
            <a:ext uri="{FF2B5EF4-FFF2-40B4-BE49-F238E27FC236}">
              <a16:creationId xmlns:a16="http://schemas.microsoft.com/office/drawing/2014/main" id="{47FA2D22-31DD-4EF9-A22F-59311346D6B9}"/>
            </a:ext>
          </a:extLst>
        </xdr:cNvPr>
        <xdr:cNvSpPr txBox="1"/>
      </xdr:nvSpPr>
      <xdr:spPr>
        <a:xfrm>
          <a:off x="9258300" y="1824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265" name="直線コネクタ 264">
          <a:extLst>
            <a:ext uri="{FF2B5EF4-FFF2-40B4-BE49-F238E27FC236}">
              <a16:creationId xmlns:a16="http://schemas.microsoft.com/office/drawing/2014/main" id="{C11E6C2F-E515-4E2E-8C59-0467098837A5}"/>
            </a:ext>
          </a:extLst>
        </xdr:cNvPr>
        <xdr:cNvCxnSpPr/>
      </xdr:nvCxnSpPr>
      <xdr:spPr>
        <a:xfrm>
          <a:off x="9154160" y="18240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22877</xdr:rowOff>
    </xdr:from>
    <xdr:ext cx="469744" cy="259045"/>
    <xdr:sp macro="" textlink="">
      <xdr:nvSpPr>
        <xdr:cNvPr id="266" name="【市民会館】&#10;一人当たり面積最大値テキスト">
          <a:extLst>
            <a:ext uri="{FF2B5EF4-FFF2-40B4-BE49-F238E27FC236}">
              <a16:creationId xmlns:a16="http://schemas.microsoft.com/office/drawing/2014/main" id="{7C0ECDD1-A5D7-4BEB-AF10-A2014D454658}"/>
            </a:ext>
          </a:extLst>
        </xdr:cNvPr>
        <xdr:cNvSpPr txBox="1"/>
      </xdr:nvSpPr>
      <xdr:spPr>
        <a:xfrm>
          <a:off x="9258300" y="1678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76200</xdr:rowOff>
    </xdr:from>
    <xdr:to>
      <xdr:col>55</xdr:col>
      <xdr:colOff>88900</xdr:colOff>
      <xdr:row>101</xdr:row>
      <xdr:rowOff>76200</xdr:rowOff>
    </xdr:to>
    <xdr:cxnSp macro="">
      <xdr:nvCxnSpPr>
        <xdr:cNvPr id="267" name="直線コネクタ 266">
          <a:extLst>
            <a:ext uri="{FF2B5EF4-FFF2-40B4-BE49-F238E27FC236}">
              <a16:creationId xmlns:a16="http://schemas.microsoft.com/office/drawing/2014/main" id="{A6F40C86-4088-49C3-812A-535E5EB23AC5}"/>
            </a:ext>
          </a:extLst>
        </xdr:cNvPr>
        <xdr:cNvCxnSpPr/>
      </xdr:nvCxnSpPr>
      <xdr:spPr>
        <a:xfrm>
          <a:off x="9154160" y="1700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131463</xdr:rowOff>
    </xdr:from>
    <xdr:ext cx="469744" cy="259045"/>
    <xdr:sp macro="" textlink="">
      <xdr:nvSpPr>
        <xdr:cNvPr id="268" name="【市民会館】&#10;一人当たり面積平均値テキスト">
          <a:extLst>
            <a:ext uri="{FF2B5EF4-FFF2-40B4-BE49-F238E27FC236}">
              <a16:creationId xmlns:a16="http://schemas.microsoft.com/office/drawing/2014/main" id="{442BC8AB-70F8-4F42-87B7-53FB27CE2FBF}"/>
            </a:ext>
          </a:extLst>
        </xdr:cNvPr>
        <xdr:cNvSpPr txBox="1"/>
      </xdr:nvSpPr>
      <xdr:spPr>
        <a:xfrm>
          <a:off x="9258300" y="179013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153036</xdr:rowOff>
    </xdr:from>
    <xdr:to>
      <xdr:col>55</xdr:col>
      <xdr:colOff>50800</xdr:colOff>
      <xdr:row>107</xdr:row>
      <xdr:rowOff>83186</xdr:rowOff>
    </xdr:to>
    <xdr:sp macro="" textlink="">
      <xdr:nvSpPr>
        <xdr:cNvPr id="269" name="フローチャート: 判断 268">
          <a:extLst>
            <a:ext uri="{FF2B5EF4-FFF2-40B4-BE49-F238E27FC236}">
              <a16:creationId xmlns:a16="http://schemas.microsoft.com/office/drawing/2014/main" id="{9797F630-5461-4152-912B-EE3364A1F549}"/>
            </a:ext>
          </a:extLst>
        </xdr:cNvPr>
        <xdr:cNvSpPr/>
      </xdr:nvSpPr>
      <xdr:spPr>
        <a:xfrm>
          <a:off x="9192260" y="179228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160655</xdr:rowOff>
    </xdr:from>
    <xdr:to>
      <xdr:col>50</xdr:col>
      <xdr:colOff>165100</xdr:colOff>
      <xdr:row>107</xdr:row>
      <xdr:rowOff>90805</xdr:rowOff>
    </xdr:to>
    <xdr:sp macro="" textlink="">
      <xdr:nvSpPr>
        <xdr:cNvPr id="270" name="フローチャート: 判断 269">
          <a:extLst>
            <a:ext uri="{FF2B5EF4-FFF2-40B4-BE49-F238E27FC236}">
              <a16:creationId xmlns:a16="http://schemas.microsoft.com/office/drawing/2014/main" id="{31681A9C-D274-4637-9002-752334D3FA4E}"/>
            </a:ext>
          </a:extLst>
        </xdr:cNvPr>
        <xdr:cNvSpPr/>
      </xdr:nvSpPr>
      <xdr:spPr>
        <a:xfrm>
          <a:off x="8445500" y="17930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164464</xdr:rowOff>
    </xdr:from>
    <xdr:to>
      <xdr:col>46</xdr:col>
      <xdr:colOff>38100</xdr:colOff>
      <xdr:row>107</xdr:row>
      <xdr:rowOff>94614</xdr:rowOff>
    </xdr:to>
    <xdr:sp macro="" textlink="">
      <xdr:nvSpPr>
        <xdr:cNvPr id="271" name="フローチャート: 判断 270">
          <a:extLst>
            <a:ext uri="{FF2B5EF4-FFF2-40B4-BE49-F238E27FC236}">
              <a16:creationId xmlns:a16="http://schemas.microsoft.com/office/drawing/2014/main" id="{807CA61F-7DE6-412B-B014-96B5B6B0FCEC}"/>
            </a:ext>
          </a:extLst>
        </xdr:cNvPr>
        <xdr:cNvSpPr/>
      </xdr:nvSpPr>
      <xdr:spPr>
        <a:xfrm>
          <a:off x="7670800" y="179343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162561</xdr:rowOff>
    </xdr:from>
    <xdr:to>
      <xdr:col>41</xdr:col>
      <xdr:colOff>101600</xdr:colOff>
      <xdr:row>107</xdr:row>
      <xdr:rowOff>92711</xdr:rowOff>
    </xdr:to>
    <xdr:sp macro="" textlink="">
      <xdr:nvSpPr>
        <xdr:cNvPr id="272" name="フローチャート: 判断 271">
          <a:extLst>
            <a:ext uri="{FF2B5EF4-FFF2-40B4-BE49-F238E27FC236}">
              <a16:creationId xmlns:a16="http://schemas.microsoft.com/office/drawing/2014/main" id="{547E58B6-32C9-4208-B90E-8B413CB4DFD7}"/>
            </a:ext>
          </a:extLst>
        </xdr:cNvPr>
        <xdr:cNvSpPr/>
      </xdr:nvSpPr>
      <xdr:spPr>
        <a:xfrm>
          <a:off x="6873240" y="179324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145414</xdr:rowOff>
    </xdr:from>
    <xdr:to>
      <xdr:col>36</xdr:col>
      <xdr:colOff>165100</xdr:colOff>
      <xdr:row>107</xdr:row>
      <xdr:rowOff>75564</xdr:rowOff>
    </xdr:to>
    <xdr:sp macro="" textlink="">
      <xdr:nvSpPr>
        <xdr:cNvPr id="273" name="フローチャート: 判断 272">
          <a:extLst>
            <a:ext uri="{FF2B5EF4-FFF2-40B4-BE49-F238E27FC236}">
              <a16:creationId xmlns:a16="http://schemas.microsoft.com/office/drawing/2014/main" id="{3C2676E4-5891-4021-BC41-0C3312DB1387}"/>
            </a:ext>
          </a:extLst>
        </xdr:cNvPr>
        <xdr:cNvSpPr/>
      </xdr:nvSpPr>
      <xdr:spPr>
        <a:xfrm>
          <a:off x="6098540" y="179152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2BCB7BE1-0130-4F0B-AB2A-255A7730497D}"/>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5" name="テキスト ボックス 274">
          <a:extLst>
            <a:ext uri="{FF2B5EF4-FFF2-40B4-BE49-F238E27FC236}">
              <a16:creationId xmlns:a16="http://schemas.microsoft.com/office/drawing/2014/main" id="{7F6F675F-82B4-44A1-A24E-783556EAE975}"/>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6" name="テキスト ボックス 275">
          <a:extLst>
            <a:ext uri="{FF2B5EF4-FFF2-40B4-BE49-F238E27FC236}">
              <a16:creationId xmlns:a16="http://schemas.microsoft.com/office/drawing/2014/main" id="{B392A59D-28F2-4B0A-81E2-172FCF71940E}"/>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7" name="テキスト ボックス 276">
          <a:extLst>
            <a:ext uri="{FF2B5EF4-FFF2-40B4-BE49-F238E27FC236}">
              <a16:creationId xmlns:a16="http://schemas.microsoft.com/office/drawing/2014/main" id="{FDE2D44A-81A7-45E0-892A-94D75BF2F5F8}"/>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B31170F1-445D-424D-96AB-20A986B77DE1}"/>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12064</xdr:rowOff>
    </xdr:from>
    <xdr:to>
      <xdr:col>55</xdr:col>
      <xdr:colOff>50800</xdr:colOff>
      <xdr:row>103</xdr:row>
      <xdr:rowOff>113664</xdr:rowOff>
    </xdr:to>
    <xdr:sp macro="" textlink="">
      <xdr:nvSpPr>
        <xdr:cNvPr id="279" name="楕円 278">
          <a:extLst>
            <a:ext uri="{FF2B5EF4-FFF2-40B4-BE49-F238E27FC236}">
              <a16:creationId xmlns:a16="http://schemas.microsoft.com/office/drawing/2014/main" id="{5ED34DAF-2EA8-4422-9E7D-C7E943DFC9DB}"/>
            </a:ext>
          </a:extLst>
        </xdr:cNvPr>
        <xdr:cNvSpPr/>
      </xdr:nvSpPr>
      <xdr:spPr>
        <a:xfrm>
          <a:off x="9192260" y="172789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34941</xdr:rowOff>
    </xdr:from>
    <xdr:ext cx="469744" cy="259045"/>
    <xdr:sp macro="" textlink="">
      <xdr:nvSpPr>
        <xdr:cNvPr id="280" name="【市民会館】&#10;一人当たり面積該当値テキスト">
          <a:extLst>
            <a:ext uri="{FF2B5EF4-FFF2-40B4-BE49-F238E27FC236}">
              <a16:creationId xmlns:a16="http://schemas.microsoft.com/office/drawing/2014/main" id="{BF1A3AB9-686B-40F8-8687-7B7FC1CBF1D3}"/>
            </a:ext>
          </a:extLst>
        </xdr:cNvPr>
        <xdr:cNvSpPr txBox="1"/>
      </xdr:nvSpPr>
      <xdr:spPr>
        <a:xfrm>
          <a:off x="9258300" y="17134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15875</xdr:rowOff>
    </xdr:from>
    <xdr:to>
      <xdr:col>50</xdr:col>
      <xdr:colOff>165100</xdr:colOff>
      <xdr:row>103</xdr:row>
      <xdr:rowOff>117475</xdr:rowOff>
    </xdr:to>
    <xdr:sp macro="" textlink="">
      <xdr:nvSpPr>
        <xdr:cNvPr id="281" name="楕円 280">
          <a:extLst>
            <a:ext uri="{FF2B5EF4-FFF2-40B4-BE49-F238E27FC236}">
              <a16:creationId xmlns:a16="http://schemas.microsoft.com/office/drawing/2014/main" id="{CE50322A-AACE-4F82-8DE5-3F8FFCC15445}"/>
            </a:ext>
          </a:extLst>
        </xdr:cNvPr>
        <xdr:cNvSpPr/>
      </xdr:nvSpPr>
      <xdr:spPr>
        <a:xfrm>
          <a:off x="8445500" y="1728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62864</xdr:rowOff>
    </xdr:from>
    <xdr:to>
      <xdr:col>55</xdr:col>
      <xdr:colOff>0</xdr:colOff>
      <xdr:row>103</xdr:row>
      <xdr:rowOff>66675</xdr:rowOff>
    </xdr:to>
    <xdr:cxnSp macro="">
      <xdr:nvCxnSpPr>
        <xdr:cNvPr id="282" name="直線コネクタ 281">
          <a:extLst>
            <a:ext uri="{FF2B5EF4-FFF2-40B4-BE49-F238E27FC236}">
              <a16:creationId xmlns:a16="http://schemas.microsoft.com/office/drawing/2014/main" id="{D853A53A-FC17-4932-8C82-8AD6A04850EC}"/>
            </a:ext>
          </a:extLst>
        </xdr:cNvPr>
        <xdr:cNvCxnSpPr/>
      </xdr:nvCxnSpPr>
      <xdr:spPr>
        <a:xfrm flipV="1">
          <a:off x="8496300" y="17329784"/>
          <a:ext cx="7239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23495</xdr:rowOff>
    </xdr:from>
    <xdr:to>
      <xdr:col>46</xdr:col>
      <xdr:colOff>38100</xdr:colOff>
      <xdr:row>103</xdr:row>
      <xdr:rowOff>125095</xdr:rowOff>
    </xdr:to>
    <xdr:sp macro="" textlink="">
      <xdr:nvSpPr>
        <xdr:cNvPr id="283" name="楕円 282">
          <a:extLst>
            <a:ext uri="{FF2B5EF4-FFF2-40B4-BE49-F238E27FC236}">
              <a16:creationId xmlns:a16="http://schemas.microsoft.com/office/drawing/2014/main" id="{61C77E97-39B4-4C3C-8A02-92BB68816C3C}"/>
            </a:ext>
          </a:extLst>
        </xdr:cNvPr>
        <xdr:cNvSpPr/>
      </xdr:nvSpPr>
      <xdr:spPr>
        <a:xfrm>
          <a:off x="7670800" y="172904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66675</xdr:rowOff>
    </xdr:from>
    <xdr:to>
      <xdr:col>50</xdr:col>
      <xdr:colOff>114300</xdr:colOff>
      <xdr:row>103</xdr:row>
      <xdr:rowOff>74295</xdr:rowOff>
    </xdr:to>
    <xdr:cxnSp macro="">
      <xdr:nvCxnSpPr>
        <xdr:cNvPr id="284" name="直線コネクタ 283">
          <a:extLst>
            <a:ext uri="{FF2B5EF4-FFF2-40B4-BE49-F238E27FC236}">
              <a16:creationId xmlns:a16="http://schemas.microsoft.com/office/drawing/2014/main" id="{2A3265A6-B245-481C-8602-BC2B13B8207F}"/>
            </a:ext>
          </a:extLst>
        </xdr:cNvPr>
        <xdr:cNvCxnSpPr/>
      </xdr:nvCxnSpPr>
      <xdr:spPr>
        <a:xfrm flipV="1">
          <a:off x="7713980" y="17333595"/>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33020</xdr:rowOff>
    </xdr:from>
    <xdr:to>
      <xdr:col>41</xdr:col>
      <xdr:colOff>101600</xdr:colOff>
      <xdr:row>103</xdr:row>
      <xdr:rowOff>134620</xdr:rowOff>
    </xdr:to>
    <xdr:sp macro="" textlink="">
      <xdr:nvSpPr>
        <xdr:cNvPr id="285" name="楕円 284">
          <a:extLst>
            <a:ext uri="{FF2B5EF4-FFF2-40B4-BE49-F238E27FC236}">
              <a16:creationId xmlns:a16="http://schemas.microsoft.com/office/drawing/2014/main" id="{99630FD5-E148-48B4-9A3D-C2E3841621B9}"/>
            </a:ext>
          </a:extLst>
        </xdr:cNvPr>
        <xdr:cNvSpPr/>
      </xdr:nvSpPr>
      <xdr:spPr>
        <a:xfrm>
          <a:off x="6873240" y="1729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74295</xdr:rowOff>
    </xdr:from>
    <xdr:to>
      <xdr:col>45</xdr:col>
      <xdr:colOff>177800</xdr:colOff>
      <xdr:row>103</xdr:row>
      <xdr:rowOff>83820</xdr:rowOff>
    </xdr:to>
    <xdr:cxnSp macro="">
      <xdr:nvCxnSpPr>
        <xdr:cNvPr id="286" name="直線コネクタ 285">
          <a:extLst>
            <a:ext uri="{FF2B5EF4-FFF2-40B4-BE49-F238E27FC236}">
              <a16:creationId xmlns:a16="http://schemas.microsoft.com/office/drawing/2014/main" id="{5060D4C9-F5AE-4234-B755-185EC1FA8597}"/>
            </a:ext>
          </a:extLst>
        </xdr:cNvPr>
        <xdr:cNvCxnSpPr/>
      </xdr:nvCxnSpPr>
      <xdr:spPr>
        <a:xfrm flipV="1">
          <a:off x="6924040" y="17341215"/>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40639</xdr:rowOff>
    </xdr:from>
    <xdr:to>
      <xdr:col>36</xdr:col>
      <xdr:colOff>165100</xdr:colOff>
      <xdr:row>103</xdr:row>
      <xdr:rowOff>142239</xdr:rowOff>
    </xdr:to>
    <xdr:sp macro="" textlink="">
      <xdr:nvSpPr>
        <xdr:cNvPr id="287" name="楕円 286">
          <a:extLst>
            <a:ext uri="{FF2B5EF4-FFF2-40B4-BE49-F238E27FC236}">
              <a16:creationId xmlns:a16="http://schemas.microsoft.com/office/drawing/2014/main" id="{D6B370A5-EDD2-44B8-9DA2-64DE38827CB5}"/>
            </a:ext>
          </a:extLst>
        </xdr:cNvPr>
        <xdr:cNvSpPr/>
      </xdr:nvSpPr>
      <xdr:spPr>
        <a:xfrm>
          <a:off x="6098540" y="1730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83820</xdr:rowOff>
    </xdr:from>
    <xdr:to>
      <xdr:col>41</xdr:col>
      <xdr:colOff>50800</xdr:colOff>
      <xdr:row>103</xdr:row>
      <xdr:rowOff>91439</xdr:rowOff>
    </xdr:to>
    <xdr:cxnSp macro="">
      <xdr:nvCxnSpPr>
        <xdr:cNvPr id="288" name="直線コネクタ 287">
          <a:extLst>
            <a:ext uri="{FF2B5EF4-FFF2-40B4-BE49-F238E27FC236}">
              <a16:creationId xmlns:a16="http://schemas.microsoft.com/office/drawing/2014/main" id="{B4FB4516-AF4C-4903-A31E-8BF66E99F731}"/>
            </a:ext>
          </a:extLst>
        </xdr:cNvPr>
        <xdr:cNvCxnSpPr/>
      </xdr:nvCxnSpPr>
      <xdr:spPr>
        <a:xfrm flipV="1">
          <a:off x="6149340" y="17350740"/>
          <a:ext cx="7747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81932</xdr:rowOff>
    </xdr:from>
    <xdr:ext cx="469744" cy="259045"/>
    <xdr:sp macro="" textlink="">
      <xdr:nvSpPr>
        <xdr:cNvPr id="289" name="n_1aveValue【市民会館】&#10;一人当たり面積">
          <a:extLst>
            <a:ext uri="{FF2B5EF4-FFF2-40B4-BE49-F238E27FC236}">
              <a16:creationId xmlns:a16="http://schemas.microsoft.com/office/drawing/2014/main" id="{9A90C380-13AF-4A42-93BC-CEA2C422281B}"/>
            </a:ext>
          </a:extLst>
        </xdr:cNvPr>
        <xdr:cNvSpPr txBox="1"/>
      </xdr:nvSpPr>
      <xdr:spPr>
        <a:xfrm>
          <a:off x="8271587" y="1801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85741</xdr:rowOff>
    </xdr:from>
    <xdr:ext cx="469744" cy="259045"/>
    <xdr:sp macro="" textlink="">
      <xdr:nvSpPr>
        <xdr:cNvPr id="290" name="n_2aveValue【市民会館】&#10;一人当たり面積">
          <a:extLst>
            <a:ext uri="{FF2B5EF4-FFF2-40B4-BE49-F238E27FC236}">
              <a16:creationId xmlns:a16="http://schemas.microsoft.com/office/drawing/2014/main" id="{7FF90E24-D62C-45A3-8CFA-266E6AE2E59F}"/>
            </a:ext>
          </a:extLst>
        </xdr:cNvPr>
        <xdr:cNvSpPr txBox="1"/>
      </xdr:nvSpPr>
      <xdr:spPr>
        <a:xfrm>
          <a:off x="7509587" y="18023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83838</xdr:rowOff>
    </xdr:from>
    <xdr:ext cx="469744" cy="259045"/>
    <xdr:sp macro="" textlink="">
      <xdr:nvSpPr>
        <xdr:cNvPr id="291" name="n_3aveValue【市民会館】&#10;一人当たり面積">
          <a:extLst>
            <a:ext uri="{FF2B5EF4-FFF2-40B4-BE49-F238E27FC236}">
              <a16:creationId xmlns:a16="http://schemas.microsoft.com/office/drawing/2014/main" id="{9FB28121-D863-4727-9627-167FE60EC3DD}"/>
            </a:ext>
          </a:extLst>
        </xdr:cNvPr>
        <xdr:cNvSpPr txBox="1"/>
      </xdr:nvSpPr>
      <xdr:spPr>
        <a:xfrm>
          <a:off x="6712027" y="18021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66691</xdr:rowOff>
    </xdr:from>
    <xdr:ext cx="469744" cy="259045"/>
    <xdr:sp macro="" textlink="">
      <xdr:nvSpPr>
        <xdr:cNvPr id="292" name="n_4aveValue【市民会館】&#10;一人当たり面積">
          <a:extLst>
            <a:ext uri="{FF2B5EF4-FFF2-40B4-BE49-F238E27FC236}">
              <a16:creationId xmlns:a16="http://schemas.microsoft.com/office/drawing/2014/main" id="{0D0BF68A-3156-4F76-9D2E-29FCFCA30641}"/>
            </a:ext>
          </a:extLst>
        </xdr:cNvPr>
        <xdr:cNvSpPr txBox="1"/>
      </xdr:nvSpPr>
      <xdr:spPr>
        <a:xfrm>
          <a:off x="5937327" y="1800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134002</xdr:rowOff>
    </xdr:from>
    <xdr:ext cx="469744" cy="259045"/>
    <xdr:sp macro="" textlink="">
      <xdr:nvSpPr>
        <xdr:cNvPr id="293" name="n_1mainValue【市民会館】&#10;一人当たり面積">
          <a:extLst>
            <a:ext uri="{FF2B5EF4-FFF2-40B4-BE49-F238E27FC236}">
              <a16:creationId xmlns:a16="http://schemas.microsoft.com/office/drawing/2014/main" id="{7BC96DFF-7B45-4D00-9089-2F77813CD898}"/>
            </a:ext>
          </a:extLst>
        </xdr:cNvPr>
        <xdr:cNvSpPr txBox="1"/>
      </xdr:nvSpPr>
      <xdr:spPr>
        <a:xfrm>
          <a:off x="8271587" y="1706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141622</xdr:rowOff>
    </xdr:from>
    <xdr:ext cx="469744" cy="259045"/>
    <xdr:sp macro="" textlink="">
      <xdr:nvSpPr>
        <xdr:cNvPr id="294" name="n_2mainValue【市民会館】&#10;一人当たり面積">
          <a:extLst>
            <a:ext uri="{FF2B5EF4-FFF2-40B4-BE49-F238E27FC236}">
              <a16:creationId xmlns:a16="http://schemas.microsoft.com/office/drawing/2014/main" id="{B3299186-6BC7-4E97-8246-E2718AD448FF}"/>
            </a:ext>
          </a:extLst>
        </xdr:cNvPr>
        <xdr:cNvSpPr txBox="1"/>
      </xdr:nvSpPr>
      <xdr:spPr>
        <a:xfrm>
          <a:off x="7509587" y="17073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151147</xdr:rowOff>
    </xdr:from>
    <xdr:ext cx="469744" cy="259045"/>
    <xdr:sp macro="" textlink="">
      <xdr:nvSpPr>
        <xdr:cNvPr id="295" name="n_3mainValue【市民会館】&#10;一人当たり面積">
          <a:extLst>
            <a:ext uri="{FF2B5EF4-FFF2-40B4-BE49-F238E27FC236}">
              <a16:creationId xmlns:a16="http://schemas.microsoft.com/office/drawing/2014/main" id="{4EA61319-C50B-4C75-9D15-3141BCE41607}"/>
            </a:ext>
          </a:extLst>
        </xdr:cNvPr>
        <xdr:cNvSpPr txBox="1"/>
      </xdr:nvSpPr>
      <xdr:spPr>
        <a:xfrm>
          <a:off x="6712027" y="1708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158766</xdr:rowOff>
    </xdr:from>
    <xdr:ext cx="469744" cy="259045"/>
    <xdr:sp macro="" textlink="">
      <xdr:nvSpPr>
        <xdr:cNvPr id="296" name="n_4mainValue【市民会館】&#10;一人当たり面積">
          <a:extLst>
            <a:ext uri="{FF2B5EF4-FFF2-40B4-BE49-F238E27FC236}">
              <a16:creationId xmlns:a16="http://schemas.microsoft.com/office/drawing/2014/main" id="{08300B11-F801-44A8-B0A5-DCB25B84F77B}"/>
            </a:ext>
          </a:extLst>
        </xdr:cNvPr>
        <xdr:cNvSpPr txBox="1"/>
      </xdr:nvSpPr>
      <xdr:spPr>
        <a:xfrm>
          <a:off x="5937327" y="1709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a:extLst>
            <a:ext uri="{FF2B5EF4-FFF2-40B4-BE49-F238E27FC236}">
              <a16:creationId xmlns:a16="http://schemas.microsoft.com/office/drawing/2014/main" id="{AA3AAB56-75E8-4A2D-81DC-8A76C2D35D2C}"/>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a:extLst>
            <a:ext uri="{FF2B5EF4-FFF2-40B4-BE49-F238E27FC236}">
              <a16:creationId xmlns:a16="http://schemas.microsoft.com/office/drawing/2014/main" id="{77067EF5-A7DC-4F2A-BFEE-30181F67DBF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a:extLst>
            <a:ext uri="{FF2B5EF4-FFF2-40B4-BE49-F238E27FC236}">
              <a16:creationId xmlns:a16="http://schemas.microsoft.com/office/drawing/2014/main" id="{351B2EAB-E520-4F6E-B36C-6DDA62E8920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a:extLst>
            <a:ext uri="{FF2B5EF4-FFF2-40B4-BE49-F238E27FC236}">
              <a16:creationId xmlns:a16="http://schemas.microsoft.com/office/drawing/2014/main" id="{5FB246A5-CC73-4DB4-BAF7-DDB77181D15D}"/>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a:extLst>
            <a:ext uri="{FF2B5EF4-FFF2-40B4-BE49-F238E27FC236}">
              <a16:creationId xmlns:a16="http://schemas.microsoft.com/office/drawing/2014/main" id="{1530BB63-7F47-491F-BD0D-901410375C74}"/>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a:extLst>
            <a:ext uri="{FF2B5EF4-FFF2-40B4-BE49-F238E27FC236}">
              <a16:creationId xmlns:a16="http://schemas.microsoft.com/office/drawing/2014/main" id="{7107A36B-44F8-4480-BCBE-02072150DC25}"/>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a:extLst>
            <a:ext uri="{FF2B5EF4-FFF2-40B4-BE49-F238E27FC236}">
              <a16:creationId xmlns:a16="http://schemas.microsoft.com/office/drawing/2014/main" id="{DAAE0446-05CC-4EBC-89E1-A0D5EC46062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a:extLst>
            <a:ext uri="{FF2B5EF4-FFF2-40B4-BE49-F238E27FC236}">
              <a16:creationId xmlns:a16="http://schemas.microsoft.com/office/drawing/2014/main" id="{FDA45C8A-D88F-4177-98E7-7796426C4454}"/>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5" name="正方形/長方形 304">
          <a:extLst>
            <a:ext uri="{FF2B5EF4-FFF2-40B4-BE49-F238E27FC236}">
              <a16:creationId xmlns:a16="http://schemas.microsoft.com/office/drawing/2014/main" id="{9D9802F2-E888-4497-98FB-2886519D363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6" name="正方形/長方形 305">
          <a:extLst>
            <a:ext uri="{FF2B5EF4-FFF2-40B4-BE49-F238E27FC236}">
              <a16:creationId xmlns:a16="http://schemas.microsoft.com/office/drawing/2014/main" id="{E7A36738-A05C-4187-9A61-5BD79AC63AD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7" name="正方形/長方形 306">
          <a:extLst>
            <a:ext uri="{FF2B5EF4-FFF2-40B4-BE49-F238E27FC236}">
              <a16:creationId xmlns:a16="http://schemas.microsoft.com/office/drawing/2014/main" id="{0222E90C-FB49-4E5E-B893-0C587065D40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8" name="正方形/長方形 307">
          <a:extLst>
            <a:ext uri="{FF2B5EF4-FFF2-40B4-BE49-F238E27FC236}">
              <a16:creationId xmlns:a16="http://schemas.microsoft.com/office/drawing/2014/main" id="{37C3AC7B-B84C-4C32-A502-D2689CAD2A2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9" name="正方形/長方形 308">
          <a:extLst>
            <a:ext uri="{FF2B5EF4-FFF2-40B4-BE49-F238E27FC236}">
              <a16:creationId xmlns:a16="http://schemas.microsoft.com/office/drawing/2014/main" id="{298C7385-7DA4-4B48-A048-FF1EBBEAD11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10" name="正方形/長方形 309">
          <a:extLst>
            <a:ext uri="{FF2B5EF4-FFF2-40B4-BE49-F238E27FC236}">
              <a16:creationId xmlns:a16="http://schemas.microsoft.com/office/drawing/2014/main" id="{604C2C67-4A5D-4459-BA67-694847D2BA4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1" name="正方形/長方形 310">
          <a:extLst>
            <a:ext uri="{FF2B5EF4-FFF2-40B4-BE49-F238E27FC236}">
              <a16:creationId xmlns:a16="http://schemas.microsoft.com/office/drawing/2014/main" id="{48DBF1A5-18F2-430C-A0DE-3D39D47805C2}"/>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2" name="正方形/長方形 311">
          <a:extLst>
            <a:ext uri="{FF2B5EF4-FFF2-40B4-BE49-F238E27FC236}">
              <a16:creationId xmlns:a16="http://schemas.microsoft.com/office/drawing/2014/main" id="{84D7EBD5-39D7-4F66-B80C-2352ED8C2B01}"/>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3" name="正方形/長方形 312">
          <a:extLst>
            <a:ext uri="{FF2B5EF4-FFF2-40B4-BE49-F238E27FC236}">
              <a16:creationId xmlns:a16="http://schemas.microsoft.com/office/drawing/2014/main" id="{65C2A4CA-BEA9-4E9E-A9CE-E158432E6F04}"/>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4" name="正方形/長方形 313">
          <a:extLst>
            <a:ext uri="{FF2B5EF4-FFF2-40B4-BE49-F238E27FC236}">
              <a16:creationId xmlns:a16="http://schemas.microsoft.com/office/drawing/2014/main" id="{74873697-E086-40DB-9997-27547D2FDEB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5" name="正方形/長方形 314">
          <a:extLst>
            <a:ext uri="{FF2B5EF4-FFF2-40B4-BE49-F238E27FC236}">
              <a16:creationId xmlns:a16="http://schemas.microsoft.com/office/drawing/2014/main" id="{FE26576F-2CCF-4BAD-9658-06399C5F904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6" name="正方形/長方形 315">
          <a:extLst>
            <a:ext uri="{FF2B5EF4-FFF2-40B4-BE49-F238E27FC236}">
              <a16:creationId xmlns:a16="http://schemas.microsoft.com/office/drawing/2014/main" id="{55E82CBB-4637-45F1-AF90-76D11F19641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7" name="正方形/長方形 316">
          <a:extLst>
            <a:ext uri="{FF2B5EF4-FFF2-40B4-BE49-F238E27FC236}">
              <a16:creationId xmlns:a16="http://schemas.microsoft.com/office/drawing/2014/main" id="{DCEC9B50-24A6-482C-9EFF-9DD1DBC038E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8" name="正方形/長方形 317">
          <a:extLst>
            <a:ext uri="{FF2B5EF4-FFF2-40B4-BE49-F238E27FC236}">
              <a16:creationId xmlns:a16="http://schemas.microsoft.com/office/drawing/2014/main" id="{E10AF7B4-216D-4E0A-8069-74342E4610F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9" name="正方形/長方形 318">
          <a:extLst>
            <a:ext uri="{FF2B5EF4-FFF2-40B4-BE49-F238E27FC236}">
              <a16:creationId xmlns:a16="http://schemas.microsoft.com/office/drawing/2014/main" id="{D6A3FB46-E525-4A58-AB26-B58C86192F5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0" name="正方形/長方形 319">
          <a:extLst>
            <a:ext uri="{FF2B5EF4-FFF2-40B4-BE49-F238E27FC236}">
              <a16:creationId xmlns:a16="http://schemas.microsoft.com/office/drawing/2014/main" id="{5B169F50-BA5D-4CF2-B503-6D12353E2161}"/>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21" name="正方形/長方形 320">
          <a:extLst>
            <a:ext uri="{FF2B5EF4-FFF2-40B4-BE49-F238E27FC236}">
              <a16:creationId xmlns:a16="http://schemas.microsoft.com/office/drawing/2014/main" id="{7A9269C5-834F-4598-BC10-1598490009F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22" name="正方形/長方形 321">
          <a:extLst>
            <a:ext uri="{FF2B5EF4-FFF2-40B4-BE49-F238E27FC236}">
              <a16:creationId xmlns:a16="http://schemas.microsoft.com/office/drawing/2014/main" id="{C2819D94-C53B-4D85-82F6-C5FE673B299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23" name="正方形/長方形 322">
          <a:extLst>
            <a:ext uri="{FF2B5EF4-FFF2-40B4-BE49-F238E27FC236}">
              <a16:creationId xmlns:a16="http://schemas.microsoft.com/office/drawing/2014/main" id="{81658E05-3269-42EE-83A9-3DD54C2BD115}"/>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24" name="正方形/長方形 323">
          <a:extLst>
            <a:ext uri="{FF2B5EF4-FFF2-40B4-BE49-F238E27FC236}">
              <a16:creationId xmlns:a16="http://schemas.microsoft.com/office/drawing/2014/main" id="{E05D9C2B-ECED-423C-B033-1CA2E7403F0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25" name="正方形/長方形 324">
          <a:extLst>
            <a:ext uri="{FF2B5EF4-FFF2-40B4-BE49-F238E27FC236}">
              <a16:creationId xmlns:a16="http://schemas.microsoft.com/office/drawing/2014/main" id="{73FA9341-9CFE-48F8-B6EE-9115DF381D13}"/>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6" name="正方形/長方形 325">
          <a:extLst>
            <a:ext uri="{FF2B5EF4-FFF2-40B4-BE49-F238E27FC236}">
              <a16:creationId xmlns:a16="http://schemas.microsoft.com/office/drawing/2014/main" id="{B6595E58-95E5-4429-9CB5-907B89CB8EF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7" name="正方形/長方形 326">
          <a:extLst>
            <a:ext uri="{FF2B5EF4-FFF2-40B4-BE49-F238E27FC236}">
              <a16:creationId xmlns:a16="http://schemas.microsoft.com/office/drawing/2014/main" id="{77243390-DF27-4F84-AFA5-B81591871953}"/>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8" name="正方形/長方形 327">
          <a:extLst>
            <a:ext uri="{FF2B5EF4-FFF2-40B4-BE49-F238E27FC236}">
              <a16:creationId xmlns:a16="http://schemas.microsoft.com/office/drawing/2014/main" id="{6C5B84AC-50B1-4D95-970F-ECE83F265C42}"/>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9" name="正方形/長方形 328">
          <a:extLst>
            <a:ext uri="{FF2B5EF4-FFF2-40B4-BE49-F238E27FC236}">
              <a16:creationId xmlns:a16="http://schemas.microsoft.com/office/drawing/2014/main" id="{9C7EEB07-9627-44B3-B942-F4FAD340A9AB}"/>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30" name="正方形/長方形 329">
          <a:extLst>
            <a:ext uri="{FF2B5EF4-FFF2-40B4-BE49-F238E27FC236}">
              <a16:creationId xmlns:a16="http://schemas.microsoft.com/office/drawing/2014/main" id="{4F122586-B7DE-4E1D-A3D4-1C4001698988}"/>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31" name="正方形/長方形 330">
          <a:extLst>
            <a:ext uri="{FF2B5EF4-FFF2-40B4-BE49-F238E27FC236}">
              <a16:creationId xmlns:a16="http://schemas.microsoft.com/office/drawing/2014/main" id="{1CD5F0B4-549C-4EA7-9402-40FDD366DCBB}"/>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32" name="正方形/長方形 331">
          <a:extLst>
            <a:ext uri="{FF2B5EF4-FFF2-40B4-BE49-F238E27FC236}">
              <a16:creationId xmlns:a16="http://schemas.microsoft.com/office/drawing/2014/main" id="{02F0763C-7CFB-4F0B-A133-4E0B697983D8}"/>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3" name="正方形/長方形 332">
          <a:extLst>
            <a:ext uri="{FF2B5EF4-FFF2-40B4-BE49-F238E27FC236}">
              <a16:creationId xmlns:a16="http://schemas.microsoft.com/office/drawing/2014/main" id="{9E6E2115-EB45-40DF-852F-09CBE7BD4A18}"/>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4" name="正方形/長方形 333">
          <a:extLst>
            <a:ext uri="{FF2B5EF4-FFF2-40B4-BE49-F238E27FC236}">
              <a16:creationId xmlns:a16="http://schemas.microsoft.com/office/drawing/2014/main" id="{A726A7D1-9092-4F61-A8B8-7F49B7E4633D}"/>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5" name="正方形/長方形 334">
          <a:extLst>
            <a:ext uri="{FF2B5EF4-FFF2-40B4-BE49-F238E27FC236}">
              <a16:creationId xmlns:a16="http://schemas.microsoft.com/office/drawing/2014/main" id="{6B6B2BE9-5E44-49E6-974D-613432344AB8}"/>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6" name="正方形/長方形 335">
          <a:extLst>
            <a:ext uri="{FF2B5EF4-FFF2-40B4-BE49-F238E27FC236}">
              <a16:creationId xmlns:a16="http://schemas.microsoft.com/office/drawing/2014/main" id="{9609822A-959E-424A-BC19-FEBB2004B117}"/>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7" name="テキスト ボックス 336">
          <a:extLst>
            <a:ext uri="{FF2B5EF4-FFF2-40B4-BE49-F238E27FC236}">
              <a16:creationId xmlns:a16="http://schemas.microsoft.com/office/drawing/2014/main" id="{83330895-FC14-4B78-9632-A502BC94E02B}"/>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8" name="直線コネクタ 337">
          <a:extLst>
            <a:ext uri="{FF2B5EF4-FFF2-40B4-BE49-F238E27FC236}">
              <a16:creationId xmlns:a16="http://schemas.microsoft.com/office/drawing/2014/main" id="{13C1EE50-0EA1-421C-8618-FE49BE8C39E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9" name="テキスト ボックス 338">
          <a:extLst>
            <a:ext uri="{FF2B5EF4-FFF2-40B4-BE49-F238E27FC236}">
              <a16:creationId xmlns:a16="http://schemas.microsoft.com/office/drawing/2014/main" id="{D832B849-BC1F-485D-82F1-1EDBD3EB0921}"/>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40" name="直線コネクタ 339">
          <a:extLst>
            <a:ext uri="{FF2B5EF4-FFF2-40B4-BE49-F238E27FC236}">
              <a16:creationId xmlns:a16="http://schemas.microsoft.com/office/drawing/2014/main" id="{7FDB1E1E-2F17-4D5D-AC21-4DC6E6BB7442}"/>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41" name="テキスト ボックス 340">
          <a:extLst>
            <a:ext uri="{FF2B5EF4-FFF2-40B4-BE49-F238E27FC236}">
              <a16:creationId xmlns:a16="http://schemas.microsoft.com/office/drawing/2014/main" id="{2F80608F-FCEF-47D0-86D9-9941679C3CFE}"/>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42" name="直線コネクタ 341">
          <a:extLst>
            <a:ext uri="{FF2B5EF4-FFF2-40B4-BE49-F238E27FC236}">
              <a16:creationId xmlns:a16="http://schemas.microsoft.com/office/drawing/2014/main" id="{5A636505-E4A8-431B-B887-9DE314A0068C}"/>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43" name="テキスト ボックス 342">
          <a:extLst>
            <a:ext uri="{FF2B5EF4-FFF2-40B4-BE49-F238E27FC236}">
              <a16:creationId xmlns:a16="http://schemas.microsoft.com/office/drawing/2014/main" id="{63E94950-C58F-4FB0-B625-7FEB3A41ECB6}"/>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44" name="直線コネクタ 343">
          <a:extLst>
            <a:ext uri="{FF2B5EF4-FFF2-40B4-BE49-F238E27FC236}">
              <a16:creationId xmlns:a16="http://schemas.microsoft.com/office/drawing/2014/main" id="{D2115A74-0D2E-4125-B3B9-05AFC3C46096}"/>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45" name="テキスト ボックス 344">
          <a:extLst>
            <a:ext uri="{FF2B5EF4-FFF2-40B4-BE49-F238E27FC236}">
              <a16:creationId xmlns:a16="http://schemas.microsoft.com/office/drawing/2014/main" id="{0F7F66DA-D0B4-4C51-AB1F-A3CA9EB6C18C}"/>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6" name="直線コネクタ 345">
          <a:extLst>
            <a:ext uri="{FF2B5EF4-FFF2-40B4-BE49-F238E27FC236}">
              <a16:creationId xmlns:a16="http://schemas.microsoft.com/office/drawing/2014/main" id="{9B939AAA-C24E-4524-B983-FFA7AD9D744B}"/>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7" name="テキスト ボックス 346">
          <a:extLst>
            <a:ext uri="{FF2B5EF4-FFF2-40B4-BE49-F238E27FC236}">
              <a16:creationId xmlns:a16="http://schemas.microsoft.com/office/drawing/2014/main" id="{A4E5BF9D-8B8D-43D1-93A0-B5A7634BE148}"/>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8" name="直線コネクタ 347">
          <a:extLst>
            <a:ext uri="{FF2B5EF4-FFF2-40B4-BE49-F238E27FC236}">
              <a16:creationId xmlns:a16="http://schemas.microsoft.com/office/drawing/2014/main" id="{D5138930-1D38-428F-9FD3-9EAD06307E6B}"/>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9" name="テキスト ボックス 348">
          <a:extLst>
            <a:ext uri="{FF2B5EF4-FFF2-40B4-BE49-F238E27FC236}">
              <a16:creationId xmlns:a16="http://schemas.microsoft.com/office/drawing/2014/main" id="{E4967671-0CB4-4D31-8658-E990426E629C}"/>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50" name="直線コネクタ 349">
          <a:extLst>
            <a:ext uri="{FF2B5EF4-FFF2-40B4-BE49-F238E27FC236}">
              <a16:creationId xmlns:a16="http://schemas.microsoft.com/office/drawing/2014/main" id="{2D5C4CA7-4EA0-4CE8-9AF9-20BB368ABB0C}"/>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51" name="テキスト ボックス 350">
          <a:extLst>
            <a:ext uri="{FF2B5EF4-FFF2-40B4-BE49-F238E27FC236}">
              <a16:creationId xmlns:a16="http://schemas.microsoft.com/office/drawing/2014/main" id="{F2423738-B034-4199-9B19-928EEB3894E1}"/>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52" name="【消防施設】&#10;有形固定資産減価償却率グラフ枠">
          <a:extLst>
            <a:ext uri="{FF2B5EF4-FFF2-40B4-BE49-F238E27FC236}">
              <a16:creationId xmlns:a16="http://schemas.microsoft.com/office/drawing/2014/main" id="{D1B0B5C6-B03D-4C53-8563-2F580931C4F7}"/>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36195</xdr:rowOff>
    </xdr:from>
    <xdr:to>
      <xdr:col>85</xdr:col>
      <xdr:colOff>126364</xdr:colOff>
      <xdr:row>86</xdr:row>
      <xdr:rowOff>114300</xdr:rowOff>
    </xdr:to>
    <xdr:cxnSp macro="">
      <xdr:nvCxnSpPr>
        <xdr:cNvPr id="353" name="直線コネクタ 352">
          <a:extLst>
            <a:ext uri="{FF2B5EF4-FFF2-40B4-BE49-F238E27FC236}">
              <a16:creationId xmlns:a16="http://schemas.microsoft.com/office/drawing/2014/main" id="{C110E08F-E512-4484-AD99-67E827CF349F}"/>
            </a:ext>
          </a:extLst>
        </xdr:cNvPr>
        <xdr:cNvCxnSpPr/>
      </xdr:nvCxnSpPr>
      <xdr:spPr>
        <a:xfrm flipV="1">
          <a:off x="14375764" y="1294447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354" name="【消防施設】&#10;有形固定資産減価償却率最小値テキスト">
          <a:extLst>
            <a:ext uri="{FF2B5EF4-FFF2-40B4-BE49-F238E27FC236}">
              <a16:creationId xmlns:a16="http://schemas.microsoft.com/office/drawing/2014/main" id="{E4B89024-A9CD-4BE0-A1A6-90E372EDBBB7}"/>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355" name="直線コネクタ 354">
          <a:extLst>
            <a:ext uri="{FF2B5EF4-FFF2-40B4-BE49-F238E27FC236}">
              <a16:creationId xmlns:a16="http://schemas.microsoft.com/office/drawing/2014/main" id="{15899EE0-9CE2-4BD6-9186-5AFB5DDD41C1}"/>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154322</xdr:rowOff>
    </xdr:from>
    <xdr:ext cx="405111" cy="259045"/>
    <xdr:sp macro="" textlink="">
      <xdr:nvSpPr>
        <xdr:cNvPr id="356" name="【消防施設】&#10;有形固定資産減価償却率最大値テキスト">
          <a:extLst>
            <a:ext uri="{FF2B5EF4-FFF2-40B4-BE49-F238E27FC236}">
              <a16:creationId xmlns:a16="http://schemas.microsoft.com/office/drawing/2014/main" id="{869BEF79-81AA-4D60-BFEF-D5E216DA2F70}"/>
            </a:ext>
          </a:extLst>
        </xdr:cNvPr>
        <xdr:cNvSpPr txBox="1"/>
      </xdr:nvSpPr>
      <xdr:spPr>
        <a:xfrm>
          <a:off x="14414500" y="12727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36195</xdr:rowOff>
    </xdr:from>
    <xdr:to>
      <xdr:col>86</xdr:col>
      <xdr:colOff>25400</xdr:colOff>
      <xdr:row>77</xdr:row>
      <xdr:rowOff>36195</xdr:rowOff>
    </xdr:to>
    <xdr:cxnSp macro="">
      <xdr:nvCxnSpPr>
        <xdr:cNvPr id="357" name="直線コネクタ 356">
          <a:extLst>
            <a:ext uri="{FF2B5EF4-FFF2-40B4-BE49-F238E27FC236}">
              <a16:creationId xmlns:a16="http://schemas.microsoft.com/office/drawing/2014/main" id="{6BB42C92-82A6-4D30-B6E4-2480AE77877D}"/>
            </a:ext>
          </a:extLst>
        </xdr:cNvPr>
        <xdr:cNvCxnSpPr/>
      </xdr:nvCxnSpPr>
      <xdr:spPr>
        <a:xfrm>
          <a:off x="14287500" y="129444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358" name="【消防施設】&#10;有形固定資産減価償却率平均値テキスト">
          <a:extLst>
            <a:ext uri="{FF2B5EF4-FFF2-40B4-BE49-F238E27FC236}">
              <a16:creationId xmlns:a16="http://schemas.microsoft.com/office/drawing/2014/main" id="{86197179-2B10-4953-88EC-599DA2DBBF3A}"/>
            </a:ext>
          </a:extLst>
        </xdr:cNvPr>
        <xdr:cNvSpPr txBox="1"/>
      </xdr:nvSpPr>
      <xdr:spPr>
        <a:xfrm>
          <a:off x="14414500" y="13738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359" name="フローチャート: 判断 358">
          <a:extLst>
            <a:ext uri="{FF2B5EF4-FFF2-40B4-BE49-F238E27FC236}">
              <a16:creationId xmlns:a16="http://schemas.microsoft.com/office/drawing/2014/main" id="{6F46AADB-4DAE-4D9A-B131-E6F4CF6C22FD}"/>
            </a:ext>
          </a:extLst>
        </xdr:cNvPr>
        <xdr:cNvSpPr/>
      </xdr:nvSpPr>
      <xdr:spPr>
        <a:xfrm>
          <a:off x="14325600" y="1375664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164464</xdr:rowOff>
    </xdr:from>
    <xdr:to>
      <xdr:col>81</xdr:col>
      <xdr:colOff>101600</xdr:colOff>
      <xdr:row>82</xdr:row>
      <xdr:rowOff>94614</xdr:rowOff>
    </xdr:to>
    <xdr:sp macro="" textlink="">
      <xdr:nvSpPr>
        <xdr:cNvPr id="360" name="フローチャート: 判断 359">
          <a:extLst>
            <a:ext uri="{FF2B5EF4-FFF2-40B4-BE49-F238E27FC236}">
              <a16:creationId xmlns:a16="http://schemas.microsoft.com/office/drawing/2014/main" id="{6C3A753E-79FB-4DDE-9E8A-56C968943B30}"/>
            </a:ext>
          </a:extLst>
        </xdr:cNvPr>
        <xdr:cNvSpPr/>
      </xdr:nvSpPr>
      <xdr:spPr>
        <a:xfrm>
          <a:off x="13578840" y="137433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147320</xdr:rowOff>
    </xdr:from>
    <xdr:to>
      <xdr:col>76</xdr:col>
      <xdr:colOff>165100</xdr:colOff>
      <xdr:row>82</xdr:row>
      <xdr:rowOff>77470</xdr:rowOff>
    </xdr:to>
    <xdr:sp macro="" textlink="">
      <xdr:nvSpPr>
        <xdr:cNvPr id="361" name="フローチャート: 判断 360">
          <a:extLst>
            <a:ext uri="{FF2B5EF4-FFF2-40B4-BE49-F238E27FC236}">
              <a16:creationId xmlns:a16="http://schemas.microsoft.com/office/drawing/2014/main" id="{105418DA-0CEF-4E2F-A871-3831F77F7342}"/>
            </a:ext>
          </a:extLst>
        </xdr:cNvPr>
        <xdr:cNvSpPr/>
      </xdr:nvSpPr>
      <xdr:spPr>
        <a:xfrm>
          <a:off x="12804140" y="13726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362" name="フローチャート: 判断 361">
          <a:extLst>
            <a:ext uri="{FF2B5EF4-FFF2-40B4-BE49-F238E27FC236}">
              <a16:creationId xmlns:a16="http://schemas.microsoft.com/office/drawing/2014/main" id="{E81F5699-C36F-4CD5-A9DB-FB18DA281B69}"/>
            </a:ext>
          </a:extLst>
        </xdr:cNvPr>
        <xdr:cNvSpPr/>
      </xdr:nvSpPr>
      <xdr:spPr>
        <a:xfrm>
          <a:off x="12029440" y="137128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116839</xdr:rowOff>
    </xdr:from>
    <xdr:to>
      <xdr:col>67</xdr:col>
      <xdr:colOff>101600</xdr:colOff>
      <xdr:row>82</xdr:row>
      <xdr:rowOff>46989</xdr:rowOff>
    </xdr:to>
    <xdr:sp macro="" textlink="">
      <xdr:nvSpPr>
        <xdr:cNvPr id="363" name="フローチャート: 判断 362">
          <a:extLst>
            <a:ext uri="{FF2B5EF4-FFF2-40B4-BE49-F238E27FC236}">
              <a16:creationId xmlns:a16="http://schemas.microsoft.com/office/drawing/2014/main" id="{27E8A61F-6EC9-4B0A-9BF8-61D120131736}"/>
            </a:ext>
          </a:extLst>
        </xdr:cNvPr>
        <xdr:cNvSpPr/>
      </xdr:nvSpPr>
      <xdr:spPr>
        <a:xfrm>
          <a:off x="11231880" y="136956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477885E0-2FB4-4453-99DD-5A1898D7B2F2}"/>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991706F1-3211-408C-8CF2-AB19229E9239}"/>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552498D2-A6BD-462D-9B4C-346C22680178}"/>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E97F3563-523F-46B7-B854-9737DAA1EAE1}"/>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8" name="テキスト ボックス 367">
          <a:extLst>
            <a:ext uri="{FF2B5EF4-FFF2-40B4-BE49-F238E27FC236}">
              <a16:creationId xmlns:a16="http://schemas.microsoft.com/office/drawing/2014/main" id="{DBFCAA83-22D4-40E0-B856-D1DE32C9286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369" name="楕円 368">
          <a:extLst>
            <a:ext uri="{FF2B5EF4-FFF2-40B4-BE49-F238E27FC236}">
              <a16:creationId xmlns:a16="http://schemas.microsoft.com/office/drawing/2014/main" id="{D6659684-376D-4BD6-99A5-5ADF6C08EA3D}"/>
            </a:ext>
          </a:extLst>
        </xdr:cNvPr>
        <xdr:cNvSpPr/>
      </xdr:nvSpPr>
      <xdr:spPr>
        <a:xfrm>
          <a:off x="14325600" y="1374140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13988</xdr:rowOff>
    </xdr:from>
    <xdr:ext cx="405111" cy="259045"/>
    <xdr:sp macro="" textlink="">
      <xdr:nvSpPr>
        <xdr:cNvPr id="370" name="【消防施設】&#10;有形固定資産減価償却率該当値テキスト">
          <a:extLst>
            <a:ext uri="{FF2B5EF4-FFF2-40B4-BE49-F238E27FC236}">
              <a16:creationId xmlns:a16="http://schemas.microsoft.com/office/drawing/2014/main" id="{F6815216-1341-4D08-B4AF-589F0176F7A9}"/>
            </a:ext>
          </a:extLst>
        </xdr:cNvPr>
        <xdr:cNvSpPr txBox="1"/>
      </xdr:nvSpPr>
      <xdr:spPr>
        <a:xfrm>
          <a:off x="14414500" y="13592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107314</xdr:rowOff>
    </xdr:from>
    <xdr:to>
      <xdr:col>81</xdr:col>
      <xdr:colOff>101600</xdr:colOff>
      <xdr:row>82</xdr:row>
      <xdr:rowOff>37464</xdr:rowOff>
    </xdr:to>
    <xdr:sp macro="" textlink="">
      <xdr:nvSpPr>
        <xdr:cNvPr id="371" name="楕円 370">
          <a:extLst>
            <a:ext uri="{FF2B5EF4-FFF2-40B4-BE49-F238E27FC236}">
              <a16:creationId xmlns:a16="http://schemas.microsoft.com/office/drawing/2014/main" id="{245782CC-05BD-4E6B-8FEB-FCC6870B1602}"/>
            </a:ext>
          </a:extLst>
        </xdr:cNvPr>
        <xdr:cNvSpPr/>
      </xdr:nvSpPr>
      <xdr:spPr>
        <a:xfrm>
          <a:off x="13578840" y="136861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158114</xdr:rowOff>
    </xdr:from>
    <xdr:to>
      <xdr:col>85</xdr:col>
      <xdr:colOff>127000</xdr:colOff>
      <xdr:row>82</xdr:row>
      <xdr:rowOff>41911</xdr:rowOff>
    </xdr:to>
    <xdr:cxnSp macro="">
      <xdr:nvCxnSpPr>
        <xdr:cNvPr id="372" name="直線コネクタ 371">
          <a:extLst>
            <a:ext uri="{FF2B5EF4-FFF2-40B4-BE49-F238E27FC236}">
              <a16:creationId xmlns:a16="http://schemas.microsoft.com/office/drawing/2014/main" id="{B044F3EA-A536-4E06-A374-5FCD7FAF495C}"/>
            </a:ext>
          </a:extLst>
        </xdr:cNvPr>
        <xdr:cNvCxnSpPr/>
      </xdr:nvCxnSpPr>
      <xdr:spPr>
        <a:xfrm>
          <a:off x="13629640" y="13736954"/>
          <a:ext cx="746760" cy="5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74930</xdr:rowOff>
    </xdr:from>
    <xdr:to>
      <xdr:col>76</xdr:col>
      <xdr:colOff>165100</xdr:colOff>
      <xdr:row>82</xdr:row>
      <xdr:rowOff>5080</xdr:rowOff>
    </xdr:to>
    <xdr:sp macro="" textlink="">
      <xdr:nvSpPr>
        <xdr:cNvPr id="373" name="楕円 372">
          <a:extLst>
            <a:ext uri="{FF2B5EF4-FFF2-40B4-BE49-F238E27FC236}">
              <a16:creationId xmlns:a16="http://schemas.microsoft.com/office/drawing/2014/main" id="{0945E2FE-CED9-4CBB-8CFC-DD7F05152925}"/>
            </a:ext>
          </a:extLst>
        </xdr:cNvPr>
        <xdr:cNvSpPr/>
      </xdr:nvSpPr>
      <xdr:spPr>
        <a:xfrm>
          <a:off x="12804140" y="13653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125730</xdr:rowOff>
    </xdr:from>
    <xdr:to>
      <xdr:col>81</xdr:col>
      <xdr:colOff>50800</xdr:colOff>
      <xdr:row>81</xdr:row>
      <xdr:rowOff>158114</xdr:rowOff>
    </xdr:to>
    <xdr:cxnSp macro="">
      <xdr:nvCxnSpPr>
        <xdr:cNvPr id="374" name="直線コネクタ 373">
          <a:extLst>
            <a:ext uri="{FF2B5EF4-FFF2-40B4-BE49-F238E27FC236}">
              <a16:creationId xmlns:a16="http://schemas.microsoft.com/office/drawing/2014/main" id="{D8935799-16C7-4B1D-9A15-A4E2B742CE8A}"/>
            </a:ext>
          </a:extLst>
        </xdr:cNvPr>
        <xdr:cNvCxnSpPr/>
      </xdr:nvCxnSpPr>
      <xdr:spPr>
        <a:xfrm>
          <a:off x="12854940" y="13704570"/>
          <a:ext cx="7747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42545</xdr:rowOff>
    </xdr:from>
    <xdr:to>
      <xdr:col>72</xdr:col>
      <xdr:colOff>38100</xdr:colOff>
      <xdr:row>81</xdr:row>
      <xdr:rowOff>144145</xdr:rowOff>
    </xdr:to>
    <xdr:sp macro="" textlink="">
      <xdr:nvSpPr>
        <xdr:cNvPr id="375" name="楕円 374">
          <a:extLst>
            <a:ext uri="{FF2B5EF4-FFF2-40B4-BE49-F238E27FC236}">
              <a16:creationId xmlns:a16="http://schemas.microsoft.com/office/drawing/2014/main" id="{68FF4959-1FCF-4AD4-9696-D0A04D1AE4CE}"/>
            </a:ext>
          </a:extLst>
        </xdr:cNvPr>
        <xdr:cNvSpPr/>
      </xdr:nvSpPr>
      <xdr:spPr>
        <a:xfrm>
          <a:off x="12029440" y="136213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93345</xdr:rowOff>
    </xdr:from>
    <xdr:to>
      <xdr:col>76</xdr:col>
      <xdr:colOff>114300</xdr:colOff>
      <xdr:row>81</xdr:row>
      <xdr:rowOff>125730</xdr:rowOff>
    </xdr:to>
    <xdr:cxnSp macro="">
      <xdr:nvCxnSpPr>
        <xdr:cNvPr id="376" name="直線コネクタ 375">
          <a:extLst>
            <a:ext uri="{FF2B5EF4-FFF2-40B4-BE49-F238E27FC236}">
              <a16:creationId xmlns:a16="http://schemas.microsoft.com/office/drawing/2014/main" id="{1F3A997C-9382-475C-8F6C-3087C87CA548}"/>
            </a:ext>
          </a:extLst>
        </xdr:cNvPr>
        <xdr:cNvCxnSpPr/>
      </xdr:nvCxnSpPr>
      <xdr:spPr>
        <a:xfrm>
          <a:off x="12072620" y="13672185"/>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156845</xdr:rowOff>
    </xdr:from>
    <xdr:to>
      <xdr:col>67</xdr:col>
      <xdr:colOff>101600</xdr:colOff>
      <xdr:row>81</xdr:row>
      <xdr:rowOff>86995</xdr:rowOff>
    </xdr:to>
    <xdr:sp macro="" textlink="">
      <xdr:nvSpPr>
        <xdr:cNvPr id="377" name="楕円 376">
          <a:extLst>
            <a:ext uri="{FF2B5EF4-FFF2-40B4-BE49-F238E27FC236}">
              <a16:creationId xmlns:a16="http://schemas.microsoft.com/office/drawing/2014/main" id="{2E3ED6C1-E306-4E27-88FE-6892511235A1}"/>
            </a:ext>
          </a:extLst>
        </xdr:cNvPr>
        <xdr:cNvSpPr/>
      </xdr:nvSpPr>
      <xdr:spPr>
        <a:xfrm>
          <a:off x="11231880" y="135680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36195</xdr:rowOff>
    </xdr:from>
    <xdr:to>
      <xdr:col>71</xdr:col>
      <xdr:colOff>177800</xdr:colOff>
      <xdr:row>81</xdr:row>
      <xdr:rowOff>93345</xdr:rowOff>
    </xdr:to>
    <xdr:cxnSp macro="">
      <xdr:nvCxnSpPr>
        <xdr:cNvPr id="378" name="直線コネクタ 377">
          <a:extLst>
            <a:ext uri="{FF2B5EF4-FFF2-40B4-BE49-F238E27FC236}">
              <a16:creationId xmlns:a16="http://schemas.microsoft.com/office/drawing/2014/main" id="{E7AB3776-EB12-4BB5-906D-6F41278147BD}"/>
            </a:ext>
          </a:extLst>
        </xdr:cNvPr>
        <xdr:cNvCxnSpPr/>
      </xdr:nvCxnSpPr>
      <xdr:spPr>
        <a:xfrm>
          <a:off x="11282680" y="13615035"/>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85741</xdr:rowOff>
    </xdr:from>
    <xdr:ext cx="405111" cy="259045"/>
    <xdr:sp macro="" textlink="">
      <xdr:nvSpPr>
        <xdr:cNvPr id="379" name="n_1aveValue【消防施設】&#10;有形固定資産減価償却率">
          <a:extLst>
            <a:ext uri="{FF2B5EF4-FFF2-40B4-BE49-F238E27FC236}">
              <a16:creationId xmlns:a16="http://schemas.microsoft.com/office/drawing/2014/main" id="{1018E5B3-F7FD-422A-B135-582688E7E4B6}"/>
            </a:ext>
          </a:extLst>
        </xdr:cNvPr>
        <xdr:cNvSpPr txBox="1"/>
      </xdr:nvSpPr>
      <xdr:spPr>
        <a:xfrm>
          <a:off x="13437244" y="13832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68597</xdr:rowOff>
    </xdr:from>
    <xdr:ext cx="405111" cy="259045"/>
    <xdr:sp macro="" textlink="">
      <xdr:nvSpPr>
        <xdr:cNvPr id="380" name="n_2aveValue【消防施設】&#10;有形固定資産減価償却率">
          <a:extLst>
            <a:ext uri="{FF2B5EF4-FFF2-40B4-BE49-F238E27FC236}">
              <a16:creationId xmlns:a16="http://schemas.microsoft.com/office/drawing/2014/main" id="{9D18344D-95BE-4233-80C9-64C72B6DEF2C}"/>
            </a:ext>
          </a:extLst>
        </xdr:cNvPr>
        <xdr:cNvSpPr txBox="1"/>
      </xdr:nvSpPr>
      <xdr:spPr>
        <a:xfrm>
          <a:off x="126752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381" name="n_3aveValue【消防施設】&#10;有形固定資産減価償却率">
          <a:extLst>
            <a:ext uri="{FF2B5EF4-FFF2-40B4-BE49-F238E27FC236}">
              <a16:creationId xmlns:a16="http://schemas.microsoft.com/office/drawing/2014/main" id="{38ACFBC9-1210-4F4F-AC13-81F02F48C039}"/>
            </a:ext>
          </a:extLst>
        </xdr:cNvPr>
        <xdr:cNvSpPr txBox="1"/>
      </xdr:nvSpPr>
      <xdr:spPr>
        <a:xfrm>
          <a:off x="11900544" y="13801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38116</xdr:rowOff>
    </xdr:from>
    <xdr:ext cx="405111" cy="259045"/>
    <xdr:sp macro="" textlink="">
      <xdr:nvSpPr>
        <xdr:cNvPr id="382" name="n_4aveValue【消防施設】&#10;有形固定資産減価償却率">
          <a:extLst>
            <a:ext uri="{FF2B5EF4-FFF2-40B4-BE49-F238E27FC236}">
              <a16:creationId xmlns:a16="http://schemas.microsoft.com/office/drawing/2014/main" id="{79A2F737-6C34-4AE2-9C0C-116D10BC526C}"/>
            </a:ext>
          </a:extLst>
        </xdr:cNvPr>
        <xdr:cNvSpPr txBox="1"/>
      </xdr:nvSpPr>
      <xdr:spPr>
        <a:xfrm>
          <a:off x="11102984" y="13784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53991</xdr:rowOff>
    </xdr:from>
    <xdr:ext cx="405111" cy="259045"/>
    <xdr:sp macro="" textlink="">
      <xdr:nvSpPr>
        <xdr:cNvPr id="383" name="n_1mainValue【消防施設】&#10;有形固定資産減価償却率">
          <a:extLst>
            <a:ext uri="{FF2B5EF4-FFF2-40B4-BE49-F238E27FC236}">
              <a16:creationId xmlns:a16="http://schemas.microsoft.com/office/drawing/2014/main" id="{E9B85BB2-DA39-4B84-B093-08D3510C3E7A}"/>
            </a:ext>
          </a:extLst>
        </xdr:cNvPr>
        <xdr:cNvSpPr txBox="1"/>
      </xdr:nvSpPr>
      <xdr:spPr>
        <a:xfrm>
          <a:off x="13437244" y="1346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21607</xdr:rowOff>
    </xdr:from>
    <xdr:ext cx="405111" cy="259045"/>
    <xdr:sp macro="" textlink="">
      <xdr:nvSpPr>
        <xdr:cNvPr id="384" name="n_2mainValue【消防施設】&#10;有形固定資産減価償却率">
          <a:extLst>
            <a:ext uri="{FF2B5EF4-FFF2-40B4-BE49-F238E27FC236}">
              <a16:creationId xmlns:a16="http://schemas.microsoft.com/office/drawing/2014/main" id="{B7E343B9-6269-42B1-846D-5F23553FF58F}"/>
            </a:ext>
          </a:extLst>
        </xdr:cNvPr>
        <xdr:cNvSpPr txBox="1"/>
      </xdr:nvSpPr>
      <xdr:spPr>
        <a:xfrm>
          <a:off x="12675244"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160672</xdr:rowOff>
    </xdr:from>
    <xdr:ext cx="405111" cy="259045"/>
    <xdr:sp macro="" textlink="">
      <xdr:nvSpPr>
        <xdr:cNvPr id="385" name="n_3mainValue【消防施設】&#10;有形固定資産減価償却率">
          <a:extLst>
            <a:ext uri="{FF2B5EF4-FFF2-40B4-BE49-F238E27FC236}">
              <a16:creationId xmlns:a16="http://schemas.microsoft.com/office/drawing/2014/main" id="{287FD338-9AAF-41E0-ABB5-F32C44F6E891}"/>
            </a:ext>
          </a:extLst>
        </xdr:cNvPr>
        <xdr:cNvSpPr txBox="1"/>
      </xdr:nvSpPr>
      <xdr:spPr>
        <a:xfrm>
          <a:off x="11900544" y="1340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103522</xdr:rowOff>
    </xdr:from>
    <xdr:ext cx="405111" cy="259045"/>
    <xdr:sp macro="" textlink="">
      <xdr:nvSpPr>
        <xdr:cNvPr id="386" name="n_4mainValue【消防施設】&#10;有形固定資産減価償却率">
          <a:extLst>
            <a:ext uri="{FF2B5EF4-FFF2-40B4-BE49-F238E27FC236}">
              <a16:creationId xmlns:a16="http://schemas.microsoft.com/office/drawing/2014/main" id="{21A95300-E26F-4883-8EA6-BF840FB54C8E}"/>
            </a:ext>
          </a:extLst>
        </xdr:cNvPr>
        <xdr:cNvSpPr txBox="1"/>
      </xdr:nvSpPr>
      <xdr:spPr>
        <a:xfrm>
          <a:off x="11102984" y="1334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7" name="正方形/長方形 386">
          <a:extLst>
            <a:ext uri="{FF2B5EF4-FFF2-40B4-BE49-F238E27FC236}">
              <a16:creationId xmlns:a16="http://schemas.microsoft.com/office/drawing/2014/main" id="{CFE0B787-CBB2-4255-BCF2-5B5192640C6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8" name="正方形/長方形 387">
          <a:extLst>
            <a:ext uri="{FF2B5EF4-FFF2-40B4-BE49-F238E27FC236}">
              <a16:creationId xmlns:a16="http://schemas.microsoft.com/office/drawing/2014/main" id="{EA63AC12-BA58-4D1A-BF16-1E5A9CF89634}"/>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9" name="正方形/長方形 388">
          <a:extLst>
            <a:ext uri="{FF2B5EF4-FFF2-40B4-BE49-F238E27FC236}">
              <a16:creationId xmlns:a16="http://schemas.microsoft.com/office/drawing/2014/main" id="{AFD6002C-3199-4083-A412-60C20793D4F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90" name="正方形/長方形 389">
          <a:extLst>
            <a:ext uri="{FF2B5EF4-FFF2-40B4-BE49-F238E27FC236}">
              <a16:creationId xmlns:a16="http://schemas.microsoft.com/office/drawing/2014/main" id="{A37ABC01-2E86-45F1-A978-0345BA80602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91" name="正方形/長方形 390">
          <a:extLst>
            <a:ext uri="{FF2B5EF4-FFF2-40B4-BE49-F238E27FC236}">
              <a16:creationId xmlns:a16="http://schemas.microsoft.com/office/drawing/2014/main" id="{DF16234F-C30F-46F7-B47D-2D9BCF23A06E}"/>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92" name="正方形/長方形 391">
          <a:extLst>
            <a:ext uri="{FF2B5EF4-FFF2-40B4-BE49-F238E27FC236}">
              <a16:creationId xmlns:a16="http://schemas.microsoft.com/office/drawing/2014/main" id="{5791D305-9B2B-4BD8-B6F9-2FCE702E8E0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3" name="正方形/長方形 392">
          <a:extLst>
            <a:ext uri="{FF2B5EF4-FFF2-40B4-BE49-F238E27FC236}">
              <a16:creationId xmlns:a16="http://schemas.microsoft.com/office/drawing/2014/main" id="{D2B2DAF9-E9BA-422E-AC98-AE1EA1A85D51}"/>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4" name="正方形/長方形 393">
          <a:extLst>
            <a:ext uri="{FF2B5EF4-FFF2-40B4-BE49-F238E27FC236}">
              <a16:creationId xmlns:a16="http://schemas.microsoft.com/office/drawing/2014/main" id="{C3F074EE-86A0-4A73-9C63-FCE523A2AED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5" name="テキスト ボックス 394">
          <a:extLst>
            <a:ext uri="{FF2B5EF4-FFF2-40B4-BE49-F238E27FC236}">
              <a16:creationId xmlns:a16="http://schemas.microsoft.com/office/drawing/2014/main" id="{BFD0CD9E-AC27-467D-88DB-8229B8959D51}"/>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6" name="直線コネクタ 395">
          <a:extLst>
            <a:ext uri="{FF2B5EF4-FFF2-40B4-BE49-F238E27FC236}">
              <a16:creationId xmlns:a16="http://schemas.microsoft.com/office/drawing/2014/main" id="{9219FA00-5A4F-4452-ACEF-71FA5BC8899D}"/>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397" name="直線コネクタ 396">
          <a:extLst>
            <a:ext uri="{FF2B5EF4-FFF2-40B4-BE49-F238E27FC236}">
              <a16:creationId xmlns:a16="http://schemas.microsoft.com/office/drawing/2014/main" id="{1792F0C8-4566-4315-9F84-A7B4E08D1856}"/>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398" name="テキスト ボックス 397">
          <a:extLst>
            <a:ext uri="{FF2B5EF4-FFF2-40B4-BE49-F238E27FC236}">
              <a16:creationId xmlns:a16="http://schemas.microsoft.com/office/drawing/2014/main" id="{0C4CA7EA-12FD-4CB5-97F6-8F20FA5CE0D5}"/>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399" name="直線コネクタ 398">
          <a:extLst>
            <a:ext uri="{FF2B5EF4-FFF2-40B4-BE49-F238E27FC236}">
              <a16:creationId xmlns:a16="http://schemas.microsoft.com/office/drawing/2014/main" id="{7C771F57-D98C-4DD1-8DF7-F86533DD28EB}"/>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00" name="テキスト ボックス 399">
          <a:extLst>
            <a:ext uri="{FF2B5EF4-FFF2-40B4-BE49-F238E27FC236}">
              <a16:creationId xmlns:a16="http://schemas.microsoft.com/office/drawing/2014/main" id="{A2895105-B006-424B-AFA9-BC14F3E9AF90}"/>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01" name="直線コネクタ 400">
          <a:extLst>
            <a:ext uri="{FF2B5EF4-FFF2-40B4-BE49-F238E27FC236}">
              <a16:creationId xmlns:a16="http://schemas.microsoft.com/office/drawing/2014/main" id="{31B892EB-94E6-4CBF-9871-6EBA8BD32326}"/>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02" name="テキスト ボックス 401">
          <a:extLst>
            <a:ext uri="{FF2B5EF4-FFF2-40B4-BE49-F238E27FC236}">
              <a16:creationId xmlns:a16="http://schemas.microsoft.com/office/drawing/2014/main" id="{734E404B-5DCA-4CFE-B4BE-F9535A5B1D19}"/>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03" name="直線コネクタ 402">
          <a:extLst>
            <a:ext uri="{FF2B5EF4-FFF2-40B4-BE49-F238E27FC236}">
              <a16:creationId xmlns:a16="http://schemas.microsoft.com/office/drawing/2014/main" id="{51B60C8C-3778-47E9-B693-02B21317B35F}"/>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04" name="テキスト ボックス 403">
          <a:extLst>
            <a:ext uri="{FF2B5EF4-FFF2-40B4-BE49-F238E27FC236}">
              <a16:creationId xmlns:a16="http://schemas.microsoft.com/office/drawing/2014/main" id="{E9E98323-9334-414E-AA13-5F8DB425588D}"/>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5" name="直線コネクタ 404">
          <a:extLst>
            <a:ext uri="{FF2B5EF4-FFF2-40B4-BE49-F238E27FC236}">
              <a16:creationId xmlns:a16="http://schemas.microsoft.com/office/drawing/2014/main" id="{F741074F-F617-4F45-8E5A-06A9ED343B1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06" name="テキスト ボックス 405">
          <a:extLst>
            <a:ext uri="{FF2B5EF4-FFF2-40B4-BE49-F238E27FC236}">
              <a16:creationId xmlns:a16="http://schemas.microsoft.com/office/drawing/2014/main" id="{25929C45-2D00-4D9C-AD52-26F8660ACD15}"/>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7" name="【消防施設】&#10;一人当たり面積グラフ枠">
          <a:extLst>
            <a:ext uri="{FF2B5EF4-FFF2-40B4-BE49-F238E27FC236}">
              <a16:creationId xmlns:a16="http://schemas.microsoft.com/office/drawing/2014/main" id="{C13CEB9F-0C17-4DE8-A7B4-5B7273EB8037}"/>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10668</xdr:rowOff>
    </xdr:to>
    <xdr:cxnSp macro="">
      <xdr:nvCxnSpPr>
        <xdr:cNvPr id="408" name="直線コネクタ 407">
          <a:extLst>
            <a:ext uri="{FF2B5EF4-FFF2-40B4-BE49-F238E27FC236}">
              <a16:creationId xmlns:a16="http://schemas.microsoft.com/office/drawing/2014/main" id="{EC23FA06-5E82-45EB-B1EA-96F356856953}"/>
            </a:ext>
          </a:extLst>
        </xdr:cNvPr>
        <xdr:cNvCxnSpPr/>
      </xdr:nvCxnSpPr>
      <xdr:spPr>
        <a:xfrm flipV="1">
          <a:off x="19509104" y="13288518"/>
          <a:ext cx="0" cy="1139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14495</xdr:rowOff>
    </xdr:from>
    <xdr:ext cx="469744" cy="259045"/>
    <xdr:sp macro="" textlink="">
      <xdr:nvSpPr>
        <xdr:cNvPr id="409" name="【消防施設】&#10;一人当たり面積最小値テキスト">
          <a:extLst>
            <a:ext uri="{FF2B5EF4-FFF2-40B4-BE49-F238E27FC236}">
              <a16:creationId xmlns:a16="http://schemas.microsoft.com/office/drawing/2014/main" id="{821F04CD-353D-4FFC-BFE9-B6C92BB096A4}"/>
            </a:ext>
          </a:extLst>
        </xdr:cNvPr>
        <xdr:cNvSpPr txBox="1"/>
      </xdr:nvSpPr>
      <xdr:spPr>
        <a:xfrm>
          <a:off x="19547840" y="1443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10668</xdr:rowOff>
    </xdr:from>
    <xdr:to>
      <xdr:col>116</xdr:col>
      <xdr:colOff>152400</xdr:colOff>
      <xdr:row>86</xdr:row>
      <xdr:rowOff>10668</xdr:rowOff>
    </xdr:to>
    <xdr:cxnSp macro="">
      <xdr:nvCxnSpPr>
        <xdr:cNvPr id="410" name="直線コネクタ 409">
          <a:extLst>
            <a:ext uri="{FF2B5EF4-FFF2-40B4-BE49-F238E27FC236}">
              <a16:creationId xmlns:a16="http://schemas.microsoft.com/office/drawing/2014/main" id="{62F8841D-FC10-457D-89B6-28229225BA12}"/>
            </a:ext>
          </a:extLst>
        </xdr:cNvPr>
        <xdr:cNvCxnSpPr/>
      </xdr:nvCxnSpPr>
      <xdr:spPr>
        <a:xfrm>
          <a:off x="19443700" y="144277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411" name="【消防施設】&#10;一人当たり面積最大値テキスト">
          <a:extLst>
            <a:ext uri="{FF2B5EF4-FFF2-40B4-BE49-F238E27FC236}">
              <a16:creationId xmlns:a16="http://schemas.microsoft.com/office/drawing/2014/main" id="{C643651A-CE34-426E-A269-72C0ED30D9E0}"/>
            </a:ext>
          </a:extLst>
        </xdr:cNvPr>
        <xdr:cNvSpPr txBox="1"/>
      </xdr:nvSpPr>
      <xdr:spPr>
        <a:xfrm>
          <a:off x="19547840" y="1307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412" name="直線コネクタ 411">
          <a:extLst>
            <a:ext uri="{FF2B5EF4-FFF2-40B4-BE49-F238E27FC236}">
              <a16:creationId xmlns:a16="http://schemas.microsoft.com/office/drawing/2014/main" id="{70562666-DC18-414E-A047-68C16D396CAE}"/>
            </a:ext>
          </a:extLst>
        </xdr:cNvPr>
        <xdr:cNvCxnSpPr/>
      </xdr:nvCxnSpPr>
      <xdr:spPr>
        <a:xfrm>
          <a:off x="19443700" y="132885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155464</xdr:rowOff>
    </xdr:from>
    <xdr:ext cx="469744" cy="259045"/>
    <xdr:sp macro="" textlink="">
      <xdr:nvSpPr>
        <xdr:cNvPr id="413" name="【消防施設】&#10;一人当たり面積平均値テキスト">
          <a:extLst>
            <a:ext uri="{FF2B5EF4-FFF2-40B4-BE49-F238E27FC236}">
              <a16:creationId xmlns:a16="http://schemas.microsoft.com/office/drawing/2014/main" id="{EC9AF452-CE99-4254-A1C8-BA92DD380C87}"/>
            </a:ext>
          </a:extLst>
        </xdr:cNvPr>
        <xdr:cNvSpPr txBox="1"/>
      </xdr:nvSpPr>
      <xdr:spPr>
        <a:xfrm>
          <a:off x="19547840" y="140695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5587</xdr:rowOff>
    </xdr:from>
    <xdr:to>
      <xdr:col>116</xdr:col>
      <xdr:colOff>114300</xdr:colOff>
      <xdr:row>84</xdr:row>
      <xdr:rowOff>107187</xdr:rowOff>
    </xdr:to>
    <xdr:sp macro="" textlink="">
      <xdr:nvSpPr>
        <xdr:cNvPr id="414" name="フローチャート: 判断 413">
          <a:extLst>
            <a:ext uri="{FF2B5EF4-FFF2-40B4-BE49-F238E27FC236}">
              <a16:creationId xmlns:a16="http://schemas.microsoft.com/office/drawing/2014/main" id="{0CAF2236-D917-461F-B149-7ABD48DF70FF}"/>
            </a:ext>
          </a:extLst>
        </xdr:cNvPr>
        <xdr:cNvSpPr/>
      </xdr:nvSpPr>
      <xdr:spPr>
        <a:xfrm>
          <a:off x="19458940" y="14087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415" name="フローチャート: 判断 414">
          <a:extLst>
            <a:ext uri="{FF2B5EF4-FFF2-40B4-BE49-F238E27FC236}">
              <a16:creationId xmlns:a16="http://schemas.microsoft.com/office/drawing/2014/main" id="{B35E34A4-D64E-41B2-972A-7BCB9E0DE05A}"/>
            </a:ext>
          </a:extLst>
        </xdr:cNvPr>
        <xdr:cNvSpPr/>
      </xdr:nvSpPr>
      <xdr:spPr>
        <a:xfrm>
          <a:off x="18735040" y="14091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xdr:rowOff>
    </xdr:from>
    <xdr:to>
      <xdr:col>107</xdr:col>
      <xdr:colOff>101600</xdr:colOff>
      <xdr:row>84</xdr:row>
      <xdr:rowOff>116332</xdr:rowOff>
    </xdr:to>
    <xdr:sp macro="" textlink="">
      <xdr:nvSpPr>
        <xdr:cNvPr id="416" name="フローチャート: 判断 415">
          <a:extLst>
            <a:ext uri="{FF2B5EF4-FFF2-40B4-BE49-F238E27FC236}">
              <a16:creationId xmlns:a16="http://schemas.microsoft.com/office/drawing/2014/main" id="{41D726F7-04F8-4599-A5B2-F93DEE13AE0C}"/>
            </a:ext>
          </a:extLst>
        </xdr:cNvPr>
        <xdr:cNvSpPr/>
      </xdr:nvSpPr>
      <xdr:spPr>
        <a:xfrm>
          <a:off x="1793748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23876</xdr:rowOff>
    </xdr:from>
    <xdr:to>
      <xdr:col>102</xdr:col>
      <xdr:colOff>165100</xdr:colOff>
      <xdr:row>84</xdr:row>
      <xdr:rowOff>125476</xdr:rowOff>
    </xdr:to>
    <xdr:sp macro="" textlink="">
      <xdr:nvSpPr>
        <xdr:cNvPr id="417" name="フローチャート: 判断 416">
          <a:extLst>
            <a:ext uri="{FF2B5EF4-FFF2-40B4-BE49-F238E27FC236}">
              <a16:creationId xmlns:a16="http://schemas.microsoft.com/office/drawing/2014/main" id="{5783714B-8A53-4057-9325-12EDA6C2130E}"/>
            </a:ext>
          </a:extLst>
        </xdr:cNvPr>
        <xdr:cNvSpPr/>
      </xdr:nvSpPr>
      <xdr:spPr>
        <a:xfrm>
          <a:off x="17162780" y="141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418" name="フローチャート: 判断 417">
          <a:extLst>
            <a:ext uri="{FF2B5EF4-FFF2-40B4-BE49-F238E27FC236}">
              <a16:creationId xmlns:a16="http://schemas.microsoft.com/office/drawing/2014/main" id="{8C7CCB4C-694C-4675-973D-90D7952B8A0F}"/>
            </a:ext>
          </a:extLst>
        </xdr:cNvPr>
        <xdr:cNvSpPr/>
      </xdr:nvSpPr>
      <xdr:spPr>
        <a:xfrm>
          <a:off x="16388080" y="141056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8D4BA8EB-E0C2-4EBD-834B-B6526F574895}"/>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C6BC6FBC-1E99-48D5-A022-EDAB6B14CE78}"/>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73769C9A-05DE-416B-803A-D13A99A49F28}"/>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id="{2E7211DF-E836-4066-99F0-50DB3417E4A6}"/>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3" name="テキスト ボックス 422">
          <a:extLst>
            <a:ext uri="{FF2B5EF4-FFF2-40B4-BE49-F238E27FC236}">
              <a16:creationId xmlns:a16="http://schemas.microsoft.com/office/drawing/2014/main" id="{A3C95C29-E4FD-4185-8FF8-04E33A827883}"/>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165608</xdr:rowOff>
    </xdr:from>
    <xdr:to>
      <xdr:col>116</xdr:col>
      <xdr:colOff>114300</xdr:colOff>
      <xdr:row>81</xdr:row>
      <xdr:rowOff>95758</xdr:rowOff>
    </xdr:to>
    <xdr:sp macro="" textlink="">
      <xdr:nvSpPr>
        <xdr:cNvPr id="424" name="楕円 423">
          <a:extLst>
            <a:ext uri="{FF2B5EF4-FFF2-40B4-BE49-F238E27FC236}">
              <a16:creationId xmlns:a16="http://schemas.microsoft.com/office/drawing/2014/main" id="{3232224D-2276-45B0-80D1-C739EF5ED90B}"/>
            </a:ext>
          </a:extLst>
        </xdr:cNvPr>
        <xdr:cNvSpPr/>
      </xdr:nvSpPr>
      <xdr:spPr>
        <a:xfrm>
          <a:off x="19458940" y="135768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17035</xdr:rowOff>
    </xdr:from>
    <xdr:ext cx="469744" cy="259045"/>
    <xdr:sp macro="" textlink="">
      <xdr:nvSpPr>
        <xdr:cNvPr id="425" name="【消防施設】&#10;一人当たり面積該当値テキスト">
          <a:extLst>
            <a:ext uri="{FF2B5EF4-FFF2-40B4-BE49-F238E27FC236}">
              <a16:creationId xmlns:a16="http://schemas.microsoft.com/office/drawing/2014/main" id="{31674348-0D3F-4D32-A7AE-AFE85A3A1CEA}"/>
            </a:ext>
          </a:extLst>
        </xdr:cNvPr>
        <xdr:cNvSpPr txBox="1"/>
      </xdr:nvSpPr>
      <xdr:spPr>
        <a:xfrm>
          <a:off x="19547840" y="13428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170180</xdr:rowOff>
    </xdr:from>
    <xdr:to>
      <xdr:col>112</xdr:col>
      <xdr:colOff>38100</xdr:colOff>
      <xdr:row>81</xdr:row>
      <xdr:rowOff>100330</xdr:rowOff>
    </xdr:to>
    <xdr:sp macro="" textlink="">
      <xdr:nvSpPr>
        <xdr:cNvPr id="426" name="楕円 425">
          <a:extLst>
            <a:ext uri="{FF2B5EF4-FFF2-40B4-BE49-F238E27FC236}">
              <a16:creationId xmlns:a16="http://schemas.microsoft.com/office/drawing/2014/main" id="{E91FD5A9-B586-407B-AF18-77A92A795303}"/>
            </a:ext>
          </a:extLst>
        </xdr:cNvPr>
        <xdr:cNvSpPr/>
      </xdr:nvSpPr>
      <xdr:spPr>
        <a:xfrm>
          <a:off x="18735040" y="13581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44958</xdr:rowOff>
    </xdr:from>
    <xdr:to>
      <xdr:col>116</xdr:col>
      <xdr:colOff>63500</xdr:colOff>
      <xdr:row>81</xdr:row>
      <xdr:rowOff>49530</xdr:rowOff>
    </xdr:to>
    <xdr:cxnSp macro="">
      <xdr:nvCxnSpPr>
        <xdr:cNvPr id="427" name="直線コネクタ 426">
          <a:extLst>
            <a:ext uri="{FF2B5EF4-FFF2-40B4-BE49-F238E27FC236}">
              <a16:creationId xmlns:a16="http://schemas.microsoft.com/office/drawing/2014/main" id="{3782596E-00A2-457B-A5D3-D659CF604578}"/>
            </a:ext>
          </a:extLst>
        </xdr:cNvPr>
        <xdr:cNvCxnSpPr/>
      </xdr:nvCxnSpPr>
      <xdr:spPr>
        <a:xfrm flipV="1">
          <a:off x="18778220" y="13623798"/>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7874</xdr:rowOff>
    </xdr:from>
    <xdr:to>
      <xdr:col>107</xdr:col>
      <xdr:colOff>101600</xdr:colOff>
      <xdr:row>81</xdr:row>
      <xdr:rowOff>109474</xdr:rowOff>
    </xdr:to>
    <xdr:sp macro="" textlink="">
      <xdr:nvSpPr>
        <xdr:cNvPr id="428" name="楕円 427">
          <a:extLst>
            <a:ext uri="{FF2B5EF4-FFF2-40B4-BE49-F238E27FC236}">
              <a16:creationId xmlns:a16="http://schemas.microsoft.com/office/drawing/2014/main" id="{E497FE68-E1AD-4776-8B1B-0823557793AB}"/>
            </a:ext>
          </a:extLst>
        </xdr:cNvPr>
        <xdr:cNvSpPr/>
      </xdr:nvSpPr>
      <xdr:spPr>
        <a:xfrm>
          <a:off x="17937480" y="1358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49530</xdr:rowOff>
    </xdr:from>
    <xdr:to>
      <xdr:col>111</xdr:col>
      <xdr:colOff>177800</xdr:colOff>
      <xdr:row>81</xdr:row>
      <xdr:rowOff>58674</xdr:rowOff>
    </xdr:to>
    <xdr:cxnSp macro="">
      <xdr:nvCxnSpPr>
        <xdr:cNvPr id="429" name="直線コネクタ 428">
          <a:extLst>
            <a:ext uri="{FF2B5EF4-FFF2-40B4-BE49-F238E27FC236}">
              <a16:creationId xmlns:a16="http://schemas.microsoft.com/office/drawing/2014/main" id="{FAA2AE3F-252B-4D0E-BF33-B503F2C9B809}"/>
            </a:ext>
          </a:extLst>
        </xdr:cNvPr>
        <xdr:cNvCxnSpPr/>
      </xdr:nvCxnSpPr>
      <xdr:spPr>
        <a:xfrm flipV="1">
          <a:off x="17988280" y="13628370"/>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17018</xdr:rowOff>
    </xdr:from>
    <xdr:to>
      <xdr:col>102</xdr:col>
      <xdr:colOff>165100</xdr:colOff>
      <xdr:row>81</xdr:row>
      <xdr:rowOff>118618</xdr:rowOff>
    </xdr:to>
    <xdr:sp macro="" textlink="">
      <xdr:nvSpPr>
        <xdr:cNvPr id="430" name="楕円 429">
          <a:extLst>
            <a:ext uri="{FF2B5EF4-FFF2-40B4-BE49-F238E27FC236}">
              <a16:creationId xmlns:a16="http://schemas.microsoft.com/office/drawing/2014/main" id="{0E9A4137-DACF-4DBE-BC23-5B55B1D65651}"/>
            </a:ext>
          </a:extLst>
        </xdr:cNvPr>
        <xdr:cNvSpPr/>
      </xdr:nvSpPr>
      <xdr:spPr>
        <a:xfrm>
          <a:off x="17162780" y="1359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58674</xdr:rowOff>
    </xdr:from>
    <xdr:to>
      <xdr:col>107</xdr:col>
      <xdr:colOff>50800</xdr:colOff>
      <xdr:row>81</xdr:row>
      <xdr:rowOff>67818</xdr:rowOff>
    </xdr:to>
    <xdr:cxnSp macro="">
      <xdr:nvCxnSpPr>
        <xdr:cNvPr id="431" name="直線コネクタ 430">
          <a:extLst>
            <a:ext uri="{FF2B5EF4-FFF2-40B4-BE49-F238E27FC236}">
              <a16:creationId xmlns:a16="http://schemas.microsoft.com/office/drawing/2014/main" id="{C47DE865-C1E5-4866-A495-B8ECEA5A438C}"/>
            </a:ext>
          </a:extLst>
        </xdr:cNvPr>
        <xdr:cNvCxnSpPr/>
      </xdr:nvCxnSpPr>
      <xdr:spPr>
        <a:xfrm flipV="1">
          <a:off x="17213580" y="13637514"/>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35306</xdr:rowOff>
    </xdr:from>
    <xdr:to>
      <xdr:col>98</xdr:col>
      <xdr:colOff>38100</xdr:colOff>
      <xdr:row>81</xdr:row>
      <xdr:rowOff>136906</xdr:rowOff>
    </xdr:to>
    <xdr:sp macro="" textlink="">
      <xdr:nvSpPr>
        <xdr:cNvPr id="432" name="楕円 431">
          <a:extLst>
            <a:ext uri="{FF2B5EF4-FFF2-40B4-BE49-F238E27FC236}">
              <a16:creationId xmlns:a16="http://schemas.microsoft.com/office/drawing/2014/main" id="{82AD0CF6-0AA2-41E5-A9D6-8D6B5D1444B0}"/>
            </a:ext>
          </a:extLst>
        </xdr:cNvPr>
        <xdr:cNvSpPr/>
      </xdr:nvSpPr>
      <xdr:spPr>
        <a:xfrm>
          <a:off x="16388080" y="136141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67818</xdr:rowOff>
    </xdr:from>
    <xdr:to>
      <xdr:col>102</xdr:col>
      <xdr:colOff>114300</xdr:colOff>
      <xdr:row>81</xdr:row>
      <xdr:rowOff>86106</xdr:rowOff>
    </xdr:to>
    <xdr:cxnSp macro="">
      <xdr:nvCxnSpPr>
        <xdr:cNvPr id="433" name="直線コネクタ 432">
          <a:extLst>
            <a:ext uri="{FF2B5EF4-FFF2-40B4-BE49-F238E27FC236}">
              <a16:creationId xmlns:a16="http://schemas.microsoft.com/office/drawing/2014/main" id="{D6453786-4371-44AA-A746-4AF67DC70E02}"/>
            </a:ext>
          </a:extLst>
        </xdr:cNvPr>
        <xdr:cNvCxnSpPr/>
      </xdr:nvCxnSpPr>
      <xdr:spPr>
        <a:xfrm flipV="1">
          <a:off x="16431260" y="13646658"/>
          <a:ext cx="7823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434" name="n_1aveValue【消防施設】&#10;一人当たり面積">
          <a:extLst>
            <a:ext uri="{FF2B5EF4-FFF2-40B4-BE49-F238E27FC236}">
              <a16:creationId xmlns:a16="http://schemas.microsoft.com/office/drawing/2014/main" id="{2C042E1B-E700-44EA-907F-D2B865321EF1}"/>
            </a:ext>
          </a:extLst>
        </xdr:cNvPr>
        <xdr:cNvSpPr txBox="1"/>
      </xdr:nvSpPr>
      <xdr:spPr>
        <a:xfrm>
          <a:off x="18561127" y="1418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107459</xdr:rowOff>
    </xdr:from>
    <xdr:ext cx="469744" cy="259045"/>
    <xdr:sp macro="" textlink="">
      <xdr:nvSpPr>
        <xdr:cNvPr id="435" name="n_2aveValue【消防施設】&#10;一人当たり面積">
          <a:extLst>
            <a:ext uri="{FF2B5EF4-FFF2-40B4-BE49-F238E27FC236}">
              <a16:creationId xmlns:a16="http://schemas.microsoft.com/office/drawing/2014/main" id="{B44F0B2E-4E77-4FBC-8D72-F49B6C3BF119}"/>
            </a:ext>
          </a:extLst>
        </xdr:cNvPr>
        <xdr:cNvSpPr txBox="1"/>
      </xdr:nvSpPr>
      <xdr:spPr>
        <a:xfrm>
          <a:off x="17776267" y="1418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116603</xdr:rowOff>
    </xdr:from>
    <xdr:ext cx="469744" cy="259045"/>
    <xdr:sp macro="" textlink="">
      <xdr:nvSpPr>
        <xdr:cNvPr id="436" name="n_3aveValue【消防施設】&#10;一人当たり面積">
          <a:extLst>
            <a:ext uri="{FF2B5EF4-FFF2-40B4-BE49-F238E27FC236}">
              <a16:creationId xmlns:a16="http://schemas.microsoft.com/office/drawing/2014/main" id="{DDC4FE22-959B-4016-8BEC-234E4FE289A6}"/>
            </a:ext>
          </a:extLst>
        </xdr:cNvPr>
        <xdr:cNvSpPr txBox="1"/>
      </xdr:nvSpPr>
      <xdr:spPr>
        <a:xfrm>
          <a:off x="17001567" y="1419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437" name="n_4aveValue【消防施設】&#10;一人当たり面積">
          <a:extLst>
            <a:ext uri="{FF2B5EF4-FFF2-40B4-BE49-F238E27FC236}">
              <a16:creationId xmlns:a16="http://schemas.microsoft.com/office/drawing/2014/main" id="{D3B8F736-3C0C-4B7A-99E8-977A9940994B}"/>
            </a:ext>
          </a:extLst>
        </xdr:cNvPr>
        <xdr:cNvSpPr txBox="1"/>
      </xdr:nvSpPr>
      <xdr:spPr>
        <a:xfrm>
          <a:off x="16226867" y="1419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116857</xdr:rowOff>
    </xdr:from>
    <xdr:ext cx="469744" cy="259045"/>
    <xdr:sp macro="" textlink="">
      <xdr:nvSpPr>
        <xdr:cNvPr id="438" name="n_1mainValue【消防施設】&#10;一人当たり面積">
          <a:extLst>
            <a:ext uri="{FF2B5EF4-FFF2-40B4-BE49-F238E27FC236}">
              <a16:creationId xmlns:a16="http://schemas.microsoft.com/office/drawing/2014/main" id="{76C1F148-3BB0-40B3-A12C-9D839B8D17F6}"/>
            </a:ext>
          </a:extLst>
        </xdr:cNvPr>
        <xdr:cNvSpPr txBox="1"/>
      </xdr:nvSpPr>
      <xdr:spPr>
        <a:xfrm>
          <a:off x="18561127" y="1336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126001</xdr:rowOff>
    </xdr:from>
    <xdr:ext cx="469744" cy="259045"/>
    <xdr:sp macro="" textlink="">
      <xdr:nvSpPr>
        <xdr:cNvPr id="439" name="n_2mainValue【消防施設】&#10;一人当たり面積">
          <a:extLst>
            <a:ext uri="{FF2B5EF4-FFF2-40B4-BE49-F238E27FC236}">
              <a16:creationId xmlns:a16="http://schemas.microsoft.com/office/drawing/2014/main" id="{2E530F46-D021-4A4F-BF63-B3C73223CE96}"/>
            </a:ext>
          </a:extLst>
        </xdr:cNvPr>
        <xdr:cNvSpPr txBox="1"/>
      </xdr:nvSpPr>
      <xdr:spPr>
        <a:xfrm>
          <a:off x="17776267" y="1336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135145</xdr:rowOff>
    </xdr:from>
    <xdr:ext cx="469744" cy="259045"/>
    <xdr:sp macro="" textlink="">
      <xdr:nvSpPr>
        <xdr:cNvPr id="440" name="n_3mainValue【消防施設】&#10;一人当たり面積">
          <a:extLst>
            <a:ext uri="{FF2B5EF4-FFF2-40B4-BE49-F238E27FC236}">
              <a16:creationId xmlns:a16="http://schemas.microsoft.com/office/drawing/2014/main" id="{8DEB87B6-4846-4B79-A36F-AEBD0F020292}"/>
            </a:ext>
          </a:extLst>
        </xdr:cNvPr>
        <xdr:cNvSpPr txBox="1"/>
      </xdr:nvSpPr>
      <xdr:spPr>
        <a:xfrm>
          <a:off x="17001567" y="13378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153433</xdr:rowOff>
    </xdr:from>
    <xdr:ext cx="469744" cy="259045"/>
    <xdr:sp macro="" textlink="">
      <xdr:nvSpPr>
        <xdr:cNvPr id="441" name="n_4mainValue【消防施設】&#10;一人当たり面積">
          <a:extLst>
            <a:ext uri="{FF2B5EF4-FFF2-40B4-BE49-F238E27FC236}">
              <a16:creationId xmlns:a16="http://schemas.microsoft.com/office/drawing/2014/main" id="{7DD2705C-4CE5-4894-B4D8-729FEE89600C}"/>
            </a:ext>
          </a:extLst>
        </xdr:cNvPr>
        <xdr:cNvSpPr txBox="1"/>
      </xdr:nvSpPr>
      <xdr:spPr>
        <a:xfrm>
          <a:off x="16226867" y="1339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2" name="正方形/長方形 441">
          <a:extLst>
            <a:ext uri="{FF2B5EF4-FFF2-40B4-BE49-F238E27FC236}">
              <a16:creationId xmlns:a16="http://schemas.microsoft.com/office/drawing/2014/main" id="{953864F5-C344-4098-B8BA-F69CCC36E34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3" name="正方形/長方形 442">
          <a:extLst>
            <a:ext uri="{FF2B5EF4-FFF2-40B4-BE49-F238E27FC236}">
              <a16:creationId xmlns:a16="http://schemas.microsoft.com/office/drawing/2014/main" id="{5F7C715E-1BB8-4C75-BD23-80C1264DB3A7}"/>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4" name="正方形/長方形 443">
          <a:extLst>
            <a:ext uri="{FF2B5EF4-FFF2-40B4-BE49-F238E27FC236}">
              <a16:creationId xmlns:a16="http://schemas.microsoft.com/office/drawing/2014/main" id="{ED911290-F207-4BC7-8793-204B24627EA4}"/>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5" name="正方形/長方形 444">
          <a:extLst>
            <a:ext uri="{FF2B5EF4-FFF2-40B4-BE49-F238E27FC236}">
              <a16:creationId xmlns:a16="http://schemas.microsoft.com/office/drawing/2014/main" id="{4EE0259F-E2B3-49E2-995C-007D8854AB9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6" name="正方形/長方形 445">
          <a:extLst>
            <a:ext uri="{FF2B5EF4-FFF2-40B4-BE49-F238E27FC236}">
              <a16:creationId xmlns:a16="http://schemas.microsoft.com/office/drawing/2014/main" id="{F685FF59-5B7F-48E4-8C4A-BDF967870096}"/>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7" name="正方形/長方形 446">
          <a:extLst>
            <a:ext uri="{FF2B5EF4-FFF2-40B4-BE49-F238E27FC236}">
              <a16:creationId xmlns:a16="http://schemas.microsoft.com/office/drawing/2014/main" id="{068A4426-05BF-4E16-A91C-07BDF47AB598}"/>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8" name="正方形/長方形 447">
          <a:extLst>
            <a:ext uri="{FF2B5EF4-FFF2-40B4-BE49-F238E27FC236}">
              <a16:creationId xmlns:a16="http://schemas.microsoft.com/office/drawing/2014/main" id="{EE31D1F6-3153-42ED-9CB7-511747B01CA2}"/>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9" name="正方形/長方形 448">
          <a:extLst>
            <a:ext uri="{FF2B5EF4-FFF2-40B4-BE49-F238E27FC236}">
              <a16:creationId xmlns:a16="http://schemas.microsoft.com/office/drawing/2014/main" id="{07F302D2-4FA8-4066-963A-79D91FF8823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0" name="テキスト ボックス 449">
          <a:extLst>
            <a:ext uri="{FF2B5EF4-FFF2-40B4-BE49-F238E27FC236}">
              <a16:creationId xmlns:a16="http://schemas.microsoft.com/office/drawing/2014/main" id="{4EA6BC7B-02EF-4FC3-A401-73DA508A282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1" name="直線コネクタ 450">
          <a:extLst>
            <a:ext uri="{FF2B5EF4-FFF2-40B4-BE49-F238E27FC236}">
              <a16:creationId xmlns:a16="http://schemas.microsoft.com/office/drawing/2014/main" id="{2D9B1D82-5046-4C15-AF3D-E05CA11CCFB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2" name="テキスト ボックス 451">
          <a:extLst>
            <a:ext uri="{FF2B5EF4-FFF2-40B4-BE49-F238E27FC236}">
              <a16:creationId xmlns:a16="http://schemas.microsoft.com/office/drawing/2014/main" id="{3829BC94-C12D-4BB1-9597-C3229F40D063}"/>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3" name="直線コネクタ 452">
          <a:extLst>
            <a:ext uri="{FF2B5EF4-FFF2-40B4-BE49-F238E27FC236}">
              <a16:creationId xmlns:a16="http://schemas.microsoft.com/office/drawing/2014/main" id="{2C538F9E-F49C-41ED-BFAA-5DF87F883107}"/>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4" name="テキスト ボックス 453">
          <a:extLst>
            <a:ext uri="{FF2B5EF4-FFF2-40B4-BE49-F238E27FC236}">
              <a16:creationId xmlns:a16="http://schemas.microsoft.com/office/drawing/2014/main" id="{951E5182-A398-4796-9884-7F7141F4DB6C}"/>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5" name="直線コネクタ 454">
          <a:extLst>
            <a:ext uri="{FF2B5EF4-FFF2-40B4-BE49-F238E27FC236}">
              <a16:creationId xmlns:a16="http://schemas.microsoft.com/office/drawing/2014/main" id="{08701C59-CB0E-4CE6-8102-86813BEA7BC8}"/>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6" name="テキスト ボックス 455">
          <a:extLst>
            <a:ext uri="{FF2B5EF4-FFF2-40B4-BE49-F238E27FC236}">
              <a16:creationId xmlns:a16="http://schemas.microsoft.com/office/drawing/2014/main" id="{E3BC448D-6BC0-47B1-82CC-FF4BC442305E}"/>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7" name="直線コネクタ 456">
          <a:extLst>
            <a:ext uri="{FF2B5EF4-FFF2-40B4-BE49-F238E27FC236}">
              <a16:creationId xmlns:a16="http://schemas.microsoft.com/office/drawing/2014/main" id="{733CD17F-F013-4647-A04A-C56F00F43EEE}"/>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8" name="テキスト ボックス 457">
          <a:extLst>
            <a:ext uri="{FF2B5EF4-FFF2-40B4-BE49-F238E27FC236}">
              <a16:creationId xmlns:a16="http://schemas.microsoft.com/office/drawing/2014/main" id="{E5E8B189-0328-46C2-851C-F42B585A38F4}"/>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9" name="直線コネクタ 458">
          <a:extLst>
            <a:ext uri="{FF2B5EF4-FFF2-40B4-BE49-F238E27FC236}">
              <a16:creationId xmlns:a16="http://schemas.microsoft.com/office/drawing/2014/main" id="{059C8E2F-B023-4BA0-AC58-9051C7C6C734}"/>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0" name="テキスト ボックス 459">
          <a:extLst>
            <a:ext uri="{FF2B5EF4-FFF2-40B4-BE49-F238E27FC236}">
              <a16:creationId xmlns:a16="http://schemas.microsoft.com/office/drawing/2014/main" id="{3ED85E49-C7BF-4ABB-AFF6-0FBEF54A7B39}"/>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1" name="直線コネクタ 460">
          <a:extLst>
            <a:ext uri="{FF2B5EF4-FFF2-40B4-BE49-F238E27FC236}">
              <a16:creationId xmlns:a16="http://schemas.microsoft.com/office/drawing/2014/main" id="{DB3208F0-0A86-41E3-B9D3-3C42F6260AA8}"/>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2" name="テキスト ボックス 461">
          <a:extLst>
            <a:ext uri="{FF2B5EF4-FFF2-40B4-BE49-F238E27FC236}">
              <a16:creationId xmlns:a16="http://schemas.microsoft.com/office/drawing/2014/main" id="{5964FCEC-6D85-4D52-B365-2BE0C8A42AB4}"/>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3" name="直線コネクタ 462">
          <a:extLst>
            <a:ext uri="{FF2B5EF4-FFF2-40B4-BE49-F238E27FC236}">
              <a16:creationId xmlns:a16="http://schemas.microsoft.com/office/drawing/2014/main" id="{8077FBB5-B41F-40DF-AF56-B9A36C0E5E22}"/>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4" name="テキスト ボックス 463">
          <a:extLst>
            <a:ext uri="{FF2B5EF4-FFF2-40B4-BE49-F238E27FC236}">
              <a16:creationId xmlns:a16="http://schemas.microsoft.com/office/drawing/2014/main" id="{38644F0A-79A3-490B-93F8-B7EBAC54DDF9}"/>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5" name="直線コネクタ 464">
          <a:extLst>
            <a:ext uri="{FF2B5EF4-FFF2-40B4-BE49-F238E27FC236}">
              <a16:creationId xmlns:a16="http://schemas.microsoft.com/office/drawing/2014/main" id="{25DA9C12-76E3-4A3B-A8B3-CE0077722C7E}"/>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6" name="【庁舎】&#10;有形固定資産減価償却率グラフ枠">
          <a:extLst>
            <a:ext uri="{FF2B5EF4-FFF2-40B4-BE49-F238E27FC236}">
              <a16:creationId xmlns:a16="http://schemas.microsoft.com/office/drawing/2014/main" id="{5FC1B84B-0595-4772-96C2-F8E9345DC761}"/>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169273</xdr:rowOff>
    </xdr:from>
    <xdr:to>
      <xdr:col>85</xdr:col>
      <xdr:colOff>126364</xdr:colOff>
      <xdr:row>109</xdr:row>
      <xdr:rowOff>35379</xdr:rowOff>
    </xdr:to>
    <xdr:cxnSp macro="">
      <xdr:nvCxnSpPr>
        <xdr:cNvPr id="467" name="直線コネクタ 466">
          <a:extLst>
            <a:ext uri="{FF2B5EF4-FFF2-40B4-BE49-F238E27FC236}">
              <a16:creationId xmlns:a16="http://schemas.microsoft.com/office/drawing/2014/main" id="{2B22053D-62A6-4640-9A09-15C6EC7265FD}"/>
            </a:ext>
          </a:extLst>
        </xdr:cNvPr>
        <xdr:cNvCxnSpPr/>
      </xdr:nvCxnSpPr>
      <xdr:spPr>
        <a:xfrm flipV="1">
          <a:off x="14375764" y="16765633"/>
          <a:ext cx="0" cy="15425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68" name="【庁舎】&#10;有形固定資産減価償却率最小値テキスト">
          <a:extLst>
            <a:ext uri="{FF2B5EF4-FFF2-40B4-BE49-F238E27FC236}">
              <a16:creationId xmlns:a16="http://schemas.microsoft.com/office/drawing/2014/main" id="{FFF36692-5305-41A6-9EA9-6DBB2CC02A83}"/>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69" name="直線コネクタ 468">
          <a:extLst>
            <a:ext uri="{FF2B5EF4-FFF2-40B4-BE49-F238E27FC236}">
              <a16:creationId xmlns:a16="http://schemas.microsoft.com/office/drawing/2014/main" id="{C5358FCA-7E85-4A9F-98B4-C8B66A1FDC26}"/>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115950</xdr:rowOff>
    </xdr:from>
    <xdr:ext cx="340478" cy="259045"/>
    <xdr:sp macro="" textlink="">
      <xdr:nvSpPr>
        <xdr:cNvPr id="470" name="【庁舎】&#10;有形固定資産減価償却率最大値テキスト">
          <a:extLst>
            <a:ext uri="{FF2B5EF4-FFF2-40B4-BE49-F238E27FC236}">
              <a16:creationId xmlns:a16="http://schemas.microsoft.com/office/drawing/2014/main" id="{08F64CD1-44E2-4D65-9B46-68CDE1057DC8}"/>
            </a:ext>
          </a:extLst>
        </xdr:cNvPr>
        <xdr:cNvSpPr txBox="1"/>
      </xdr:nvSpPr>
      <xdr:spPr>
        <a:xfrm>
          <a:off x="14414500" y="165446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169273</xdr:rowOff>
    </xdr:from>
    <xdr:to>
      <xdr:col>86</xdr:col>
      <xdr:colOff>25400</xdr:colOff>
      <xdr:row>99</xdr:row>
      <xdr:rowOff>169273</xdr:rowOff>
    </xdr:to>
    <xdr:cxnSp macro="">
      <xdr:nvCxnSpPr>
        <xdr:cNvPr id="471" name="直線コネクタ 470">
          <a:extLst>
            <a:ext uri="{FF2B5EF4-FFF2-40B4-BE49-F238E27FC236}">
              <a16:creationId xmlns:a16="http://schemas.microsoft.com/office/drawing/2014/main" id="{8E05BBCE-F067-49F3-B020-60C4F00711BB}"/>
            </a:ext>
          </a:extLst>
        </xdr:cNvPr>
        <xdr:cNvCxnSpPr/>
      </xdr:nvCxnSpPr>
      <xdr:spPr>
        <a:xfrm>
          <a:off x="14287500" y="167656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89098</xdr:rowOff>
    </xdr:from>
    <xdr:ext cx="405111" cy="259045"/>
    <xdr:sp macro="" textlink="">
      <xdr:nvSpPr>
        <xdr:cNvPr id="472" name="【庁舎】&#10;有形固定資産減価償却率平均値テキスト">
          <a:extLst>
            <a:ext uri="{FF2B5EF4-FFF2-40B4-BE49-F238E27FC236}">
              <a16:creationId xmlns:a16="http://schemas.microsoft.com/office/drawing/2014/main" id="{26245B65-EF19-4D2E-9A95-4DAE4EDE8DD6}"/>
            </a:ext>
          </a:extLst>
        </xdr:cNvPr>
        <xdr:cNvSpPr txBox="1"/>
      </xdr:nvSpPr>
      <xdr:spPr>
        <a:xfrm>
          <a:off x="14414500" y="173560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66221</xdr:rowOff>
    </xdr:from>
    <xdr:to>
      <xdr:col>85</xdr:col>
      <xdr:colOff>177800</xdr:colOff>
      <xdr:row>104</xdr:row>
      <xdr:rowOff>167821</xdr:rowOff>
    </xdr:to>
    <xdr:sp macro="" textlink="">
      <xdr:nvSpPr>
        <xdr:cNvPr id="473" name="フローチャート: 判断 472">
          <a:extLst>
            <a:ext uri="{FF2B5EF4-FFF2-40B4-BE49-F238E27FC236}">
              <a16:creationId xmlns:a16="http://schemas.microsoft.com/office/drawing/2014/main" id="{F61A5356-89F2-471B-9817-05004791A52A}"/>
            </a:ext>
          </a:extLst>
        </xdr:cNvPr>
        <xdr:cNvSpPr/>
      </xdr:nvSpPr>
      <xdr:spPr>
        <a:xfrm>
          <a:off x="14325600" y="1750078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474" name="フローチャート: 判断 473">
          <a:extLst>
            <a:ext uri="{FF2B5EF4-FFF2-40B4-BE49-F238E27FC236}">
              <a16:creationId xmlns:a16="http://schemas.microsoft.com/office/drawing/2014/main" id="{026EB26B-3C42-43BF-8570-50DF56EB6EBF}"/>
            </a:ext>
          </a:extLst>
        </xdr:cNvPr>
        <xdr:cNvSpPr/>
      </xdr:nvSpPr>
      <xdr:spPr>
        <a:xfrm>
          <a:off x="13578840" y="17486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46627</xdr:rowOff>
    </xdr:from>
    <xdr:to>
      <xdr:col>76</xdr:col>
      <xdr:colOff>165100</xdr:colOff>
      <xdr:row>104</xdr:row>
      <xdr:rowOff>148227</xdr:rowOff>
    </xdr:to>
    <xdr:sp macro="" textlink="">
      <xdr:nvSpPr>
        <xdr:cNvPr id="475" name="フローチャート: 判断 474">
          <a:extLst>
            <a:ext uri="{FF2B5EF4-FFF2-40B4-BE49-F238E27FC236}">
              <a16:creationId xmlns:a16="http://schemas.microsoft.com/office/drawing/2014/main" id="{F1D4E8B8-2151-4889-A36F-DB62DFA1C018}"/>
            </a:ext>
          </a:extLst>
        </xdr:cNvPr>
        <xdr:cNvSpPr/>
      </xdr:nvSpPr>
      <xdr:spPr>
        <a:xfrm>
          <a:off x="12804140" y="17481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79284</xdr:rowOff>
    </xdr:from>
    <xdr:to>
      <xdr:col>72</xdr:col>
      <xdr:colOff>38100</xdr:colOff>
      <xdr:row>105</xdr:row>
      <xdr:rowOff>9434</xdr:rowOff>
    </xdr:to>
    <xdr:sp macro="" textlink="">
      <xdr:nvSpPr>
        <xdr:cNvPr id="476" name="フローチャート: 判断 475">
          <a:extLst>
            <a:ext uri="{FF2B5EF4-FFF2-40B4-BE49-F238E27FC236}">
              <a16:creationId xmlns:a16="http://schemas.microsoft.com/office/drawing/2014/main" id="{197F0BDF-BAFA-455F-8031-2B842B25FDE2}"/>
            </a:ext>
          </a:extLst>
        </xdr:cNvPr>
        <xdr:cNvSpPr/>
      </xdr:nvSpPr>
      <xdr:spPr>
        <a:xfrm>
          <a:off x="12029440" y="175138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121738</xdr:rowOff>
    </xdr:from>
    <xdr:to>
      <xdr:col>67</xdr:col>
      <xdr:colOff>101600</xdr:colOff>
      <xdr:row>105</xdr:row>
      <xdr:rowOff>51888</xdr:rowOff>
    </xdr:to>
    <xdr:sp macro="" textlink="">
      <xdr:nvSpPr>
        <xdr:cNvPr id="477" name="フローチャート: 判断 476">
          <a:extLst>
            <a:ext uri="{FF2B5EF4-FFF2-40B4-BE49-F238E27FC236}">
              <a16:creationId xmlns:a16="http://schemas.microsoft.com/office/drawing/2014/main" id="{2B7DBE5E-DC23-42A1-BC07-706AD0A6499F}"/>
            </a:ext>
          </a:extLst>
        </xdr:cNvPr>
        <xdr:cNvSpPr/>
      </xdr:nvSpPr>
      <xdr:spPr>
        <a:xfrm>
          <a:off x="11231880" y="175562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42474507-7644-4F8B-9C7E-9FB766CC850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5437D397-C293-49AE-87FA-983360BE8FE3}"/>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918480D0-F7FF-4CBD-9DD6-464991D6DE2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79ACB5CE-8697-4D2E-83CD-D3597DD611F4}"/>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40864257-F404-4C58-B503-4E8F39FD4211}"/>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115207</xdr:rowOff>
    </xdr:from>
    <xdr:to>
      <xdr:col>85</xdr:col>
      <xdr:colOff>177800</xdr:colOff>
      <xdr:row>107</xdr:row>
      <xdr:rowOff>45357</xdr:rowOff>
    </xdr:to>
    <xdr:sp macro="" textlink="">
      <xdr:nvSpPr>
        <xdr:cNvPr id="483" name="楕円 482">
          <a:extLst>
            <a:ext uri="{FF2B5EF4-FFF2-40B4-BE49-F238E27FC236}">
              <a16:creationId xmlns:a16="http://schemas.microsoft.com/office/drawing/2014/main" id="{BA3D722F-01A7-482E-8932-ED2852795450}"/>
            </a:ext>
          </a:extLst>
        </xdr:cNvPr>
        <xdr:cNvSpPr/>
      </xdr:nvSpPr>
      <xdr:spPr>
        <a:xfrm>
          <a:off x="14325600" y="1788504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93634</xdr:rowOff>
    </xdr:from>
    <xdr:ext cx="405111" cy="259045"/>
    <xdr:sp macro="" textlink="">
      <xdr:nvSpPr>
        <xdr:cNvPr id="484" name="【庁舎】&#10;有形固定資産減価償却率該当値テキスト">
          <a:extLst>
            <a:ext uri="{FF2B5EF4-FFF2-40B4-BE49-F238E27FC236}">
              <a16:creationId xmlns:a16="http://schemas.microsoft.com/office/drawing/2014/main" id="{9980C65E-A1F2-4467-8133-E2CCBCDF94D5}"/>
            </a:ext>
          </a:extLst>
        </xdr:cNvPr>
        <xdr:cNvSpPr txBox="1"/>
      </xdr:nvSpPr>
      <xdr:spPr>
        <a:xfrm>
          <a:off x="14414500" y="17863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97245</xdr:rowOff>
    </xdr:from>
    <xdr:to>
      <xdr:col>81</xdr:col>
      <xdr:colOff>101600</xdr:colOff>
      <xdr:row>107</xdr:row>
      <xdr:rowOff>27395</xdr:rowOff>
    </xdr:to>
    <xdr:sp macro="" textlink="">
      <xdr:nvSpPr>
        <xdr:cNvPr id="485" name="楕円 484">
          <a:extLst>
            <a:ext uri="{FF2B5EF4-FFF2-40B4-BE49-F238E27FC236}">
              <a16:creationId xmlns:a16="http://schemas.microsoft.com/office/drawing/2014/main" id="{D6DED289-D11D-4558-994B-30886E84490D}"/>
            </a:ext>
          </a:extLst>
        </xdr:cNvPr>
        <xdr:cNvSpPr/>
      </xdr:nvSpPr>
      <xdr:spPr>
        <a:xfrm>
          <a:off x="13578840" y="17867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148045</xdr:rowOff>
    </xdr:from>
    <xdr:to>
      <xdr:col>85</xdr:col>
      <xdr:colOff>127000</xdr:colOff>
      <xdr:row>106</xdr:row>
      <xdr:rowOff>166007</xdr:rowOff>
    </xdr:to>
    <xdr:cxnSp macro="">
      <xdr:nvCxnSpPr>
        <xdr:cNvPr id="486" name="直線コネクタ 485">
          <a:extLst>
            <a:ext uri="{FF2B5EF4-FFF2-40B4-BE49-F238E27FC236}">
              <a16:creationId xmlns:a16="http://schemas.microsoft.com/office/drawing/2014/main" id="{3DF77BE5-AE61-418C-AB52-23F1DE22E20A}"/>
            </a:ext>
          </a:extLst>
        </xdr:cNvPr>
        <xdr:cNvCxnSpPr/>
      </xdr:nvCxnSpPr>
      <xdr:spPr>
        <a:xfrm>
          <a:off x="13629640" y="17917885"/>
          <a:ext cx="74676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66221</xdr:rowOff>
    </xdr:from>
    <xdr:to>
      <xdr:col>76</xdr:col>
      <xdr:colOff>165100</xdr:colOff>
      <xdr:row>106</xdr:row>
      <xdr:rowOff>167821</xdr:rowOff>
    </xdr:to>
    <xdr:sp macro="" textlink="">
      <xdr:nvSpPr>
        <xdr:cNvPr id="487" name="楕円 486">
          <a:extLst>
            <a:ext uri="{FF2B5EF4-FFF2-40B4-BE49-F238E27FC236}">
              <a16:creationId xmlns:a16="http://schemas.microsoft.com/office/drawing/2014/main" id="{02B823BF-D2CD-492C-9CC4-173CE8C2EA40}"/>
            </a:ext>
          </a:extLst>
        </xdr:cNvPr>
        <xdr:cNvSpPr/>
      </xdr:nvSpPr>
      <xdr:spPr>
        <a:xfrm>
          <a:off x="12804140" y="1783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117021</xdr:rowOff>
    </xdr:from>
    <xdr:to>
      <xdr:col>81</xdr:col>
      <xdr:colOff>50800</xdr:colOff>
      <xdr:row>106</xdr:row>
      <xdr:rowOff>148045</xdr:rowOff>
    </xdr:to>
    <xdr:cxnSp macro="">
      <xdr:nvCxnSpPr>
        <xdr:cNvPr id="488" name="直線コネクタ 487">
          <a:extLst>
            <a:ext uri="{FF2B5EF4-FFF2-40B4-BE49-F238E27FC236}">
              <a16:creationId xmlns:a16="http://schemas.microsoft.com/office/drawing/2014/main" id="{96A8D7EE-D3B8-4DEA-8246-25AB46A35EC8}"/>
            </a:ext>
          </a:extLst>
        </xdr:cNvPr>
        <xdr:cNvCxnSpPr/>
      </xdr:nvCxnSpPr>
      <xdr:spPr>
        <a:xfrm>
          <a:off x="12854940" y="17886861"/>
          <a:ext cx="7747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43362</xdr:rowOff>
    </xdr:from>
    <xdr:to>
      <xdr:col>72</xdr:col>
      <xdr:colOff>38100</xdr:colOff>
      <xdr:row>106</xdr:row>
      <xdr:rowOff>144962</xdr:rowOff>
    </xdr:to>
    <xdr:sp macro="" textlink="">
      <xdr:nvSpPr>
        <xdr:cNvPr id="489" name="楕円 488">
          <a:extLst>
            <a:ext uri="{FF2B5EF4-FFF2-40B4-BE49-F238E27FC236}">
              <a16:creationId xmlns:a16="http://schemas.microsoft.com/office/drawing/2014/main" id="{3666C9AB-C4D3-41BE-BF0E-17B954A2AB91}"/>
            </a:ext>
          </a:extLst>
        </xdr:cNvPr>
        <xdr:cNvSpPr/>
      </xdr:nvSpPr>
      <xdr:spPr>
        <a:xfrm>
          <a:off x="12029440" y="178132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94162</xdr:rowOff>
    </xdr:from>
    <xdr:to>
      <xdr:col>76</xdr:col>
      <xdr:colOff>114300</xdr:colOff>
      <xdr:row>106</xdr:row>
      <xdr:rowOff>117021</xdr:rowOff>
    </xdr:to>
    <xdr:cxnSp macro="">
      <xdr:nvCxnSpPr>
        <xdr:cNvPr id="490" name="直線コネクタ 489">
          <a:extLst>
            <a:ext uri="{FF2B5EF4-FFF2-40B4-BE49-F238E27FC236}">
              <a16:creationId xmlns:a16="http://schemas.microsoft.com/office/drawing/2014/main" id="{95A2DB46-1434-4DE6-A33D-E49AFA4B5738}"/>
            </a:ext>
          </a:extLst>
        </xdr:cNvPr>
        <xdr:cNvCxnSpPr/>
      </xdr:nvCxnSpPr>
      <xdr:spPr>
        <a:xfrm>
          <a:off x="12072620" y="17864002"/>
          <a:ext cx="7823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13970</xdr:rowOff>
    </xdr:from>
    <xdr:to>
      <xdr:col>67</xdr:col>
      <xdr:colOff>101600</xdr:colOff>
      <xdr:row>106</xdr:row>
      <xdr:rowOff>115570</xdr:rowOff>
    </xdr:to>
    <xdr:sp macro="" textlink="">
      <xdr:nvSpPr>
        <xdr:cNvPr id="491" name="楕円 490">
          <a:extLst>
            <a:ext uri="{FF2B5EF4-FFF2-40B4-BE49-F238E27FC236}">
              <a16:creationId xmlns:a16="http://schemas.microsoft.com/office/drawing/2014/main" id="{4C2F8AA6-DADB-471B-89FE-DF40C745C7CB}"/>
            </a:ext>
          </a:extLst>
        </xdr:cNvPr>
        <xdr:cNvSpPr/>
      </xdr:nvSpPr>
      <xdr:spPr>
        <a:xfrm>
          <a:off x="11231880" y="1778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64770</xdr:rowOff>
    </xdr:from>
    <xdr:to>
      <xdr:col>71</xdr:col>
      <xdr:colOff>177800</xdr:colOff>
      <xdr:row>106</xdr:row>
      <xdr:rowOff>94162</xdr:rowOff>
    </xdr:to>
    <xdr:cxnSp macro="">
      <xdr:nvCxnSpPr>
        <xdr:cNvPr id="492" name="直線コネクタ 491">
          <a:extLst>
            <a:ext uri="{FF2B5EF4-FFF2-40B4-BE49-F238E27FC236}">
              <a16:creationId xmlns:a16="http://schemas.microsoft.com/office/drawing/2014/main" id="{49A48874-0B56-4B8E-BC4C-C117DA03E572}"/>
            </a:ext>
          </a:extLst>
        </xdr:cNvPr>
        <xdr:cNvCxnSpPr/>
      </xdr:nvCxnSpPr>
      <xdr:spPr>
        <a:xfrm>
          <a:off x="11282680" y="17834610"/>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493" name="n_1aveValue【庁舎】&#10;有形固定資産減価償却率">
          <a:extLst>
            <a:ext uri="{FF2B5EF4-FFF2-40B4-BE49-F238E27FC236}">
              <a16:creationId xmlns:a16="http://schemas.microsoft.com/office/drawing/2014/main" id="{0F919816-C6E7-487C-9454-3BFED7EEC199}"/>
            </a:ext>
          </a:extLst>
        </xdr:cNvPr>
        <xdr:cNvSpPr txBox="1"/>
      </xdr:nvSpPr>
      <xdr:spPr>
        <a:xfrm>
          <a:off x="13437244" y="1726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164754</xdr:rowOff>
    </xdr:from>
    <xdr:ext cx="405111" cy="259045"/>
    <xdr:sp macro="" textlink="">
      <xdr:nvSpPr>
        <xdr:cNvPr id="494" name="n_2aveValue【庁舎】&#10;有形固定資産減価償却率">
          <a:extLst>
            <a:ext uri="{FF2B5EF4-FFF2-40B4-BE49-F238E27FC236}">
              <a16:creationId xmlns:a16="http://schemas.microsoft.com/office/drawing/2014/main" id="{47AC216A-D1F5-451A-80AD-D8490849FFF0}"/>
            </a:ext>
          </a:extLst>
        </xdr:cNvPr>
        <xdr:cNvSpPr txBox="1"/>
      </xdr:nvSpPr>
      <xdr:spPr>
        <a:xfrm>
          <a:off x="12675244" y="1726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25961</xdr:rowOff>
    </xdr:from>
    <xdr:ext cx="405111" cy="259045"/>
    <xdr:sp macro="" textlink="">
      <xdr:nvSpPr>
        <xdr:cNvPr id="495" name="n_3aveValue【庁舎】&#10;有形固定資産減価償却率">
          <a:extLst>
            <a:ext uri="{FF2B5EF4-FFF2-40B4-BE49-F238E27FC236}">
              <a16:creationId xmlns:a16="http://schemas.microsoft.com/office/drawing/2014/main" id="{E9B8D9FA-EAC9-4321-A240-512A2AD28B3D}"/>
            </a:ext>
          </a:extLst>
        </xdr:cNvPr>
        <xdr:cNvSpPr txBox="1"/>
      </xdr:nvSpPr>
      <xdr:spPr>
        <a:xfrm>
          <a:off x="1190054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68415</xdr:rowOff>
    </xdr:from>
    <xdr:ext cx="405111" cy="259045"/>
    <xdr:sp macro="" textlink="">
      <xdr:nvSpPr>
        <xdr:cNvPr id="496" name="n_4aveValue【庁舎】&#10;有形固定資産減価償却率">
          <a:extLst>
            <a:ext uri="{FF2B5EF4-FFF2-40B4-BE49-F238E27FC236}">
              <a16:creationId xmlns:a16="http://schemas.microsoft.com/office/drawing/2014/main" id="{7157C4FC-DD38-4EB9-9AE7-B653E2CDD1AF}"/>
            </a:ext>
          </a:extLst>
        </xdr:cNvPr>
        <xdr:cNvSpPr txBox="1"/>
      </xdr:nvSpPr>
      <xdr:spPr>
        <a:xfrm>
          <a:off x="11102984" y="1733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18522</xdr:rowOff>
    </xdr:from>
    <xdr:ext cx="405111" cy="259045"/>
    <xdr:sp macro="" textlink="">
      <xdr:nvSpPr>
        <xdr:cNvPr id="497" name="n_1mainValue【庁舎】&#10;有形固定資産減価償却率">
          <a:extLst>
            <a:ext uri="{FF2B5EF4-FFF2-40B4-BE49-F238E27FC236}">
              <a16:creationId xmlns:a16="http://schemas.microsoft.com/office/drawing/2014/main" id="{C37E47A9-675A-46E9-8BF9-F90ABDFFFB27}"/>
            </a:ext>
          </a:extLst>
        </xdr:cNvPr>
        <xdr:cNvSpPr txBox="1"/>
      </xdr:nvSpPr>
      <xdr:spPr>
        <a:xfrm>
          <a:off x="13437244" y="17956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158948</xdr:rowOff>
    </xdr:from>
    <xdr:ext cx="405111" cy="259045"/>
    <xdr:sp macro="" textlink="">
      <xdr:nvSpPr>
        <xdr:cNvPr id="498" name="n_2mainValue【庁舎】&#10;有形固定資産減価償却率">
          <a:extLst>
            <a:ext uri="{FF2B5EF4-FFF2-40B4-BE49-F238E27FC236}">
              <a16:creationId xmlns:a16="http://schemas.microsoft.com/office/drawing/2014/main" id="{9EC4040F-786A-45E1-A492-3DBA24BCFFA5}"/>
            </a:ext>
          </a:extLst>
        </xdr:cNvPr>
        <xdr:cNvSpPr txBox="1"/>
      </xdr:nvSpPr>
      <xdr:spPr>
        <a:xfrm>
          <a:off x="12675244" y="179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136089</xdr:rowOff>
    </xdr:from>
    <xdr:ext cx="405111" cy="259045"/>
    <xdr:sp macro="" textlink="">
      <xdr:nvSpPr>
        <xdr:cNvPr id="499" name="n_3mainValue【庁舎】&#10;有形固定資産減価償却率">
          <a:extLst>
            <a:ext uri="{FF2B5EF4-FFF2-40B4-BE49-F238E27FC236}">
              <a16:creationId xmlns:a16="http://schemas.microsoft.com/office/drawing/2014/main" id="{AAC29A7E-930F-4036-85C6-14765773C00A}"/>
            </a:ext>
          </a:extLst>
        </xdr:cNvPr>
        <xdr:cNvSpPr txBox="1"/>
      </xdr:nvSpPr>
      <xdr:spPr>
        <a:xfrm>
          <a:off x="11900544" y="1790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106697</xdr:rowOff>
    </xdr:from>
    <xdr:ext cx="405111" cy="259045"/>
    <xdr:sp macro="" textlink="">
      <xdr:nvSpPr>
        <xdr:cNvPr id="500" name="n_4mainValue【庁舎】&#10;有形固定資産減価償却率">
          <a:extLst>
            <a:ext uri="{FF2B5EF4-FFF2-40B4-BE49-F238E27FC236}">
              <a16:creationId xmlns:a16="http://schemas.microsoft.com/office/drawing/2014/main" id="{84A73C17-FA9D-40B2-B6CE-F79AA5829F68}"/>
            </a:ext>
          </a:extLst>
        </xdr:cNvPr>
        <xdr:cNvSpPr txBox="1"/>
      </xdr:nvSpPr>
      <xdr:spPr>
        <a:xfrm>
          <a:off x="11102984" y="1787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1" name="正方形/長方形 500">
          <a:extLst>
            <a:ext uri="{FF2B5EF4-FFF2-40B4-BE49-F238E27FC236}">
              <a16:creationId xmlns:a16="http://schemas.microsoft.com/office/drawing/2014/main" id="{B5CE9242-FE91-48F1-BA94-7563411F0D5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2" name="正方形/長方形 501">
          <a:extLst>
            <a:ext uri="{FF2B5EF4-FFF2-40B4-BE49-F238E27FC236}">
              <a16:creationId xmlns:a16="http://schemas.microsoft.com/office/drawing/2014/main" id="{9776944F-D985-449D-BF39-81C25C513C3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3" name="正方形/長方形 502">
          <a:extLst>
            <a:ext uri="{FF2B5EF4-FFF2-40B4-BE49-F238E27FC236}">
              <a16:creationId xmlns:a16="http://schemas.microsoft.com/office/drawing/2014/main" id="{A2F1D31F-8937-4E26-A942-9C63E943436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4" name="正方形/長方形 503">
          <a:extLst>
            <a:ext uri="{FF2B5EF4-FFF2-40B4-BE49-F238E27FC236}">
              <a16:creationId xmlns:a16="http://schemas.microsoft.com/office/drawing/2014/main" id="{E94574AA-5F0A-4A4B-86B9-1F265EB28F95}"/>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5" name="正方形/長方形 504">
          <a:extLst>
            <a:ext uri="{FF2B5EF4-FFF2-40B4-BE49-F238E27FC236}">
              <a16:creationId xmlns:a16="http://schemas.microsoft.com/office/drawing/2014/main" id="{5C9AA737-E556-4121-BDDC-222180B995B1}"/>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6" name="正方形/長方形 505">
          <a:extLst>
            <a:ext uri="{FF2B5EF4-FFF2-40B4-BE49-F238E27FC236}">
              <a16:creationId xmlns:a16="http://schemas.microsoft.com/office/drawing/2014/main" id="{CC30B534-762B-4F88-8DED-7B04F175C3DE}"/>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7" name="正方形/長方形 506">
          <a:extLst>
            <a:ext uri="{FF2B5EF4-FFF2-40B4-BE49-F238E27FC236}">
              <a16:creationId xmlns:a16="http://schemas.microsoft.com/office/drawing/2014/main" id="{5BEC7210-69EB-4D55-9A17-5CAB7269EAA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8" name="正方形/長方形 507">
          <a:extLst>
            <a:ext uri="{FF2B5EF4-FFF2-40B4-BE49-F238E27FC236}">
              <a16:creationId xmlns:a16="http://schemas.microsoft.com/office/drawing/2014/main" id="{D99B0B2C-2EB9-4E8B-9250-710C903AEFB8}"/>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9" name="テキスト ボックス 508">
          <a:extLst>
            <a:ext uri="{FF2B5EF4-FFF2-40B4-BE49-F238E27FC236}">
              <a16:creationId xmlns:a16="http://schemas.microsoft.com/office/drawing/2014/main" id="{111924B1-4D87-4676-B664-8CE2D9F8D77E}"/>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0" name="直線コネクタ 509">
          <a:extLst>
            <a:ext uri="{FF2B5EF4-FFF2-40B4-BE49-F238E27FC236}">
              <a16:creationId xmlns:a16="http://schemas.microsoft.com/office/drawing/2014/main" id="{62BB7D09-7972-4718-8A25-3CA441334927}"/>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11" name="テキスト ボックス 510">
          <a:extLst>
            <a:ext uri="{FF2B5EF4-FFF2-40B4-BE49-F238E27FC236}">
              <a16:creationId xmlns:a16="http://schemas.microsoft.com/office/drawing/2014/main" id="{EBD48798-9716-4A00-B2A5-C0E216E8290C}"/>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512" name="直線コネクタ 511">
          <a:extLst>
            <a:ext uri="{FF2B5EF4-FFF2-40B4-BE49-F238E27FC236}">
              <a16:creationId xmlns:a16="http://schemas.microsoft.com/office/drawing/2014/main" id="{90BA0ED5-0DB5-49B0-B44F-030EA5DDCEE3}"/>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13" name="テキスト ボックス 512">
          <a:extLst>
            <a:ext uri="{FF2B5EF4-FFF2-40B4-BE49-F238E27FC236}">
              <a16:creationId xmlns:a16="http://schemas.microsoft.com/office/drawing/2014/main" id="{EB279585-01F1-4524-B54A-5279FC89AC76}"/>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14" name="直線コネクタ 513">
          <a:extLst>
            <a:ext uri="{FF2B5EF4-FFF2-40B4-BE49-F238E27FC236}">
              <a16:creationId xmlns:a16="http://schemas.microsoft.com/office/drawing/2014/main" id="{ED9514AE-7F9D-4AC7-B707-1C89754EB021}"/>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15" name="テキスト ボックス 514">
          <a:extLst>
            <a:ext uri="{FF2B5EF4-FFF2-40B4-BE49-F238E27FC236}">
              <a16:creationId xmlns:a16="http://schemas.microsoft.com/office/drawing/2014/main" id="{01E2A993-9661-4E6A-972F-0B53574413D6}"/>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16" name="直線コネクタ 515">
          <a:extLst>
            <a:ext uri="{FF2B5EF4-FFF2-40B4-BE49-F238E27FC236}">
              <a16:creationId xmlns:a16="http://schemas.microsoft.com/office/drawing/2014/main" id="{7BA7AC4F-851A-4BA5-88A1-66A37804C984}"/>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17" name="テキスト ボックス 516">
          <a:extLst>
            <a:ext uri="{FF2B5EF4-FFF2-40B4-BE49-F238E27FC236}">
              <a16:creationId xmlns:a16="http://schemas.microsoft.com/office/drawing/2014/main" id="{9298FD8A-BAAA-4D14-A2B7-AABB4E0A38AA}"/>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18" name="直線コネクタ 517">
          <a:extLst>
            <a:ext uri="{FF2B5EF4-FFF2-40B4-BE49-F238E27FC236}">
              <a16:creationId xmlns:a16="http://schemas.microsoft.com/office/drawing/2014/main" id="{267DDDE3-AC56-4D57-9D27-D555AE92B522}"/>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19" name="テキスト ボックス 518">
          <a:extLst>
            <a:ext uri="{FF2B5EF4-FFF2-40B4-BE49-F238E27FC236}">
              <a16:creationId xmlns:a16="http://schemas.microsoft.com/office/drawing/2014/main" id="{EDA65A85-BE4F-401A-AD64-F105C800B00A}"/>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20" name="直線コネクタ 519">
          <a:extLst>
            <a:ext uri="{FF2B5EF4-FFF2-40B4-BE49-F238E27FC236}">
              <a16:creationId xmlns:a16="http://schemas.microsoft.com/office/drawing/2014/main" id="{03444EA6-BD7B-4560-9F43-5AC36E6486C3}"/>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21" name="テキスト ボックス 520">
          <a:extLst>
            <a:ext uri="{FF2B5EF4-FFF2-40B4-BE49-F238E27FC236}">
              <a16:creationId xmlns:a16="http://schemas.microsoft.com/office/drawing/2014/main" id="{9064F961-859C-4E80-8F00-A23777BD5FF6}"/>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22" name="直線コネクタ 521">
          <a:extLst>
            <a:ext uri="{FF2B5EF4-FFF2-40B4-BE49-F238E27FC236}">
              <a16:creationId xmlns:a16="http://schemas.microsoft.com/office/drawing/2014/main" id="{1C6583BE-01C9-4C9D-AAFB-2A02131CBEF6}"/>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23" name="テキスト ボックス 522">
          <a:extLst>
            <a:ext uri="{FF2B5EF4-FFF2-40B4-BE49-F238E27FC236}">
              <a16:creationId xmlns:a16="http://schemas.microsoft.com/office/drawing/2014/main" id="{EB31C44C-9E1E-4D8C-993E-973BCFC893AA}"/>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4" name="直線コネクタ 523">
          <a:extLst>
            <a:ext uri="{FF2B5EF4-FFF2-40B4-BE49-F238E27FC236}">
              <a16:creationId xmlns:a16="http://schemas.microsoft.com/office/drawing/2014/main" id="{F3FC4B5C-116A-4769-AD06-7ACCB8F318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5" name="テキスト ボックス 524">
          <a:extLst>
            <a:ext uri="{FF2B5EF4-FFF2-40B4-BE49-F238E27FC236}">
              <a16:creationId xmlns:a16="http://schemas.microsoft.com/office/drawing/2014/main" id="{5B640A41-A214-44DC-BD76-D1EF8140809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6" name="【庁舎】&#10;一人当たり面積グラフ枠">
          <a:extLst>
            <a:ext uri="{FF2B5EF4-FFF2-40B4-BE49-F238E27FC236}">
              <a16:creationId xmlns:a16="http://schemas.microsoft.com/office/drawing/2014/main" id="{03789A29-4291-4220-8668-A0A0329D087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162742</xdr:rowOff>
    </xdr:from>
    <xdr:to>
      <xdr:col>116</xdr:col>
      <xdr:colOff>62864</xdr:colOff>
      <xdr:row>108</xdr:row>
      <xdr:rowOff>164374</xdr:rowOff>
    </xdr:to>
    <xdr:cxnSp macro="">
      <xdr:nvCxnSpPr>
        <xdr:cNvPr id="527" name="直線コネクタ 526">
          <a:extLst>
            <a:ext uri="{FF2B5EF4-FFF2-40B4-BE49-F238E27FC236}">
              <a16:creationId xmlns:a16="http://schemas.microsoft.com/office/drawing/2014/main" id="{07789B67-88F7-4321-AB49-B68297EF3CCD}"/>
            </a:ext>
          </a:extLst>
        </xdr:cNvPr>
        <xdr:cNvCxnSpPr/>
      </xdr:nvCxnSpPr>
      <xdr:spPr>
        <a:xfrm flipV="1">
          <a:off x="19509104" y="16759102"/>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528" name="【庁舎】&#10;一人当たり面積最小値テキスト">
          <a:extLst>
            <a:ext uri="{FF2B5EF4-FFF2-40B4-BE49-F238E27FC236}">
              <a16:creationId xmlns:a16="http://schemas.microsoft.com/office/drawing/2014/main" id="{9DB8D29A-2633-4E83-BEA0-F297FC0F0649}"/>
            </a:ext>
          </a:extLst>
        </xdr:cNvPr>
        <xdr:cNvSpPr txBox="1"/>
      </xdr:nvSpPr>
      <xdr:spPr>
        <a:xfrm>
          <a:off x="19547840" y="1827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529" name="直線コネクタ 528">
          <a:extLst>
            <a:ext uri="{FF2B5EF4-FFF2-40B4-BE49-F238E27FC236}">
              <a16:creationId xmlns:a16="http://schemas.microsoft.com/office/drawing/2014/main" id="{81B3DB7D-6BDD-431A-A6E8-18722AC68667}"/>
            </a:ext>
          </a:extLst>
        </xdr:cNvPr>
        <xdr:cNvCxnSpPr/>
      </xdr:nvCxnSpPr>
      <xdr:spPr>
        <a:xfrm>
          <a:off x="19443700" y="18269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109419</xdr:rowOff>
    </xdr:from>
    <xdr:ext cx="469744" cy="259045"/>
    <xdr:sp macro="" textlink="">
      <xdr:nvSpPr>
        <xdr:cNvPr id="530" name="【庁舎】&#10;一人当たり面積最大値テキスト">
          <a:extLst>
            <a:ext uri="{FF2B5EF4-FFF2-40B4-BE49-F238E27FC236}">
              <a16:creationId xmlns:a16="http://schemas.microsoft.com/office/drawing/2014/main" id="{DF0236B9-517E-466A-8486-04BE091C7873}"/>
            </a:ext>
          </a:extLst>
        </xdr:cNvPr>
        <xdr:cNvSpPr txBox="1"/>
      </xdr:nvSpPr>
      <xdr:spPr>
        <a:xfrm>
          <a:off x="19547840" y="1653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162742</xdr:rowOff>
    </xdr:from>
    <xdr:to>
      <xdr:col>116</xdr:col>
      <xdr:colOff>152400</xdr:colOff>
      <xdr:row>99</xdr:row>
      <xdr:rowOff>162742</xdr:rowOff>
    </xdr:to>
    <xdr:cxnSp macro="">
      <xdr:nvCxnSpPr>
        <xdr:cNvPr id="531" name="直線コネクタ 530">
          <a:extLst>
            <a:ext uri="{FF2B5EF4-FFF2-40B4-BE49-F238E27FC236}">
              <a16:creationId xmlns:a16="http://schemas.microsoft.com/office/drawing/2014/main" id="{489D996D-9988-4597-8C26-979DD8805ACA}"/>
            </a:ext>
          </a:extLst>
        </xdr:cNvPr>
        <xdr:cNvCxnSpPr/>
      </xdr:nvCxnSpPr>
      <xdr:spPr>
        <a:xfrm>
          <a:off x="19443700" y="167591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532" name="【庁舎】&#10;一人当たり面積平均値テキスト">
          <a:extLst>
            <a:ext uri="{FF2B5EF4-FFF2-40B4-BE49-F238E27FC236}">
              <a16:creationId xmlns:a16="http://schemas.microsoft.com/office/drawing/2014/main" id="{2F0160C9-D523-4A51-9437-7F0C54B73B78}"/>
            </a:ext>
          </a:extLst>
        </xdr:cNvPr>
        <xdr:cNvSpPr txBox="1"/>
      </xdr:nvSpPr>
      <xdr:spPr>
        <a:xfrm>
          <a:off x="19547840" y="17861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533" name="フローチャート: 判断 532">
          <a:extLst>
            <a:ext uri="{FF2B5EF4-FFF2-40B4-BE49-F238E27FC236}">
              <a16:creationId xmlns:a16="http://schemas.microsoft.com/office/drawing/2014/main" id="{A86741E5-8A6F-4451-B1AF-68149378964D}"/>
            </a:ext>
          </a:extLst>
        </xdr:cNvPr>
        <xdr:cNvSpPr/>
      </xdr:nvSpPr>
      <xdr:spPr>
        <a:xfrm>
          <a:off x="19458940" y="17883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126637</xdr:rowOff>
    </xdr:from>
    <xdr:to>
      <xdr:col>112</xdr:col>
      <xdr:colOff>38100</xdr:colOff>
      <xdr:row>107</xdr:row>
      <xdr:rowOff>56787</xdr:rowOff>
    </xdr:to>
    <xdr:sp macro="" textlink="">
      <xdr:nvSpPr>
        <xdr:cNvPr id="534" name="フローチャート: 判断 533">
          <a:extLst>
            <a:ext uri="{FF2B5EF4-FFF2-40B4-BE49-F238E27FC236}">
              <a16:creationId xmlns:a16="http://schemas.microsoft.com/office/drawing/2014/main" id="{988AC556-CF5A-4300-B124-B78C39E07A97}"/>
            </a:ext>
          </a:extLst>
        </xdr:cNvPr>
        <xdr:cNvSpPr/>
      </xdr:nvSpPr>
      <xdr:spPr>
        <a:xfrm>
          <a:off x="18735040" y="178964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120106</xdr:rowOff>
    </xdr:from>
    <xdr:to>
      <xdr:col>107</xdr:col>
      <xdr:colOff>101600</xdr:colOff>
      <xdr:row>107</xdr:row>
      <xdr:rowOff>50256</xdr:rowOff>
    </xdr:to>
    <xdr:sp macro="" textlink="">
      <xdr:nvSpPr>
        <xdr:cNvPr id="535" name="フローチャート: 判断 534">
          <a:extLst>
            <a:ext uri="{FF2B5EF4-FFF2-40B4-BE49-F238E27FC236}">
              <a16:creationId xmlns:a16="http://schemas.microsoft.com/office/drawing/2014/main" id="{F34CD269-8B7C-4CD8-BF29-58FF38F73871}"/>
            </a:ext>
          </a:extLst>
        </xdr:cNvPr>
        <xdr:cNvSpPr/>
      </xdr:nvSpPr>
      <xdr:spPr>
        <a:xfrm>
          <a:off x="17937480" y="17889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146231</xdr:rowOff>
    </xdr:from>
    <xdr:to>
      <xdr:col>102</xdr:col>
      <xdr:colOff>165100</xdr:colOff>
      <xdr:row>107</xdr:row>
      <xdr:rowOff>76381</xdr:rowOff>
    </xdr:to>
    <xdr:sp macro="" textlink="">
      <xdr:nvSpPr>
        <xdr:cNvPr id="536" name="フローチャート: 判断 535">
          <a:extLst>
            <a:ext uri="{FF2B5EF4-FFF2-40B4-BE49-F238E27FC236}">
              <a16:creationId xmlns:a16="http://schemas.microsoft.com/office/drawing/2014/main" id="{49B694B0-8CCA-4ED7-A86B-85E6E90FE3BD}"/>
            </a:ext>
          </a:extLst>
        </xdr:cNvPr>
        <xdr:cNvSpPr/>
      </xdr:nvSpPr>
      <xdr:spPr>
        <a:xfrm>
          <a:off x="17162780" y="179160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537" name="フローチャート: 判断 536">
          <a:extLst>
            <a:ext uri="{FF2B5EF4-FFF2-40B4-BE49-F238E27FC236}">
              <a16:creationId xmlns:a16="http://schemas.microsoft.com/office/drawing/2014/main" id="{7D42873C-D612-4FE4-90CF-57BD8513F834}"/>
            </a:ext>
          </a:extLst>
        </xdr:cNvPr>
        <xdr:cNvSpPr/>
      </xdr:nvSpPr>
      <xdr:spPr>
        <a:xfrm>
          <a:off x="16388080" y="1791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B7AC0146-6F09-4A28-9AEA-9B25C20701E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id="{8F9F2411-38FE-484E-A073-C51127FD40E1}"/>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40" name="テキスト ボックス 539">
          <a:extLst>
            <a:ext uri="{FF2B5EF4-FFF2-40B4-BE49-F238E27FC236}">
              <a16:creationId xmlns:a16="http://schemas.microsoft.com/office/drawing/2014/main" id="{BC0501F5-336D-49AC-874D-95C8D614C2E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1" name="テキスト ボックス 540">
          <a:extLst>
            <a:ext uri="{FF2B5EF4-FFF2-40B4-BE49-F238E27FC236}">
              <a16:creationId xmlns:a16="http://schemas.microsoft.com/office/drawing/2014/main" id="{82996AA3-558E-4705-9405-176ADAA733D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2" name="テキスト ボックス 541">
          <a:extLst>
            <a:ext uri="{FF2B5EF4-FFF2-40B4-BE49-F238E27FC236}">
              <a16:creationId xmlns:a16="http://schemas.microsoft.com/office/drawing/2014/main" id="{613204A0-C761-4880-A707-BD01208DC5CE}"/>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9071</xdr:rowOff>
    </xdr:from>
    <xdr:to>
      <xdr:col>116</xdr:col>
      <xdr:colOff>114300</xdr:colOff>
      <xdr:row>102</xdr:row>
      <xdr:rowOff>110671</xdr:rowOff>
    </xdr:to>
    <xdr:sp macro="" textlink="">
      <xdr:nvSpPr>
        <xdr:cNvPr id="543" name="楕円 542">
          <a:extLst>
            <a:ext uri="{FF2B5EF4-FFF2-40B4-BE49-F238E27FC236}">
              <a16:creationId xmlns:a16="http://schemas.microsoft.com/office/drawing/2014/main" id="{180EAA0F-273D-4ADB-9D5A-F683D0744975}"/>
            </a:ext>
          </a:extLst>
        </xdr:cNvPr>
        <xdr:cNvSpPr/>
      </xdr:nvSpPr>
      <xdr:spPr>
        <a:xfrm>
          <a:off x="19458940" y="1710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31948</xdr:rowOff>
    </xdr:from>
    <xdr:ext cx="469744" cy="259045"/>
    <xdr:sp macro="" textlink="">
      <xdr:nvSpPr>
        <xdr:cNvPr id="544" name="【庁舎】&#10;一人当たり面積該当値テキスト">
          <a:extLst>
            <a:ext uri="{FF2B5EF4-FFF2-40B4-BE49-F238E27FC236}">
              <a16:creationId xmlns:a16="http://schemas.microsoft.com/office/drawing/2014/main" id="{1705C628-78EE-4719-B3F1-AA32504C4D43}"/>
            </a:ext>
          </a:extLst>
        </xdr:cNvPr>
        <xdr:cNvSpPr txBox="1"/>
      </xdr:nvSpPr>
      <xdr:spPr>
        <a:xfrm>
          <a:off x="19547840" y="1696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15602</xdr:rowOff>
    </xdr:from>
    <xdr:to>
      <xdr:col>112</xdr:col>
      <xdr:colOff>38100</xdr:colOff>
      <xdr:row>102</xdr:row>
      <xdr:rowOff>117202</xdr:rowOff>
    </xdr:to>
    <xdr:sp macro="" textlink="">
      <xdr:nvSpPr>
        <xdr:cNvPr id="545" name="楕円 544">
          <a:extLst>
            <a:ext uri="{FF2B5EF4-FFF2-40B4-BE49-F238E27FC236}">
              <a16:creationId xmlns:a16="http://schemas.microsoft.com/office/drawing/2014/main" id="{4E4AA81F-A065-46CC-8B5C-096855032924}"/>
            </a:ext>
          </a:extLst>
        </xdr:cNvPr>
        <xdr:cNvSpPr/>
      </xdr:nvSpPr>
      <xdr:spPr>
        <a:xfrm>
          <a:off x="18735040" y="171148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59871</xdr:rowOff>
    </xdr:from>
    <xdr:to>
      <xdr:col>116</xdr:col>
      <xdr:colOff>63500</xdr:colOff>
      <xdr:row>102</xdr:row>
      <xdr:rowOff>66402</xdr:rowOff>
    </xdr:to>
    <xdr:cxnSp macro="">
      <xdr:nvCxnSpPr>
        <xdr:cNvPr id="546" name="直線コネクタ 545">
          <a:extLst>
            <a:ext uri="{FF2B5EF4-FFF2-40B4-BE49-F238E27FC236}">
              <a16:creationId xmlns:a16="http://schemas.microsoft.com/office/drawing/2014/main" id="{38642E21-7F8A-4BAF-A939-EC97810BDFEE}"/>
            </a:ext>
          </a:extLst>
        </xdr:cNvPr>
        <xdr:cNvCxnSpPr/>
      </xdr:nvCxnSpPr>
      <xdr:spPr>
        <a:xfrm flipV="1">
          <a:off x="18778220" y="17159151"/>
          <a:ext cx="7315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28666</xdr:rowOff>
    </xdr:from>
    <xdr:to>
      <xdr:col>107</xdr:col>
      <xdr:colOff>101600</xdr:colOff>
      <xdr:row>102</xdr:row>
      <xdr:rowOff>130266</xdr:rowOff>
    </xdr:to>
    <xdr:sp macro="" textlink="">
      <xdr:nvSpPr>
        <xdr:cNvPr id="547" name="楕円 546">
          <a:extLst>
            <a:ext uri="{FF2B5EF4-FFF2-40B4-BE49-F238E27FC236}">
              <a16:creationId xmlns:a16="http://schemas.microsoft.com/office/drawing/2014/main" id="{69E8A180-3C7F-482D-BBD3-A1AD017EBB82}"/>
            </a:ext>
          </a:extLst>
        </xdr:cNvPr>
        <xdr:cNvSpPr/>
      </xdr:nvSpPr>
      <xdr:spPr>
        <a:xfrm>
          <a:off x="17937480" y="1712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66402</xdr:rowOff>
    </xdr:from>
    <xdr:to>
      <xdr:col>111</xdr:col>
      <xdr:colOff>177800</xdr:colOff>
      <xdr:row>102</xdr:row>
      <xdr:rowOff>79466</xdr:rowOff>
    </xdr:to>
    <xdr:cxnSp macro="">
      <xdr:nvCxnSpPr>
        <xdr:cNvPr id="548" name="直線コネクタ 547">
          <a:extLst>
            <a:ext uri="{FF2B5EF4-FFF2-40B4-BE49-F238E27FC236}">
              <a16:creationId xmlns:a16="http://schemas.microsoft.com/office/drawing/2014/main" id="{BF6C8575-1CFE-4550-B351-545433C7CEF4}"/>
            </a:ext>
          </a:extLst>
        </xdr:cNvPr>
        <xdr:cNvCxnSpPr/>
      </xdr:nvCxnSpPr>
      <xdr:spPr>
        <a:xfrm flipV="1">
          <a:off x="17988280" y="17165682"/>
          <a:ext cx="78994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41729</xdr:rowOff>
    </xdr:from>
    <xdr:to>
      <xdr:col>102</xdr:col>
      <xdr:colOff>165100</xdr:colOff>
      <xdr:row>102</xdr:row>
      <xdr:rowOff>143329</xdr:rowOff>
    </xdr:to>
    <xdr:sp macro="" textlink="">
      <xdr:nvSpPr>
        <xdr:cNvPr id="549" name="楕円 548">
          <a:extLst>
            <a:ext uri="{FF2B5EF4-FFF2-40B4-BE49-F238E27FC236}">
              <a16:creationId xmlns:a16="http://schemas.microsoft.com/office/drawing/2014/main" id="{5C765902-261A-4619-8134-94F55F9DF007}"/>
            </a:ext>
          </a:extLst>
        </xdr:cNvPr>
        <xdr:cNvSpPr/>
      </xdr:nvSpPr>
      <xdr:spPr>
        <a:xfrm>
          <a:off x="17162780" y="1714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79466</xdr:rowOff>
    </xdr:from>
    <xdr:to>
      <xdr:col>107</xdr:col>
      <xdr:colOff>50800</xdr:colOff>
      <xdr:row>102</xdr:row>
      <xdr:rowOff>92529</xdr:rowOff>
    </xdr:to>
    <xdr:cxnSp macro="">
      <xdr:nvCxnSpPr>
        <xdr:cNvPr id="550" name="直線コネクタ 549">
          <a:extLst>
            <a:ext uri="{FF2B5EF4-FFF2-40B4-BE49-F238E27FC236}">
              <a16:creationId xmlns:a16="http://schemas.microsoft.com/office/drawing/2014/main" id="{52932F2A-F63E-455F-8258-F1C681DBD7D6}"/>
            </a:ext>
          </a:extLst>
        </xdr:cNvPr>
        <xdr:cNvCxnSpPr/>
      </xdr:nvCxnSpPr>
      <xdr:spPr>
        <a:xfrm flipV="1">
          <a:off x="17213580" y="17178746"/>
          <a:ext cx="7747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54792</xdr:rowOff>
    </xdr:from>
    <xdr:to>
      <xdr:col>98</xdr:col>
      <xdr:colOff>38100</xdr:colOff>
      <xdr:row>102</xdr:row>
      <xdr:rowOff>156392</xdr:rowOff>
    </xdr:to>
    <xdr:sp macro="" textlink="">
      <xdr:nvSpPr>
        <xdr:cNvPr id="551" name="楕円 550">
          <a:extLst>
            <a:ext uri="{FF2B5EF4-FFF2-40B4-BE49-F238E27FC236}">
              <a16:creationId xmlns:a16="http://schemas.microsoft.com/office/drawing/2014/main" id="{8EC24C69-AFA5-4DC5-8235-6BE775E479AC}"/>
            </a:ext>
          </a:extLst>
        </xdr:cNvPr>
        <xdr:cNvSpPr/>
      </xdr:nvSpPr>
      <xdr:spPr>
        <a:xfrm>
          <a:off x="16388080" y="171540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92529</xdr:rowOff>
    </xdr:from>
    <xdr:to>
      <xdr:col>102</xdr:col>
      <xdr:colOff>114300</xdr:colOff>
      <xdr:row>102</xdr:row>
      <xdr:rowOff>105592</xdr:rowOff>
    </xdr:to>
    <xdr:cxnSp macro="">
      <xdr:nvCxnSpPr>
        <xdr:cNvPr id="552" name="直線コネクタ 551">
          <a:extLst>
            <a:ext uri="{FF2B5EF4-FFF2-40B4-BE49-F238E27FC236}">
              <a16:creationId xmlns:a16="http://schemas.microsoft.com/office/drawing/2014/main" id="{34B7DC9C-E0AC-4A24-AC6F-0619F6ED949A}"/>
            </a:ext>
          </a:extLst>
        </xdr:cNvPr>
        <xdr:cNvCxnSpPr/>
      </xdr:nvCxnSpPr>
      <xdr:spPr>
        <a:xfrm flipV="1">
          <a:off x="16431260" y="17191809"/>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47914</xdr:rowOff>
    </xdr:from>
    <xdr:ext cx="469744" cy="259045"/>
    <xdr:sp macro="" textlink="">
      <xdr:nvSpPr>
        <xdr:cNvPr id="553" name="n_1aveValue【庁舎】&#10;一人当たり面積">
          <a:extLst>
            <a:ext uri="{FF2B5EF4-FFF2-40B4-BE49-F238E27FC236}">
              <a16:creationId xmlns:a16="http://schemas.microsoft.com/office/drawing/2014/main" id="{D907F20B-4304-47A4-AF28-CC721F7BD190}"/>
            </a:ext>
          </a:extLst>
        </xdr:cNvPr>
        <xdr:cNvSpPr txBox="1"/>
      </xdr:nvSpPr>
      <xdr:spPr>
        <a:xfrm>
          <a:off x="18561127" y="17985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41383</xdr:rowOff>
    </xdr:from>
    <xdr:ext cx="469744" cy="259045"/>
    <xdr:sp macro="" textlink="">
      <xdr:nvSpPr>
        <xdr:cNvPr id="554" name="n_2aveValue【庁舎】&#10;一人当たり面積">
          <a:extLst>
            <a:ext uri="{FF2B5EF4-FFF2-40B4-BE49-F238E27FC236}">
              <a16:creationId xmlns:a16="http://schemas.microsoft.com/office/drawing/2014/main" id="{2E5AD517-58B8-4576-876A-B66B2551EE4C}"/>
            </a:ext>
          </a:extLst>
        </xdr:cNvPr>
        <xdr:cNvSpPr txBox="1"/>
      </xdr:nvSpPr>
      <xdr:spPr>
        <a:xfrm>
          <a:off x="17776267" y="17978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67508</xdr:rowOff>
    </xdr:from>
    <xdr:ext cx="469744" cy="259045"/>
    <xdr:sp macro="" textlink="">
      <xdr:nvSpPr>
        <xdr:cNvPr id="555" name="n_3aveValue【庁舎】&#10;一人当たり面積">
          <a:extLst>
            <a:ext uri="{FF2B5EF4-FFF2-40B4-BE49-F238E27FC236}">
              <a16:creationId xmlns:a16="http://schemas.microsoft.com/office/drawing/2014/main" id="{D6EBCFDC-4A40-4A91-9BCD-DE3305C38E08}"/>
            </a:ext>
          </a:extLst>
        </xdr:cNvPr>
        <xdr:cNvSpPr txBox="1"/>
      </xdr:nvSpPr>
      <xdr:spPr>
        <a:xfrm>
          <a:off x="17001567" y="1800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556" name="n_4aveValue【庁舎】&#10;一人当たり面積">
          <a:extLst>
            <a:ext uri="{FF2B5EF4-FFF2-40B4-BE49-F238E27FC236}">
              <a16:creationId xmlns:a16="http://schemas.microsoft.com/office/drawing/2014/main" id="{7E0E1348-F5A5-4FB4-9168-0AAFBE43EEFE}"/>
            </a:ext>
          </a:extLst>
        </xdr:cNvPr>
        <xdr:cNvSpPr txBox="1"/>
      </xdr:nvSpPr>
      <xdr:spPr>
        <a:xfrm>
          <a:off x="16226867" y="1800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133729</xdr:rowOff>
    </xdr:from>
    <xdr:ext cx="469744" cy="259045"/>
    <xdr:sp macro="" textlink="">
      <xdr:nvSpPr>
        <xdr:cNvPr id="557" name="n_1mainValue【庁舎】&#10;一人当たり面積">
          <a:extLst>
            <a:ext uri="{FF2B5EF4-FFF2-40B4-BE49-F238E27FC236}">
              <a16:creationId xmlns:a16="http://schemas.microsoft.com/office/drawing/2014/main" id="{EC022CC8-AC3F-4610-A31C-968E26ACC798}"/>
            </a:ext>
          </a:extLst>
        </xdr:cNvPr>
        <xdr:cNvSpPr txBox="1"/>
      </xdr:nvSpPr>
      <xdr:spPr>
        <a:xfrm>
          <a:off x="18561127" y="1689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146793</xdr:rowOff>
    </xdr:from>
    <xdr:ext cx="469744" cy="259045"/>
    <xdr:sp macro="" textlink="">
      <xdr:nvSpPr>
        <xdr:cNvPr id="558" name="n_2mainValue【庁舎】&#10;一人当たり面積">
          <a:extLst>
            <a:ext uri="{FF2B5EF4-FFF2-40B4-BE49-F238E27FC236}">
              <a16:creationId xmlns:a16="http://schemas.microsoft.com/office/drawing/2014/main" id="{E37B5074-D647-4DE7-A164-B3740A6D26E5}"/>
            </a:ext>
          </a:extLst>
        </xdr:cNvPr>
        <xdr:cNvSpPr txBox="1"/>
      </xdr:nvSpPr>
      <xdr:spPr>
        <a:xfrm>
          <a:off x="17776267" y="1691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159856</xdr:rowOff>
    </xdr:from>
    <xdr:ext cx="469744" cy="259045"/>
    <xdr:sp macro="" textlink="">
      <xdr:nvSpPr>
        <xdr:cNvPr id="559" name="n_3mainValue【庁舎】&#10;一人当たり面積">
          <a:extLst>
            <a:ext uri="{FF2B5EF4-FFF2-40B4-BE49-F238E27FC236}">
              <a16:creationId xmlns:a16="http://schemas.microsoft.com/office/drawing/2014/main" id="{0C124070-6337-4186-9041-23D270C7D850}"/>
            </a:ext>
          </a:extLst>
        </xdr:cNvPr>
        <xdr:cNvSpPr txBox="1"/>
      </xdr:nvSpPr>
      <xdr:spPr>
        <a:xfrm>
          <a:off x="17001567" y="1692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1469</xdr:rowOff>
    </xdr:from>
    <xdr:ext cx="469744" cy="259045"/>
    <xdr:sp macro="" textlink="">
      <xdr:nvSpPr>
        <xdr:cNvPr id="560" name="n_4mainValue【庁舎】&#10;一人当たり面積">
          <a:extLst>
            <a:ext uri="{FF2B5EF4-FFF2-40B4-BE49-F238E27FC236}">
              <a16:creationId xmlns:a16="http://schemas.microsoft.com/office/drawing/2014/main" id="{EA3BBA7D-5DBF-4C6F-BFFE-B8B31CADA35E}"/>
            </a:ext>
          </a:extLst>
        </xdr:cNvPr>
        <xdr:cNvSpPr txBox="1"/>
      </xdr:nvSpPr>
      <xdr:spPr>
        <a:xfrm>
          <a:off x="16226867" y="1693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1" name="正方形/長方形 560">
          <a:extLst>
            <a:ext uri="{FF2B5EF4-FFF2-40B4-BE49-F238E27FC236}">
              <a16:creationId xmlns:a16="http://schemas.microsoft.com/office/drawing/2014/main" id="{4F2E5818-AA89-439D-9CEF-73881FAA180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2" name="正方形/長方形 561">
          <a:extLst>
            <a:ext uri="{FF2B5EF4-FFF2-40B4-BE49-F238E27FC236}">
              <a16:creationId xmlns:a16="http://schemas.microsoft.com/office/drawing/2014/main" id="{32E2A306-51D3-41E3-9FC9-2E63D27EA1DC}"/>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3" name="テキスト ボックス 562">
          <a:extLst>
            <a:ext uri="{FF2B5EF4-FFF2-40B4-BE49-F238E27FC236}">
              <a16:creationId xmlns:a16="http://schemas.microsoft.com/office/drawing/2014/main" id="{1DB3AD0B-028F-44B8-A752-B18DBA40FB1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有形固定資産減価償却率について、類似団体と比較して消防施設は下回っているものの、</a:t>
          </a:r>
          <a:r>
            <a:rPr kumimoji="1" lang="ja-JP" altLang="en-US" sz="1100">
              <a:solidFill>
                <a:schemeClr val="dk1"/>
              </a:solidFill>
              <a:effectLst/>
              <a:latin typeface="+mn-lt"/>
              <a:ea typeface="+mn-ea"/>
              <a:cs typeface="+mn-cs"/>
            </a:rPr>
            <a:t>体育館・プール、</a:t>
          </a:r>
          <a:r>
            <a:rPr kumimoji="1" lang="ja-JP" altLang="ja-JP" sz="1100">
              <a:solidFill>
                <a:schemeClr val="dk1"/>
              </a:solidFill>
              <a:effectLst/>
              <a:latin typeface="+mn-lt"/>
              <a:ea typeface="+mn-ea"/>
              <a:cs typeface="+mn-cs"/>
            </a:rPr>
            <a:t>庁舎、市民会館については高くなっている。プール</a:t>
          </a:r>
          <a:r>
            <a:rPr kumimoji="1" lang="ja-JP" altLang="en-US" sz="1100">
              <a:solidFill>
                <a:schemeClr val="dk1"/>
              </a:solidFill>
              <a:effectLst/>
              <a:latin typeface="+mn-lt"/>
              <a:ea typeface="+mn-ea"/>
              <a:cs typeface="+mn-cs"/>
            </a:rPr>
            <a:t>・体育館</a:t>
          </a:r>
          <a:r>
            <a:rPr kumimoji="1" lang="ja-JP" altLang="ja-JP" sz="1100">
              <a:solidFill>
                <a:schemeClr val="dk1"/>
              </a:solidFill>
              <a:effectLst/>
              <a:latin typeface="+mn-lt"/>
              <a:ea typeface="+mn-ea"/>
              <a:cs typeface="+mn-cs"/>
            </a:rPr>
            <a:t>については近年、改修工事を行っていることから償却率は低いものの、学校統廃合による閉校した旧小学校の体育館</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あることから築年数が古く、有形固定資産減価償却率が高くなっている。消防施設は、庁舎が建設後２０年近く経過していることから、計画的に改修を行っていく。なお当町は単独で消防組織を有していることから、類似団体と比較して消防施設一人当たり面積は高くなっている。市民会館及び庁舎については、施設の長寿命化改修工事などを実施しているものの、有形固定資産減価償却率が高くなっている。市民会館、庁舎については、行政サービス及び災害時の拠点となることなどを踏まえ、非常時の対応や安全確保の観点を重視しつつ、人口減少やＩＣＴ化の活用なども踏まえ、計画的に適正な維持管理に努め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2\01170_&#24066;&#30010;&#26449;&#35506;$\01_&#25152;&#23646;&#20840;&#20307;&#12501;&#12457;&#12523;&#12480;\5&#36001;&#25919;&#29677;\07fy\050_&#22320;&#26041;&#20844;&#20250;&#35336;\07_&#20196;&#21644;5&#24180;&#24230;&#36001;&#25919;&#29366;&#27841;&#36039;&#26009;&#38598;&#12398;&#20316;&#25104;&#12395;&#12388;&#12356;&#12390;(&#12473;&#12488;&#12483;&#12463;&#24773;&#22577;&#65289;\4_HP&#20844;&#38283;&#21069;&#12398;&#30906;&#35469;\123293_&#26628;&#30010;&#12295;.xlsx" TargetMode="External"/><Relationship Id="rId1" Type="http://schemas.openxmlformats.org/officeDocument/2006/relationships/externalLinkPath" Target="/01_&#25152;&#23646;&#20840;&#20307;&#12501;&#12457;&#12523;&#12480;/5&#36001;&#25919;&#29677;/07fy/050_&#22320;&#26041;&#20844;&#20250;&#35336;/07_&#20196;&#21644;5&#24180;&#24230;&#36001;&#25919;&#29366;&#27841;&#36039;&#26009;&#38598;&#12398;&#20316;&#25104;&#12395;&#12388;&#12356;&#12390;(&#12473;&#12488;&#12483;&#12463;&#24773;&#22577;&#65289;/4_HP&#20844;&#38283;&#21069;&#12398;&#30906;&#35469;/123293_&#26628;&#30010;&#122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cell r="BP51">
            <v>19.7</v>
          </cell>
          <cell r="BX51">
            <v>14.9</v>
          </cell>
        </row>
        <row r="53">
          <cell r="BP53">
            <v>64</v>
          </cell>
          <cell r="BX53">
            <v>65.5</v>
          </cell>
          <cell r="CF53">
            <v>66.599999999999994</v>
          </cell>
          <cell r="CN53">
            <v>67.8</v>
          </cell>
          <cell r="CV53">
            <v>69.3</v>
          </cell>
        </row>
        <row r="55">
          <cell r="AN55" t="str">
            <v>類似団体内平均値</v>
          </cell>
          <cell r="BP55">
            <v>20.3</v>
          </cell>
          <cell r="BX55">
            <v>15.5</v>
          </cell>
          <cell r="CF55">
            <v>4.5999999999999996</v>
          </cell>
          <cell r="CN55">
            <v>1.6</v>
          </cell>
          <cell r="CV55">
            <v>0</v>
          </cell>
        </row>
        <row r="57">
          <cell r="BP57">
            <v>60.4</v>
          </cell>
          <cell r="BX57">
            <v>61.5</v>
          </cell>
          <cell r="CF57">
            <v>61.3</v>
          </cell>
          <cell r="CN57">
            <v>62.4</v>
          </cell>
          <cell r="CV57">
            <v>63.5</v>
          </cell>
        </row>
        <row r="72">
          <cell r="BP72" t="str">
            <v>R01</v>
          </cell>
          <cell r="BX72" t="str">
            <v>R02</v>
          </cell>
          <cell r="CF72" t="str">
            <v>R03</v>
          </cell>
          <cell r="CN72" t="str">
            <v>R04</v>
          </cell>
          <cell r="CV72" t="str">
            <v>R05</v>
          </cell>
        </row>
        <row r="73">
          <cell r="AN73" t="str">
            <v>当該団体値</v>
          </cell>
          <cell r="BP73">
            <v>19.7</v>
          </cell>
          <cell r="BX73">
            <v>14.9</v>
          </cell>
        </row>
        <row r="75">
          <cell r="BP75">
            <v>7.2</v>
          </cell>
          <cell r="BX75">
            <v>5.8</v>
          </cell>
          <cell r="CF75">
            <v>5</v>
          </cell>
          <cell r="CN75">
            <v>4.8</v>
          </cell>
          <cell r="CV75">
            <v>5.4</v>
          </cell>
        </row>
        <row r="77">
          <cell r="AN77" t="str">
            <v>類似団体内平均値</v>
          </cell>
          <cell r="BP77">
            <v>20.3</v>
          </cell>
          <cell r="BX77">
            <v>15.5</v>
          </cell>
          <cell r="CF77">
            <v>4.5999999999999996</v>
          </cell>
          <cell r="CN77">
            <v>1.6</v>
          </cell>
          <cell r="CV77">
            <v>0</v>
          </cell>
        </row>
        <row r="79">
          <cell r="BP79">
            <v>6.6</v>
          </cell>
          <cell r="BX79">
            <v>6.4</v>
          </cell>
          <cell r="CF79">
            <v>6.3</v>
          </cell>
          <cell r="CN79">
            <v>6.6</v>
          </cell>
          <cell r="CV79">
            <v>6.8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M13" sqref="M13:Q13"/>
    </sheetView>
  </sheetViews>
  <sheetFormatPr defaultColWidth="0" defaultRowHeight="10.8" zeroHeight="1"/>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75"/>
      <c r="DK1" s="175"/>
      <c r="DL1" s="175"/>
      <c r="DM1" s="175"/>
      <c r="DN1" s="175"/>
      <c r="DO1" s="175"/>
    </row>
    <row r="2" spans="1:119" ht="24" thickBot="1">
      <c r="B2" s="176" t="s">
        <v>77</v>
      </c>
      <c r="C2" s="176"/>
      <c r="D2" s="177"/>
    </row>
    <row r="3" spans="1:119" ht="18.75" customHeight="1" thickBot="1">
      <c r="A3" s="175"/>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c r="A4" s="175"/>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8445981</v>
      </c>
      <c r="BO4" s="436"/>
      <c r="BP4" s="436"/>
      <c r="BQ4" s="436"/>
      <c r="BR4" s="436"/>
      <c r="BS4" s="436"/>
      <c r="BT4" s="436"/>
      <c r="BU4" s="437"/>
      <c r="BV4" s="435">
        <v>8722454</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5.8</v>
      </c>
      <c r="CU4" s="576"/>
      <c r="CV4" s="576"/>
      <c r="CW4" s="576"/>
      <c r="CX4" s="576"/>
      <c r="CY4" s="576"/>
      <c r="CZ4" s="576"/>
      <c r="DA4" s="577"/>
      <c r="DB4" s="575">
        <v>5.8</v>
      </c>
      <c r="DC4" s="576"/>
      <c r="DD4" s="576"/>
      <c r="DE4" s="576"/>
      <c r="DF4" s="576"/>
      <c r="DG4" s="576"/>
      <c r="DH4" s="576"/>
      <c r="DI4" s="577"/>
    </row>
    <row r="5" spans="1:119" ht="18.75" customHeight="1">
      <c r="A5" s="175"/>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8154259</v>
      </c>
      <c r="BO5" s="407"/>
      <c r="BP5" s="407"/>
      <c r="BQ5" s="407"/>
      <c r="BR5" s="407"/>
      <c r="BS5" s="407"/>
      <c r="BT5" s="407"/>
      <c r="BU5" s="408"/>
      <c r="BV5" s="406">
        <v>8432932</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96.3</v>
      </c>
      <c r="CU5" s="404"/>
      <c r="CV5" s="404"/>
      <c r="CW5" s="404"/>
      <c r="CX5" s="404"/>
      <c r="CY5" s="404"/>
      <c r="CZ5" s="404"/>
      <c r="DA5" s="405"/>
      <c r="DB5" s="403">
        <v>94.7</v>
      </c>
      <c r="DC5" s="404"/>
      <c r="DD5" s="404"/>
      <c r="DE5" s="404"/>
      <c r="DF5" s="404"/>
      <c r="DG5" s="404"/>
      <c r="DH5" s="404"/>
      <c r="DI5" s="405"/>
    </row>
    <row r="6" spans="1:119" ht="18.75" customHeight="1">
      <c r="A6" s="175"/>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291722</v>
      </c>
      <c r="BO6" s="407"/>
      <c r="BP6" s="407"/>
      <c r="BQ6" s="407"/>
      <c r="BR6" s="407"/>
      <c r="BS6" s="407"/>
      <c r="BT6" s="407"/>
      <c r="BU6" s="408"/>
      <c r="BV6" s="406">
        <v>289522</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97.1</v>
      </c>
      <c r="CU6" s="550"/>
      <c r="CV6" s="550"/>
      <c r="CW6" s="550"/>
      <c r="CX6" s="550"/>
      <c r="CY6" s="550"/>
      <c r="CZ6" s="550"/>
      <c r="DA6" s="551"/>
      <c r="DB6" s="549">
        <v>96.4</v>
      </c>
      <c r="DC6" s="550"/>
      <c r="DD6" s="550"/>
      <c r="DE6" s="550"/>
      <c r="DF6" s="550"/>
      <c r="DG6" s="550"/>
      <c r="DH6" s="550"/>
      <c r="DI6" s="551"/>
    </row>
    <row r="7" spans="1:119" ht="18.75" customHeight="1">
      <c r="A7" s="175"/>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101</v>
      </c>
      <c r="AV7" s="465"/>
      <c r="AW7" s="465"/>
      <c r="AX7" s="465"/>
      <c r="AY7" s="420" t="s">
        <v>102</v>
      </c>
      <c r="AZ7" s="421"/>
      <c r="BA7" s="421"/>
      <c r="BB7" s="421"/>
      <c r="BC7" s="421"/>
      <c r="BD7" s="421"/>
      <c r="BE7" s="421"/>
      <c r="BF7" s="421"/>
      <c r="BG7" s="421"/>
      <c r="BH7" s="421"/>
      <c r="BI7" s="421"/>
      <c r="BJ7" s="421"/>
      <c r="BK7" s="421"/>
      <c r="BL7" s="421"/>
      <c r="BM7" s="422"/>
      <c r="BN7" s="406">
        <v>6236</v>
      </c>
      <c r="BO7" s="407"/>
      <c r="BP7" s="407"/>
      <c r="BQ7" s="407"/>
      <c r="BR7" s="407"/>
      <c r="BS7" s="407"/>
      <c r="BT7" s="407"/>
      <c r="BU7" s="408"/>
      <c r="BV7" s="406">
        <v>11543</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4942978</v>
      </c>
      <c r="CU7" s="407"/>
      <c r="CV7" s="407"/>
      <c r="CW7" s="407"/>
      <c r="CX7" s="407"/>
      <c r="CY7" s="407"/>
      <c r="CZ7" s="407"/>
      <c r="DA7" s="408"/>
      <c r="DB7" s="406">
        <v>4832260</v>
      </c>
      <c r="DC7" s="407"/>
      <c r="DD7" s="407"/>
      <c r="DE7" s="407"/>
      <c r="DF7" s="407"/>
      <c r="DG7" s="407"/>
      <c r="DH7" s="407"/>
      <c r="DI7" s="408"/>
    </row>
    <row r="8" spans="1:119" ht="18.75" customHeight="1" thickBot="1">
      <c r="A8" s="175"/>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90</v>
      </c>
      <c r="AV8" s="465"/>
      <c r="AW8" s="465"/>
      <c r="AX8" s="465"/>
      <c r="AY8" s="420" t="s">
        <v>105</v>
      </c>
      <c r="AZ8" s="421"/>
      <c r="BA8" s="421"/>
      <c r="BB8" s="421"/>
      <c r="BC8" s="421"/>
      <c r="BD8" s="421"/>
      <c r="BE8" s="421"/>
      <c r="BF8" s="421"/>
      <c r="BG8" s="421"/>
      <c r="BH8" s="421"/>
      <c r="BI8" s="421"/>
      <c r="BJ8" s="421"/>
      <c r="BK8" s="421"/>
      <c r="BL8" s="421"/>
      <c r="BM8" s="422"/>
      <c r="BN8" s="406">
        <v>285486</v>
      </c>
      <c r="BO8" s="407"/>
      <c r="BP8" s="407"/>
      <c r="BQ8" s="407"/>
      <c r="BR8" s="407"/>
      <c r="BS8" s="407"/>
      <c r="BT8" s="407"/>
      <c r="BU8" s="408"/>
      <c r="BV8" s="406">
        <v>277979</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0.51</v>
      </c>
      <c r="CU8" s="510"/>
      <c r="CV8" s="510"/>
      <c r="CW8" s="510"/>
      <c r="CX8" s="510"/>
      <c r="CY8" s="510"/>
      <c r="CZ8" s="510"/>
      <c r="DA8" s="511"/>
      <c r="DB8" s="509">
        <v>0.53</v>
      </c>
      <c r="DC8" s="510"/>
      <c r="DD8" s="510"/>
      <c r="DE8" s="510"/>
      <c r="DF8" s="510"/>
      <c r="DG8" s="510"/>
      <c r="DH8" s="510"/>
      <c r="DI8" s="511"/>
    </row>
    <row r="9" spans="1:119" ht="18.75" customHeight="1" thickBot="1">
      <c r="A9" s="175"/>
      <c r="B9" s="538" t="s">
        <v>107</v>
      </c>
      <c r="C9" s="539"/>
      <c r="D9" s="539"/>
      <c r="E9" s="539"/>
      <c r="F9" s="539"/>
      <c r="G9" s="539"/>
      <c r="H9" s="539"/>
      <c r="I9" s="539"/>
      <c r="J9" s="539"/>
      <c r="K9" s="457"/>
      <c r="L9" s="540" t="s">
        <v>108</v>
      </c>
      <c r="M9" s="541"/>
      <c r="N9" s="541"/>
      <c r="O9" s="541"/>
      <c r="P9" s="541"/>
      <c r="Q9" s="542"/>
      <c r="R9" s="543">
        <v>20127</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7507</v>
      </c>
      <c r="BO9" s="407"/>
      <c r="BP9" s="407"/>
      <c r="BQ9" s="407"/>
      <c r="BR9" s="407"/>
      <c r="BS9" s="407"/>
      <c r="BT9" s="407"/>
      <c r="BU9" s="408"/>
      <c r="BV9" s="406">
        <v>-111407</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12.8</v>
      </c>
      <c r="CU9" s="404"/>
      <c r="CV9" s="404"/>
      <c r="CW9" s="404"/>
      <c r="CX9" s="404"/>
      <c r="CY9" s="404"/>
      <c r="CZ9" s="404"/>
      <c r="DA9" s="405"/>
      <c r="DB9" s="403">
        <v>13.1</v>
      </c>
      <c r="DC9" s="404"/>
      <c r="DD9" s="404"/>
      <c r="DE9" s="404"/>
      <c r="DF9" s="404"/>
      <c r="DG9" s="404"/>
      <c r="DH9" s="404"/>
      <c r="DI9" s="405"/>
    </row>
    <row r="10" spans="1:119" ht="18.75" customHeight="1" thickBot="1">
      <c r="A10" s="175"/>
      <c r="B10" s="538"/>
      <c r="C10" s="539"/>
      <c r="D10" s="539"/>
      <c r="E10" s="539"/>
      <c r="F10" s="539"/>
      <c r="G10" s="539"/>
      <c r="H10" s="539"/>
      <c r="I10" s="539"/>
      <c r="J10" s="539"/>
      <c r="K10" s="457"/>
      <c r="L10" s="362" t="s">
        <v>113</v>
      </c>
      <c r="M10" s="363"/>
      <c r="N10" s="363"/>
      <c r="O10" s="363"/>
      <c r="P10" s="363"/>
      <c r="Q10" s="364"/>
      <c r="R10" s="359">
        <v>21228</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354820</v>
      </c>
      <c r="BO10" s="407"/>
      <c r="BP10" s="407"/>
      <c r="BQ10" s="407"/>
      <c r="BR10" s="407"/>
      <c r="BS10" s="407"/>
      <c r="BT10" s="407"/>
      <c r="BU10" s="408"/>
      <c r="BV10" s="406">
        <v>367431</v>
      </c>
      <c r="BW10" s="407"/>
      <c r="BX10" s="407"/>
      <c r="BY10" s="407"/>
      <c r="BZ10" s="407"/>
      <c r="CA10" s="407"/>
      <c r="CB10" s="407"/>
      <c r="CC10" s="408"/>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c r="A11" s="175"/>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c r="A12" s="175"/>
      <c r="B12" s="512" t="s">
        <v>123</v>
      </c>
      <c r="C12" s="513"/>
      <c r="D12" s="513"/>
      <c r="E12" s="513"/>
      <c r="F12" s="513"/>
      <c r="G12" s="513"/>
      <c r="H12" s="513"/>
      <c r="I12" s="513"/>
      <c r="J12" s="513"/>
      <c r="K12" s="514"/>
      <c r="L12" s="521" t="s">
        <v>124</v>
      </c>
      <c r="M12" s="522"/>
      <c r="N12" s="522"/>
      <c r="O12" s="522"/>
      <c r="P12" s="522"/>
      <c r="Q12" s="523"/>
      <c r="R12" s="524">
        <v>19842</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373214</v>
      </c>
      <c r="BO12" s="407"/>
      <c r="BP12" s="407"/>
      <c r="BQ12" s="407"/>
      <c r="BR12" s="407"/>
      <c r="BS12" s="407"/>
      <c r="BT12" s="407"/>
      <c r="BU12" s="408"/>
      <c r="BV12" s="406">
        <v>161975</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c r="A13" s="175"/>
      <c r="B13" s="515"/>
      <c r="C13" s="516"/>
      <c r="D13" s="516"/>
      <c r="E13" s="516"/>
      <c r="F13" s="516"/>
      <c r="G13" s="516"/>
      <c r="H13" s="516"/>
      <c r="I13" s="516"/>
      <c r="J13" s="516"/>
      <c r="K13" s="517"/>
      <c r="L13" s="184"/>
      <c r="M13" s="490" t="s">
        <v>130</v>
      </c>
      <c r="N13" s="491"/>
      <c r="O13" s="491"/>
      <c r="P13" s="491"/>
      <c r="Q13" s="492"/>
      <c r="R13" s="493">
        <v>19418</v>
      </c>
      <c r="S13" s="494"/>
      <c r="T13" s="494"/>
      <c r="U13" s="494"/>
      <c r="V13" s="495"/>
      <c r="W13" s="496" t="s">
        <v>131</v>
      </c>
      <c r="X13" s="392"/>
      <c r="Y13" s="392"/>
      <c r="Z13" s="392"/>
      <c r="AA13" s="392"/>
      <c r="AB13" s="393"/>
      <c r="AC13" s="359">
        <v>385</v>
      </c>
      <c r="AD13" s="360"/>
      <c r="AE13" s="360"/>
      <c r="AF13" s="360"/>
      <c r="AG13" s="361"/>
      <c r="AH13" s="359">
        <v>428</v>
      </c>
      <c r="AI13" s="360"/>
      <c r="AJ13" s="360"/>
      <c r="AK13" s="360"/>
      <c r="AL13" s="419"/>
      <c r="AM13" s="463" t="s">
        <v>132</v>
      </c>
      <c r="AN13" s="363"/>
      <c r="AO13" s="363"/>
      <c r="AP13" s="363"/>
      <c r="AQ13" s="363"/>
      <c r="AR13" s="363"/>
      <c r="AS13" s="363"/>
      <c r="AT13" s="364"/>
      <c r="AU13" s="464" t="s">
        <v>101</v>
      </c>
      <c r="AV13" s="465"/>
      <c r="AW13" s="465"/>
      <c r="AX13" s="465"/>
      <c r="AY13" s="420" t="s">
        <v>133</v>
      </c>
      <c r="AZ13" s="421"/>
      <c r="BA13" s="421"/>
      <c r="BB13" s="421"/>
      <c r="BC13" s="421"/>
      <c r="BD13" s="421"/>
      <c r="BE13" s="421"/>
      <c r="BF13" s="421"/>
      <c r="BG13" s="421"/>
      <c r="BH13" s="421"/>
      <c r="BI13" s="421"/>
      <c r="BJ13" s="421"/>
      <c r="BK13" s="421"/>
      <c r="BL13" s="421"/>
      <c r="BM13" s="422"/>
      <c r="BN13" s="406">
        <v>-10887</v>
      </c>
      <c r="BO13" s="407"/>
      <c r="BP13" s="407"/>
      <c r="BQ13" s="407"/>
      <c r="BR13" s="407"/>
      <c r="BS13" s="407"/>
      <c r="BT13" s="407"/>
      <c r="BU13" s="408"/>
      <c r="BV13" s="406">
        <v>94049</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5.4</v>
      </c>
      <c r="CU13" s="404"/>
      <c r="CV13" s="404"/>
      <c r="CW13" s="404"/>
      <c r="CX13" s="404"/>
      <c r="CY13" s="404"/>
      <c r="CZ13" s="404"/>
      <c r="DA13" s="405"/>
      <c r="DB13" s="403">
        <v>4.8</v>
      </c>
      <c r="DC13" s="404"/>
      <c r="DD13" s="404"/>
      <c r="DE13" s="404"/>
      <c r="DF13" s="404"/>
      <c r="DG13" s="404"/>
      <c r="DH13" s="404"/>
      <c r="DI13" s="405"/>
    </row>
    <row r="14" spans="1:119" ht="18.75" customHeight="1" thickBot="1">
      <c r="A14" s="175"/>
      <c r="B14" s="515"/>
      <c r="C14" s="516"/>
      <c r="D14" s="516"/>
      <c r="E14" s="516"/>
      <c r="F14" s="516"/>
      <c r="G14" s="516"/>
      <c r="H14" s="516"/>
      <c r="I14" s="516"/>
      <c r="J14" s="516"/>
      <c r="K14" s="517"/>
      <c r="L14" s="480" t="s">
        <v>135</v>
      </c>
      <c r="M14" s="533"/>
      <c r="N14" s="533"/>
      <c r="O14" s="533"/>
      <c r="P14" s="533"/>
      <c r="Q14" s="534"/>
      <c r="R14" s="493">
        <v>19933</v>
      </c>
      <c r="S14" s="494"/>
      <c r="T14" s="494"/>
      <c r="U14" s="494"/>
      <c r="V14" s="495"/>
      <c r="W14" s="497"/>
      <c r="X14" s="395"/>
      <c r="Y14" s="395"/>
      <c r="Z14" s="395"/>
      <c r="AA14" s="395"/>
      <c r="AB14" s="396"/>
      <c r="AC14" s="486">
        <v>4.2</v>
      </c>
      <c r="AD14" s="487"/>
      <c r="AE14" s="487"/>
      <c r="AF14" s="487"/>
      <c r="AG14" s="488"/>
      <c r="AH14" s="486">
        <v>4.2</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c r="A15" s="175"/>
      <c r="B15" s="515"/>
      <c r="C15" s="516"/>
      <c r="D15" s="516"/>
      <c r="E15" s="516"/>
      <c r="F15" s="516"/>
      <c r="G15" s="516"/>
      <c r="H15" s="516"/>
      <c r="I15" s="516"/>
      <c r="J15" s="516"/>
      <c r="K15" s="517"/>
      <c r="L15" s="184"/>
      <c r="M15" s="490" t="s">
        <v>130</v>
      </c>
      <c r="N15" s="491"/>
      <c r="O15" s="491"/>
      <c r="P15" s="491"/>
      <c r="Q15" s="492"/>
      <c r="R15" s="493">
        <v>19603</v>
      </c>
      <c r="S15" s="494"/>
      <c r="T15" s="494"/>
      <c r="U15" s="494"/>
      <c r="V15" s="495"/>
      <c r="W15" s="496" t="s">
        <v>137</v>
      </c>
      <c r="X15" s="392"/>
      <c r="Y15" s="392"/>
      <c r="Z15" s="392"/>
      <c r="AA15" s="392"/>
      <c r="AB15" s="393"/>
      <c r="AC15" s="359">
        <v>1640</v>
      </c>
      <c r="AD15" s="360"/>
      <c r="AE15" s="360"/>
      <c r="AF15" s="360"/>
      <c r="AG15" s="361"/>
      <c r="AH15" s="359">
        <v>1876</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2218935</v>
      </c>
      <c r="BO15" s="436"/>
      <c r="BP15" s="436"/>
      <c r="BQ15" s="436"/>
      <c r="BR15" s="436"/>
      <c r="BS15" s="436"/>
      <c r="BT15" s="436"/>
      <c r="BU15" s="437"/>
      <c r="BV15" s="435">
        <v>2169540</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85"/>
      <c r="CU15" s="186"/>
      <c r="CV15" s="186"/>
      <c r="CW15" s="186"/>
      <c r="CX15" s="186"/>
      <c r="CY15" s="186"/>
      <c r="CZ15" s="186"/>
      <c r="DA15" s="187"/>
      <c r="DB15" s="185"/>
      <c r="DC15" s="186"/>
      <c r="DD15" s="186"/>
      <c r="DE15" s="186"/>
      <c r="DF15" s="186"/>
      <c r="DG15" s="186"/>
      <c r="DH15" s="186"/>
      <c r="DI15" s="187"/>
    </row>
    <row r="16" spans="1:119" ht="18.75" customHeight="1">
      <c r="A16" s="175"/>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17.8</v>
      </c>
      <c r="AD16" s="487"/>
      <c r="AE16" s="487"/>
      <c r="AF16" s="487"/>
      <c r="AG16" s="488"/>
      <c r="AH16" s="486">
        <v>18.399999999999999</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4361371</v>
      </c>
      <c r="BO16" s="407"/>
      <c r="BP16" s="407"/>
      <c r="BQ16" s="407"/>
      <c r="BR16" s="407"/>
      <c r="BS16" s="407"/>
      <c r="BT16" s="407"/>
      <c r="BU16" s="408"/>
      <c r="BV16" s="406">
        <v>4222762</v>
      </c>
      <c r="BW16" s="407"/>
      <c r="BX16" s="407"/>
      <c r="BY16" s="407"/>
      <c r="BZ16" s="407"/>
      <c r="CA16" s="407"/>
      <c r="CB16" s="407"/>
      <c r="CC16" s="408"/>
      <c r="CD16" s="188"/>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c r="A17" s="175"/>
      <c r="B17" s="518"/>
      <c r="C17" s="519"/>
      <c r="D17" s="519"/>
      <c r="E17" s="519"/>
      <c r="F17" s="519"/>
      <c r="G17" s="519"/>
      <c r="H17" s="519"/>
      <c r="I17" s="519"/>
      <c r="J17" s="519"/>
      <c r="K17" s="520"/>
      <c r="L17" s="189"/>
      <c r="M17" s="499" t="s">
        <v>143</v>
      </c>
      <c r="N17" s="500"/>
      <c r="O17" s="500"/>
      <c r="P17" s="500"/>
      <c r="Q17" s="501"/>
      <c r="R17" s="483" t="s">
        <v>144</v>
      </c>
      <c r="S17" s="484"/>
      <c r="T17" s="484"/>
      <c r="U17" s="484"/>
      <c r="V17" s="485"/>
      <c r="W17" s="496" t="s">
        <v>145</v>
      </c>
      <c r="X17" s="392"/>
      <c r="Y17" s="392"/>
      <c r="Z17" s="392"/>
      <c r="AA17" s="392"/>
      <c r="AB17" s="393"/>
      <c r="AC17" s="359">
        <v>7182</v>
      </c>
      <c r="AD17" s="360"/>
      <c r="AE17" s="360"/>
      <c r="AF17" s="360"/>
      <c r="AG17" s="361"/>
      <c r="AH17" s="359">
        <v>7868</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2759219</v>
      </c>
      <c r="BO17" s="407"/>
      <c r="BP17" s="407"/>
      <c r="BQ17" s="407"/>
      <c r="BR17" s="407"/>
      <c r="BS17" s="407"/>
      <c r="BT17" s="407"/>
      <c r="BU17" s="408"/>
      <c r="BV17" s="406">
        <v>2691231</v>
      </c>
      <c r="BW17" s="407"/>
      <c r="BX17" s="407"/>
      <c r="BY17" s="407"/>
      <c r="BZ17" s="407"/>
      <c r="CA17" s="407"/>
      <c r="CB17" s="407"/>
      <c r="CC17" s="408"/>
      <c r="CD17" s="188"/>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c r="A18" s="175"/>
      <c r="B18" s="456" t="s">
        <v>147</v>
      </c>
      <c r="C18" s="457"/>
      <c r="D18" s="457"/>
      <c r="E18" s="458"/>
      <c r="F18" s="458"/>
      <c r="G18" s="458"/>
      <c r="H18" s="458"/>
      <c r="I18" s="458"/>
      <c r="J18" s="458"/>
      <c r="K18" s="458"/>
      <c r="L18" s="459">
        <v>32.51</v>
      </c>
      <c r="M18" s="459"/>
      <c r="N18" s="459"/>
      <c r="O18" s="459"/>
      <c r="P18" s="459"/>
      <c r="Q18" s="459"/>
      <c r="R18" s="460"/>
      <c r="S18" s="460"/>
      <c r="T18" s="460"/>
      <c r="U18" s="460"/>
      <c r="V18" s="461"/>
      <c r="W18" s="477"/>
      <c r="X18" s="478"/>
      <c r="Y18" s="478"/>
      <c r="Z18" s="478"/>
      <c r="AA18" s="478"/>
      <c r="AB18" s="502"/>
      <c r="AC18" s="376">
        <v>78</v>
      </c>
      <c r="AD18" s="377"/>
      <c r="AE18" s="377"/>
      <c r="AF18" s="377"/>
      <c r="AG18" s="462"/>
      <c r="AH18" s="376">
        <v>77.3</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4796392</v>
      </c>
      <c r="BO18" s="407"/>
      <c r="BP18" s="407"/>
      <c r="BQ18" s="407"/>
      <c r="BR18" s="407"/>
      <c r="BS18" s="407"/>
      <c r="BT18" s="407"/>
      <c r="BU18" s="408"/>
      <c r="BV18" s="406">
        <v>4665399</v>
      </c>
      <c r="BW18" s="407"/>
      <c r="BX18" s="407"/>
      <c r="BY18" s="407"/>
      <c r="BZ18" s="407"/>
      <c r="CA18" s="407"/>
      <c r="CB18" s="407"/>
      <c r="CC18" s="408"/>
      <c r="CD18" s="188"/>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c r="A19" s="175"/>
      <c r="B19" s="456" t="s">
        <v>149</v>
      </c>
      <c r="C19" s="457"/>
      <c r="D19" s="457"/>
      <c r="E19" s="458"/>
      <c r="F19" s="458"/>
      <c r="G19" s="458"/>
      <c r="H19" s="458"/>
      <c r="I19" s="458"/>
      <c r="J19" s="458"/>
      <c r="K19" s="458"/>
      <c r="L19" s="466">
        <v>619</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6310683</v>
      </c>
      <c r="BO19" s="407"/>
      <c r="BP19" s="407"/>
      <c r="BQ19" s="407"/>
      <c r="BR19" s="407"/>
      <c r="BS19" s="407"/>
      <c r="BT19" s="407"/>
      <c r="BU19" s="408"/>
      <c r="BV19" s="406">
        <v>6172356</v>
      </c>
      <c r="BW19" s="407"/>
      <c r="BX19" s="407"/>
      <c r="BY19" s="407"/>
      <c r="BZ19" s="407"/>
      <c r="CA19" s="407"/>
      <c r="CB19" s="407"/>
      <c r="CC19" s="408"/>
      <c r="CD19" s="188"/>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c r="A20" s="175"/>
      <c r="B20" s="456" t="s">
        <v>151</v>
      </c>
      <c r="C20" s="457"/>
      <c r="D20" s="457"/>
      <c r="E20" s="458"/>
      <c r="F20" s="458"/>
      <c r="G20" s="458"/>
      <c r="H20" s="458"/>
      <c r="I20" s="458"/>
      <c r="J20" s="458"/>
      <c r="K20" s="458"/>
      <c r="L20" s="466">
        <v>8276</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88"/>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c r="A21" s="175"/>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88"/>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c r="A22" s="175"/>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6132443</v>
      </c>
      <c r="BO22" s="436"/>
      <c r="BP22" s="436"/>
      <c r="BQ22" s="436"/>
      <c r="BR22" s="436"/>
      <c r="BS22" s="436"/>
      <c r="BT22" s="436"/>
      <c r="BU22" s="437"/>
      <c r="BV22" s="435">
        <v>6670507</v>
      </c>
      <c r="BW22" s="436"/>
      <c r="BX22" s="436"/>
      <c r="BY22" s="436"/>
      <c r="BZ22" s="436"/>
      <c r="CA22" s="436"/>
      <c r="CB22" s="436"/>
      <c r="CC22" s="437"/>
      <c r="CD22" s="188"/>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c r="A23" s="175"/>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5548599</v>
      </c>
      <c r="BO23" s="407"/>
      <c r="BP23" s="407"/>
      <c r="BQ23" s="407"/>
      <c r="BR23" s="407"/>
      <c r="BS23" s="407"/>
      <c r="BT23" s="407"/>
      <c r="BU23" s="408"/>
      <c r="BV23" s="406">
        <v>6025937</v>
      </c>
      <c r="BW23" s="407"/>
      <c r="BX23" s="407"/>
      <c r="BY23" s="407"/>
      <c r="BZ23" s="407"/>
      <c r="CA23" s="407"/>
      <c r="CB23" s="407"/>
      <c r="CC23" s="408"/>
      <c r="CD23" s="188"/>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c r="A24" s="175"/>
      <c r="B24" s="385"/>
      <c r="C24" s="386"/>
      <c r="D24" s="387"/>
      <c r="E24" s="362" t="s">
        <v>161</v>
      </c>
      <c r="F24" s="363"/>
      <c r="G24" s="363"/>
      <c r="H24" s="363"/>
      <c r="I24" s="363"/>
      <c r="J24" s="363"/>
      <c r="K24" s="364"/>
      <c r="L24" s="359">
        <v>1</v>
      </c>
      <c r="M24" s="360"/>
      <c r="N24" s="360"/>
      <c r="O24" s="360"/>
      <c r="P24" s="361"/>
      <c r="Q24" s="359">
        <v>7200</v>
      </c>
      <c r="R24" s="360"/>
      <c r="S24" s="360"/>
      <c r="T24" s="360"/>
      <c r="U24" s="360"/>
      <c r="V24" s="361"/>
      <c r="W24" s="449"/>
      <c r="X24" s="386"/>
      <c r="Y24" s="387"/>
      <c r="Z24" s="362" t="s">
        <v>162</v>
      </c>
      <c r="AA24" s="363"/>
      <c r="AB24" s="363"/>
      <c r="AC24" s="363"/>
      <c r="AD24" s="363"/>
      <c r="AE24" s="363"/>
      <c r="AF24" s="363"/>
      <c r="AG24" s="364"/>
      <c r="AH24" s="359">
        <v>209</v>
      </c>
      <c r="AI24" s="360"/>
      <c r="AJ24" s="360"/>
      <c r="AK24" s="360"/>
      <c r="AL24" s="361"/>
      <c r="AM24" s="359">
        <v>664620</v>
      </c>
      <c r="AN24" s="360"/>
      <c r="AO24" s="360"/>
      <c r="AP24" s="360"/>
      <c r="AQ24" s="360"/>
      <c r="AR24" s="361"/>
      <c r="AS24" s="359">
        <v>3180</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2649185</v>
      </c>
      <c r="BO24" s="407"/>
      <c r="BP24" s="407"/>
      <c r="BQ24" s="407"/>
      <c r="BR24" s="407"/>
      <c r="BS24" s="407"/>
      <c r="BT24" s="407"/>
      <c r="BU24" s="408"/>
      <c r="BV24" s="406">
        <v>2863823</v>
      </c>
      <c r="BW24" s="407"/>
      <c r="BX24" s="407"/>
      <c r="BY24" s="407"/>
      <c r="BZ24" s="407"/>
      <c r="CA24" s="407"/>
      <c r="CB24" s="407"/>
      <c r="CC24" s="408"/>
      <c r="CD24" s="188"/>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c r="A25" s="175"/>
      <c r="B25" s="385"/>
      <c r="C25" s="386"/>
      <c r="D25" s="387"/>
      <c r="E25" s="362" t="s">
        <v>164</v>
      </c>
      <c r="F25" s="363"/>
      <c r="G25" s="363"/>
      <c r="H25" s="363"/>
      <c r="I25" s="363"/>
      <c r="J25" s="363"/>
      <c r="K25" s="364"/>
      <c r="L25" s="359">
        <v>1</v>
      </c>
      <c r="M25" s="360"/>
      <c r="N25" s="360"/>
      <c r="O25" s="360"/>
      <c r="P25" s="361"/>
      <c r="Q25" s="359">
        <v>6000</v>
      </c>
      <c r="R25" s="360"/>
      <c r="S25" s="360"/>
      <c r="T25" s="360"/>
      <c r="U25" s="360"/>
      <c r="V25" s="361"/>
      <c r="W25" s="449"/>
      <c r="X25" s="386"/>
      <c r="Y25" s="387"/>
      <c r="Z25" s="362" t="s">
        <v>165</v>
      </c>
      <c r="AA25" s="363"/>
      <c r="AB25" s="363"/>
      <c r="AC25" s="363"/>
      <c r="AD25" s="363"/>
      <c r="AE25" s="363"/>
      <c r="AF25" s="363"/>
      <c r="AG25" s="364"/>
      <c r="AH25" s="359">
        <v>47</v>
      </c>
      <c r="AI25" s="360"/>
      <c r="AJ25" s="360"/>
      <c r="AK25" s="360"/>
      <c r="AL25" s="361"/>
      <c r="AM25" s="359">
        <v>141094</v>
      </c>
      <c r="AN25" s="360"/>
      <c r="AO25" s="360"/>
      <c r="AP25" s="360"/>
      <c r="AQ25" s="360"/>
      <c r="AR25" s="361"/>
      <c r="AS25" s="359">
        <v>3002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1107781</v>
      </c>
      <c r="BO25" s="436"/>
      <c r="BP25" s="436"/>
      <c r="BQ25" s="436"/>
      <c r="BR25" s="436"/>
      <c r="BS25" s="436"/>
      <c r="BT25" s="436"/>
      <c r="BU25" s="437"/>
      <c r="BV25" s="435">
        <v>514537</v>
      </c>
      <c r="BW25" s="436"/>
      <c r="BX25" s="436"/>
      <c r="BY25" s="436"/>
      <c r="BZ25" s="436"/>
      <c r="CA25" s="436"/>
      <c r="CB25" s="436"/>
      <c r="CC25" s="437"/>
      <c r="CD25" s="188"/>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c r="A26" s="175"/>
      <c r="B26" s="385"/>
      <c r="C26" s="386"/>
      <c r="D26" s="387"/>
      <c r="E26" s="362" t="s">
        <v>167</v>
      </c>
      <c r="F26" s="363"/>
      <c r="G26" s="363"/>
      <c r="H26" s="363"/>
      <c r="I26" s="363"/>
      <c r="J26" s="363"/>
      <c r="K26" s="364"/>
      <c r="L26" s="359">
        <v>1</v>
      </c>
      <c r="M26" s="360"/>
      <c r="N26" s="360"/>
      <c r="O26" s="360"/>
      <c r="P26" s="361"/>
      <c r="Q26" s="359">
        <v>5900</v>
      </c>
      <c r="R26" s="360"/>
      <c r="S26" s="360"/>
      <c r="T26" s="360"/>
      <c r="U26" s="360"/>
      <c r="V26" s="361"/>
      <c r="W26" s="449"/>
      <c r="X26" s="386"/>
      <c r="Y26" s="387"/>
      <c r="Z26" s="362" t="s">
        <v>168</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88"/>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c r="A27" s="175"/>
      <c r="B27" s="385"/>
      <c r="C27" s="386"/>
      <c r="D27" s="387"/>
      <c r="E27" s="362" t="s">
        <v>170</v>
      </c>
      <c r="F27" s="363"/>
      <c r="G27" s="363"/>
      <c r="H27" s="363"/>
      <c r="I27" s="363"/>
      <c r="J27" s="363"/>
      <c r="K27" s="364"/>
      <c r="L27" s="359">
        <v>1</v>
      </c>
      <c r="M27" s="360"/>
      <c r="N27" s="360"/>
      <c r="O27" s="360"/>
      <c r="P27" s="361"/>
      <c r="Q27" s="359">
        <v>3500</v>
      </c>
      <c r="R27" s="360"/>
      <c r="S27" s="360"/>
      <c r="T27" s="360"/>
      <c r="U27" s="360"/>
      <c r="V27" s="361"/>
      <c r="W27" s="449"/>
      <c r="X27" s="386"/>
      <c r="Y27" s="387"/>
      <c r="Z27" s="362" t="s">
        <v>171</v>
      </c>
      <c r="AA27" s="363"/>
      <c r="AB27" s="363"/>
      <c r="AC27" s="363"/>
      <c r="AD27" s="363"/>
      <c r="AE27" s="363"/>
      <c r="AF27" s="363"/>
      <c r="AG27" s="364"/>
      <c r="AH27" s="359" t="s">
        <v>122</v>
      </c>
      <c r="AI27" s="360"/>
      <c r="AJ27" s="360"/>
      <c r="AK27" s="360"/>
      <c r="AL27" s="361"/>
      <c r="AM27" s="359" t="s">
        <v>122</v>
      </c>
      <c r="AN27" s="360"/>
      <c r="AO27" s="360"/>
      <c r="AP27" s="360"/>
      <c r="AQ27" s="360"/>
      <c r="AR27" s="361"/>
      <c r="AS27" s="359" t="s">
        <v>122</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97138</v>
      </c>
      <c r="BO27" s="441"/>
      <c r="BP27" s="441"/>
      <c r="BQ27" s="441"/>
      <c r="BR27" s="441"/>
      <c r="BS27" s="441"/>
      <c r="BT27" s="441"/>
      <c r="BU27" s="442"/>
      <c r="BV27" s="440">
        <v>97138</v>
      </c>
      <c r="BW27" s="441"/>
      <c r="BX27" s="441"/>
      <c r="BY27" s="441"/>
      <c r="BZ27" s="441"/>
      <c r="CA27" s="441"/>
      <c r="CB27" s="441"/>
      <c r="CC27" s="442"/>
      <c r="CD27" s="190"/>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c r="A28" s="175"/>
      <c r="B28" s="385"/>
      <c r="C28" s="386"/>
      <c r="D28" s="387"/>
      <c r="E28" s="362" t="s">
        <v>173</v>
      </c>
      <c r="F28" s="363"/>
      <c r="G28" s="363"/>
      <c r="H28" s="363"/>
      <c r="I28" s="363"/>
      <c r="J28" s="363"/>
      <c r="K28" s="364"/>
      <c r="L28" s="359">
        <v>1</v>
      </c>
      <c r="M28" s="360"/>
      <c r="N28" s="360"/>
      <c r="O28" s="360"/>
      <c r="P28" s="361"/>
      <c r="Q28" s="359">
        <v>2850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1137553</v>
      </c>
      <c r="BO28" s="436"/>
      <c r="BP28" s="436"/>
      <c r="BQ28" s="436"/>
      <c r="BR28" s="436"/>
      <c r="BS28" s="436"/>
      <c r="BT28" s="436"/>
      <c r="BU28" s="437"/>
      <c r="BV28" s="435">
        <v>1155947</v>
      </c>
      <c r="BW28" s="436"/>
      <c r="BX28" s="436"/>
      <c r="BY28" s="436"/>
      <c r="BZ28" s="436"/>
      <c r="CA28" s="436"/>
      <c r="CB28" s="436"/>
      <c r="CC28" s="437"/>
      <c r="CD28" s="188"/>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c r="A29" s="175"/>
      <c r="B29" s="385"/>
      <c r="C29" s="386"/>
      <c r="D29" s="387"/>
      <c r="E29" s="362" t="s">
        <v>176</v>
      </c>
      <c r="F29" s="363"/>
      <c r="G29" s="363"/>
      <c r="H29" s="363"/>
      <c r="I29" s="363"/>
      <c r="J29" s="363"/>
      <c r="K29" s="364"/>
      <c r="L29" s="359">
        <v>12</v>
      </c>
      <c r="M29" s="360"/>
      <c r="N29" s="360"/>
      <c r="O29" s="360"/>
      <c r="P29" s="361"/>
      <c r="Q29" s="359">
        <v>2650</v>
      </c>
      <c r="R29" s="360"/>
      <c r="S29" s="360"/>
      <c r="T29" s="360"/>
      <c r="U29" s="360"/>
      <c r="V29" s="361"/>
      <c r="W29" s="450"/>
      <c r="X29" s="451"/>
      <c r="Y29" s="452"/>
      <c r="Z29" s="362" t="s">
        <v>177</v>
      </c>
      <c r="AA29" s="363"/>
      <c r="AB29" s="363"/>
      <c r="AC29" s="363"/>
      <c r="AD29" s="363"/>
      <c r="AE29" s="363"/>
      <c r="AF29" s="363"/>
      <c r="AG29" s="364"/>
      <c r="AH29" s="359">
        <v>209</v>
      </c>
      <c r="AI29" s="360"/>
      <c r="AJ29" s="360"/>
      <c r="AK29" s="360"/>
      <c r="AL29" s="361"/>
      <c r="AM29" s="359">
        <v>664620</v>
      </c>
      <c r="AN29" s="360"/>
      <c r="AO29" s="360"/>
      <c r="AP29" s="360"/>
      <c r="AQ29" s="360"/>
      <c r="AR29" s="361"/>
      <c r="AS29" s="359">
        <v>3180</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112079</v>
      </c>
      <c r="BO29" s="407"/>
      <c r="BP29" s="407"/>
      <c r="BQ29" s="407"/>
      <c r="BR29" s="407"/>
      <c r="BS29" s="407"/>
      <c r="BT29" s="407"/>
      <c r="BU29" s="408"/>
      <c r="BV29" s="406">
        <v>85746</v>
      </c>
      <c r="BW29" s="407"/>
      <c r="BX29" s="407"/>
      <c r="BY29" s="407"/>
      <c r="BZ29" s="407"/>
      <c r="CA29" s="407"/>
      <c r="CB29" s="407"/>
      <c r="CC29" s="408"/>
      <c r="CD29" s="190"/>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c r="A30" s="175"/>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98.5</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1565666</v>
      </c>
      <c r="BO30" s="441"/>
      <c r="BP30" s="441"/>
      <c r="BQ30" s="441"/>
      <c r="BR30" s="441"/>
      <c r="BS30" s="441"/>
      <c r="BT30" s="441"/>
      <c r="BU30" s="442"/>
      <c r="BV30" s="440">
        <v>1610052</v>
      </c>
      <c r="BW30" s="441"/>
      <c r="BX30" s="441"/>
      <c r="BY30" s="441"/>
      <c r="BZ30" s="441"/>
      <c r="CA30" s="441"/>
      <c r="CB30" s="441"/>
      <c r="CC30" s="442"/>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c r="A31" s="175"/>
      <c r="B31" s="197"/>
      <c r="DI31" s="198"/>
    </row>
    <row r="32" spans="1:113" ht="13.5" customHeight="1">
      <c r="A32" s="175"/>
      <c r="B32" s="199"/>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98"/>
    </row>
    <row r="33" spans="1:113" ht="13.5" customHeight="1">
      <c r="A33" s="175"/>
      <c r="B33" s="199"/>
      <c r="C33" s="358" t="s">
        <v>186</v>
      </c>
      <c r="D33" s="358"/>
      <c r="E33" s="357" t="s">
        <v>187</v>
      </c>
      <c r="F33" s="357"/>
      <c r="G33" s="357"/>
      <c r="H33" s="357"/>
      <c r="I33" s="357"/>
      <c r="J33" s="357"/>
      <c r="K33" s="357"/>
      <c r="L33" s="357"/>
      <c r="M33" s="357"/>
      <c r="N33" s="357"/>
      <c r="O33" s="357"/>
      <c r="P33" s="357"/>
      <c r="Q33" s="357"/>
      <c r="R33" s="357"/>
      <c r="S33" s="357"/>
      <c r="T33" s="200"/>
      <c r="U33" s="358" t="s">
        <v>186</v>
      </c>
      <c r="V33" s="358"/>
      <c r="W33" s="357" t="s">
        <v>187</v>
      </c>
      <c r="X33" s="357"/>
      <c r="Y33" s="357"/>
      <c r="Z33" s="357"/>
      <c r="AA33" s="357"/>
      <c r="AB33" s="357"/>
      <c r="AC33" s="357"/>
      <c r="AD33" s="357"/>
      <c r="AE33" s="357"/>
      <c r="AF33" s="357"/>
      <c r="AG33" s="357"/>
      <c r="AH33" s="357"/>
      <c r="AI33" s="357"/>
      <c r="AJ33" s="357"/>
      <c r="AK33" s="357"/>
      <c r="AL33" s="200"/>
      <c r="AM33" s="358" t="s">
        <v>186</v>
      </c>
      <c r="AN33" s="358"/>
      <c r="AO33" s="357" t="s">
        <v>187</v>
      </c>
      <c r="AP33" s="357"/>
      <c r="AQ33" s="357"/>
      <c r="AR33" s="357"/>
      <c r="AS33" s="357"/>
      <c r="AT33" s="357"/>
      <c r="AU33" s="357"/>
      <c r="AV33" s="357"/>
      <c r="AW33" s="357"/>
      <c r="AX33" s="357"/>
      <c r="AY33" s="357"/>
      <c r="AZ33" s="357"/>
      <c r="BA33" s="357"/>
      <c r="BB33" s="357"/>
      <c r="BC33" s="357"/>
      <c r="BD33" s="201"/>
      <c r="BE33" s="357" t="s">
        <v>188</v>
      </c>
      <c r="BF33" s="357"/>
      <c r="BG33" s="357" t="s">
        <v>189</v>
      </c>
      <c r="BH33" s="357"/>
      <c r="BI33" s="357"/>
      <c r="BJ33" s="357"/>
      <c r="BK33" s="357"/>
      <c r="BL33" s="357"/>
      <c r="BM33" s="357"/>
      <c r="BN33" s="357"/>
      <c r="BO33" s="357"/>
      <c r="BP33" s="357"/>
      <c r="BQ33" s="357"/>
      <c r="BR33" s="357"/>
      <c r="BS33" s="357"/>
      <c r="BT33" s="357"/>
      <c r="BU33" s="357"/>
      <c r="BV33" s="201"/>
      <c r="BW33" s="358" t="s">
        <v>188</v>
      </c>
      <c r="BX33" s="358"/>
      <c r="BY33" s="357" t="s">
        <v>190</v>
      </c>
      <c r="BZ33" s="357"/>
      <c r="CA33" s="357"/>
      <c r="CB33" s="357"/>
      <c r="CC33" s="357"/>
      <c r="CD33" s="357"/>
      <c r="CE33" s="357"/>
      <c r="CF33" s="357"/>
      <c r="CG33" s="357"/>
      <c r="CH33" s="357"/>
      <c r="CI33" s="357"/>
      <c r="CJ33" s="357"/>
      <c r="CK33" s="357"/>
      <c r="CL33" s="357"/>
      <c r="CM33" s="357"/>
      <c r="CN33" s="200"/>
      <c r="CO33" s="358" t="s">
        <v>186</v>
      </c>
      <c r="CP33" s="358"/>
      <c r="CQ33" s="357" t="s">
        <v>191</v>
      </c>
      <c r="CR33" s="357"/>
      <c r="CS33" s="357"/>
      <c r="CT33" s="357"/>
      <c r="CU33" s="357"/>
      <c r="CV33" s="357"/>
      <c r="CW33" s="357"/>
      <c r="CX33" s="357"/>
      <c r="CY33" s="357"/>
      <c r="CZ33" s="357"/>
      <c r="DA33" s="357"/>
      <c r="DB33" s="357"/>
      <c r="DC33" s="357"/>
      <c r="DD33" s="357"/>
      <c r="DE33" s="357"/>
      <c r="DF33" s="200"/>
      <c r="DG33" s="356" t="s">
        <v>192</v>
      </c>
      <c r="DH33" s="356"/>
      <c r="DI33" s="202"/>
    </row>
    <row r="34" spans="1:113" ht="32.25" customHeight="1">
      <c r="A34" s="175"/>
      <c r="B34" s="199"/>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75"/>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75"/>
      <c r="AM34" s="354">
        <f>IF(AO34="","",MAX(C34:D43,U34:V43)+1)</f>
        <v>5</v>
      </c>
      <c r="AN34" s="354"/>
      <c r="AO34" s="355" t="str">
        <f>IF('各会計、関係団体の財政状況及び健全化判断比率'!B31="","",'各会計、関係団体の財政状況及び健全化判断比率'!B31)</f>
        <v>栄町下水道事業会計（公共下水道）</v>
      </c>
      <c r="AP34" s="355"/>
      <c r="AQ34" s="355"/>
      <c r="AR34" s="355"/>
      <c r="AS34" s="355"/>
      <c r="AT34" s="355"/>
      <c r="AU34" s="355"/>
      <c r="AV34" s="355"/>
      <c r="AW34" s="355"/>
      <c r="AX34" s="355"/>
      <c r="AY34" s="355"/>
      <c r="AZ34" s="355"/>
      <c r="BA34" s="355"/>
      <c r="BB34" s="355"/>
      <c r="BC34" s="355"/>
      <c r="BD34" s="175"/>
      <c r="BE34" s="354" t="str">
        <f>IF(BG34="","",MAX(C34:D43,U34:V43,AM34:AN43)+1)</f>
        <v/>
      </c>
      <c r="BF34" s="354"/>
      <c r="BG34" s="355"/>
      <c r="BH34" s="355"/>
      <c r="BI34" s="355"/>
      <c r="BJ34" s="355"/>
      <c r="BK34" s="355"/>
      <c r="BL34" s="355"/>
      <c r="BM34" s="355"/>
      <c r="BN34" s="355"/>
      <c r="BO34" s="355"/>
      <c r="BP34" s="355"/>
      <c r="BQ34" s="355"/>
      <c r="BR34" s="355"/>
      <c r="BS34" s="355"/>
      <c r="BT34" s="355"/>
      <c r="BU34" s="355"/>
      <c r="BV34" s="175"/>
      <c r="BW34" s="354">
        <f>IF(BY34="","",MAX(C34:D43,U34:V43,AM34:AN43,BE34:BF43)+1)</f>
        <v>6</v>
      </c>
      <c r="BX34" s="354"/>
      <c r="BY34" s="355" t="str">
        <f>IF('各会計、関係団体の財政状況及び健全化判断比率'!B68="","",'各会計、関係団体の財政状況及び健全化判断比率'!B68)</f>
        <v>千葉県市町村総合事務組合（一般会計）</v>
      </c>
      <c r="BZ34" s="355"/>
      <c r="CA34" s="355"/>
      <c r="CB34" s="355"/>
      <c r="CC34" s="355"/>
      <c r="CD34" s="355"/>
      <c r="CE34" s="355"/>
      <c r="CF34" s="355"/>
      <c r="CG34" s="355"/>
      <c r="CH34" s="355"/>
      <c r="CI34" s="355"/>
      <c r="CJ34" s="355"/>
      <c r="CK34" s="355"/>
      <c r="CL34" s="355"/>
      <c r="CM34" s="355"/>
      <c r="CN34" s="175"/>
      <c r="CO34" s="354" t="str">
        <f>IF(CQ34="","",MAX(C34:D43,U34:V43,AM34:AN43,BE34:BF43,BW34:BX43)+1)</f>
        <v/>
      </c>
      <c r="CP34" s="354"/>
      <c r="CQ34" s="355" t="str">
        <f>IF('各会計、関係団体の財政状況及び健全化判断比率'!BS7="","",'各会計、関係団体の財政状況及び健全化判断比率'!BS7)</f>
        <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202"/>
    </row>
    <row r="35" spans="1:113" ht="32.25" customHeight="1">
      <c r="A35" s="175"/>
      <c r="B35" s="199"/>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75"/>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75"/>
      <c r="AM35" s="354" t="str">
        <f t="shared" ref="AM35:AM43" si="0">IF(AO35="","",AM34+1)</f>
        <v/>
      </c>
      <c r="AN35" s="354"/>
      <c r="AO35" s="355"/>
      <c r="AP35" s="355"/>
      <c r="AQ35" s="355"/>
      <c r="AR35" s="355"/>
      <c r="AS35" s="355"/>
      <c r="AT35" s="355"/>
      <c r="AU35" s="355"/>
      <c r="AV35" s="355"/>
      <c r="AW35" s="355"/>
      <c r="AX35" s="355"/>
      <c r="AY35" s="355"/>
      <c r="AZ35" s="355"/>
      <c r="BA35" s="355"/>
      <c r="BB35" s="355"/>
      <c r="BC35" s="355"/>
      <c r="BD35" s="175"/>
      <c r="BE35" s="354" t="str">
        <f t="shared" ref="BE35:BE43" si="1">IF(BG35="","",BE34+1)</f>
        <v/>
      </c>
      <c r="BF35" s="354"/>
      <c r="BG35" s="355"/>
      <c r="BH35" s="355"/>
      <c r="BI35" s="355"/>
      <c r="BJ35" s="355"/>
      <c r="BK35" s="355"/>
      <c r="BL35" s="355"/>
      <c r="BM35" s="355"/>
      <c r="BN35" s="355"/>
      <c r="BO35" s="355"/>
      <c r="BP35" s="355"/>
      <c r="BQ35" s="355"/>
      <c r="BR35" s="355"/>
      <c r="BS35" s="355"/>
      <c r="BT35" s="355"/>
      <c r="BU35" s="355"/>
      <c r="BV35" s="175"/>
      <c r="BW35" s="354">
        <f t="shared" ref="BW35:BW43" si="2">IF(BY35="","",BW34+1)</f>
        <v>7</v>
      </c>
      <c r="BX35" s="354"/>
      <c r="BY35" s="355" t="str">
        <f>IF('各会計、関係団体の財政状況及び健全化判断比率'!B69="","",'各会計、関係団体の財政状況及び健全化判断比率'!B69)</f>
        <v>千葉県市町村総合事務組合（千葉県自治会館管理運営特別会計）</v>
      </c>
      <c r="BZ35" s="355"/>
      <c r="CA35" s="355"/>
      <c r="CB35" s="355"/>
      <c r="CC35" s="355"/>
      <c r="CD35" s="355"/>
      <c r="CE35" s="355"/>
      <c r="CF35" s="355"/>
      <c r="CG35" s="355"/>
      <c r="CH35" s="355"/>
      <c r="CI35" s="355"/>
      <c r="CJ35" s="355"/>
      <c r="CK35" s="355"/>
      <c r="CL35" s="355"/>
      <c r="CM35" s="355"/>
      <c r="CN35" s="175"/>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202"/>
    </row>
    <row r="36" spans="1:113" ht="32.25" customHeight="1">
      <c r="A36" s="175"/>
      <c r="B36" s="199"/>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75"/>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75"/>
      <c r="AM36" s="354" t="str">
        <f t="shared" si="0"/>
        <v/>
      </c>
      <c r="AN36" s="354"/>
      <c r="AO36" s="355"/>
      <c r="AP36" s="355"/>
      <c r="AQ36" s="355"/>
      <c r="AR36" s="355"/>
      <c r="AS36" s="355"/>
      <c r="AT36" s="355"/>
      <c r="AU36" s="355"/>
      <c r="AV36" s="355"/>
      <c r="AW36" s="355"/>
      <c r="AX36" s="355"/>
      <c r="AY36" s="355"/>
      <c r="AZ36" s="355"/>
      <c r="BA36" s="355"/>
      <c r="BB36" s="355"/>
      <c r="BC36" s="355"/>
      <c r="BD36" s="175"/>
      <c r="BE36" s="354" t="str">
        <f t="shared" si="1"/>
        <v/>
      </c>
      <c r="BF36" s="354"/>
      <c r="BG36" s="355"/>
      <c r="BH36" s="355"/>
      <c r="BI36" s="355"/>
      <c r="BJ36" s="355"/>
      <c r="BK36" s="355"/>
      <c r="BL36" s="355"/>
      <c r="BM36" s="355"/>
      <c r="BN36" s="355"/>
      <c r="BO36" s="355"/>
      <c r="BP36" s="355"/>
      <c r="BQ36" s="355"/>
      <c r="BR36" s="355"/>
      <c r="BS36" s="355"/>
      <c r="BT36" s="355"/>
      <c r="BU36" s="355"/>
      <c r="BV36" s="175"/>
      <c r="BW36" s="354">
        <f t="shared" si="2"/>
        <v>8</v>
      </c>
      <c r="BX36" s="354"/>
      <c r="BY36" s="355" t="str">
        <f>IF('各会計、関係団体の財政状況及び健全化判断比率'!B70="","",'各会計、関係団体の財政状況及び健全化判断比率'!B70)</f>
        <v>千葉県市町村総合事務組合（千葉県自治研修センター特別会計）</v>
      </c>
      <c r="BZ36" s="355"/>
      <c r="CA36" s="355"/>
      <c r="CB36" s="355"/>
      <c r="CC36" s="355"/>
      <c r="CD36" s="355"/>
      <c r="CE36" s="355"/>
      <c r="CF36" s="355"/>
      <c r="CG36" s="355"/>
      <c r="CH36" s="355"/>
      <c r="CI36" s="355"/>
      <c r="CJ36" s="355"/>
      <c r="CK36" s="355"/>
      <c r="CL36" s="355"/>
      <c r="CM36" s="355"/>
      <c r="CN36" s="175"/>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202"/>
    </row>
    <row r="37" spans="1:113" ht="32.25" customHeight="1">
      <c r="A37" s="175"/>
      <c r="B37" s="199"/>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75"/>
      <c r="U37" s="354" t="str">
        <f t="shared" si="4"/>
        <v/>
      </c>
      <c r="V37" s="354"/>
      <c r="W37" s="355"/>
      <c r="X37" s="355"/>
      <c r="Y37" s="355"/>
      <c r="Z37" s="355"/>
      <c r="AA37" s="355"/>
      <c r="AB37" s="355"/>
      <c r="AC37" s="355"/>
      <c r="AD37" s="355"/>
      <c r="AE37" s="355"/>
      <c r="AF37" s="355"/>
      <c r="AG37" s="355"/>
      <c r="AH37" s="355"/>
      <c r="AI37" s="355"/>
      <c r="AJ37" s="355"/>
      <c r="AK37" s="355"/>
      <c r="AL37" s="175"/>
      <c r="AM37" s="354" t="str">
        <f t="shared" si="0"/>
        <v/>
      </c>
      <c r="AN37" s="354"/>
      <c r="AO37" s="355"/>
      <c r="AP37" s="355"/>
      <c r="AQ37" s="355"/>
      <c r="AR37" s="355"/>
      <c r="AS37" s="355"/>
      <c r="AT37" s="355"/>
      <c r="AU37" s="355"/>
      <c r="AV37" s="355"/>
      <c r="AW37" s="355"/>
      <c r="AX37" s="355"/>
      <c r="AY37" s="355"/>
      <c r="AZ37" s="355"/>
      <c r="BA37" s="355"/>
      <c r="BB37" s="355"/>
      <c r="BC37" s="355"/>
      <c r="BD37" s="175"/>
      <c r="BE37" s="354" t="str">
        <f t="shared" si="1"/>
        <v/>
      </c>
      <c r="BF37" s="354"/>
      <c r="BG37" s="355"/>
      <c r="BH37" s="355"/>
      <c r="BI37" s="355"/>
      <c r="BJ37" s="355"/>
      <c r="BK37" s="355"/>
      <c r="BL37" s="355"/>
      <c r="BM37" s="355"/>
      <c r="BN37" s="355"/>
      <c r="BO37" s="355"/>
      <c r="BP37" s="355"/>
      <c r="BQ37" s="355"/>
      <c r="BR37" s="355"/>
      <c r="BS37" s="355"/>
      <c r="BT37" s="355"/>
      <c r="BU37" s="355"/>
      <c r="BV37" s="175"/>
      <c r="BW37" s="354">
        <f t="shared" si="2"/>
        <v>9</v>
      </c>
      <c r="BX37" s="354"/>
      <c r="BY37" s="355" t="str">
        <f>IF('各会計、関係団体の財政状況及び健全化判断比率'!B71="","",'各会計、関係団体の財政状況及び健全化判断比率'!B71)</f>
        <v>千葉県市町村総合事務組合（千葉県市町村交通災害共済特別会計）</v>
      </c>
      <c r="BZ37" s="355"/>
      <c r="CA37" s="355"/>
      <c r="CB37" s="355"/>
      <c r="CC37" s="355"/>
      <c r="CD37" s="355"/>
      <c r="CE37" s="355"/>
      <c r="CF37" s="355"/>
      <c r="CG37" s="355"/>
      <c r="CH37" s="355"/>
      <c r="CI37" s="355"/>
      <c r="CJ37" s="355"/>
      <c r="CK37" s="355"/>
      <c r="CL37" s="355"/>
      <c r="CM37" s="355"/>
      <c r="CN37" s="175"/>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202"/>
    </row>
    <row r="38" spans="1:113" ht="32.25" customHeight="1">
      <c r="A38" s="175"/>
      <c r="B38" s="199"/>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75"/>
      <c r="U38" s="354" t="str">
        <f t="shared" si="4"/>
        <v/>
      </c>
      <c r="V38" s="354"/>
      <c r="W38" s="355"/>
      <c r="X38" s="355"/>
      <c r="Y38" s="355"/>
      <c r="Z38" s="355"/>
      <c r="AA38" s="355"/>
      <c r="AB38" s="355"/>
      <c r="AC38" s="355"/>
      <c r="AD38" s="355"/>
      <c r="AE38" s="355"/>
      <c r="AF38" s="355"/>
      <c r="AG38" s="355"/>
      <c r="AH38" s="355"/>
      <c r="AI38" s="355"/>
      <c r="AJ38" s="355"/>
      <c r="AK38" s="355"/>
      <c r="AL38" s="175"/>
      <c r="AM38" s="354" t="str">
        <f t="shared" si="0"/>
        <v/>
      </c>
      <c r="AN38" s="354"/>
      <c r="AO38" s="355"/>
      <c r="AP38" s="355"/>
      <c r="AQ38" s="355"/>
      <c r="AR38" s="355"/>
      <c r="AS38" s="355"/>
      <c r="AT38" s="355"/>
      <c r="AU38" s="355"/>
      <c r="AV38" s="355"/>
      <c r="AW38" s="355"/>
      <c r="AX38" s="355"/>
      <c r="AY38" s="355"/>
      <c r="AZ38" s="355"/>
      <c r="BA38" s="355"/>
      <c r="BB38" s="355"/>
      <c r="BC38" s="355"/>
      <c r="BD38" s="175"/>
      <c r="BE38" s="354" t="str">
        <f t="shared" si="1"/>
        <v/>
      </c>
      <c r="BF38" s="354"/>
      <c r="BG38" s="355"/>
      <c r="BH38" s="355"/>
      <c r="BI38" s="355"/>
      <c r="BJ38" s="355"/>
      <c r="BK38" s="355"/>
      <c r="BL38" s="355"/>
      <c r="BM38" s="355"/>
      <c r="BN38" s="355"/>
      <c r="BO38" s="355"/>
      <c r="BP38" s="355"/>
      <c r="BQ38" s="355"/>
      <c r="BR38" s="355"/>
      <c r="BS38" s="355"/>
      <c r="BT38" s="355"/>
      <c r="BU38" s="355"/>
      <c r="BV38" s="175"/>
      <c r="BW38" s="354">
        <f t="shared" si="2"/>
        <v>10</v>
      </c>
      <c r="BX38" s="354"/>
      <c r="BY38" s="355" t="str">
        <f>IF('各会計、関係団体の財政状況及び健全化判断比率'!B72="","",'各会計、関係団体の財政状況及び健全化判断比率'!B72)</f>
        <v>千葉県後期高齢者医療広域連合（一般会計）</v>
      </c>
      <c r="BZ38" s="355"/>
      <c r="CA38" s="355"/>
      <c r="CB38" s="355"/>
      <c r="CC38" s="355"/>
      <c r="CD38" s="355"/>
      <c r="CE38" s="355"/>
      <c r="CF38" s="355"/>
      <c r="CG38" s="355"/>
      <c r="CH38" s="355"/>
      <c r="CI38" s="355"/>
      <c r="CJ38" s="355"/>
      <c r="CK38" s="355"/>
      <c r="CL38" s="355"/>
      <c r="CM38" s="355"/>
      <c r="CN38" s="175"/>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202"/>
    </row>
    <row r="39" spans="1:113" ht="32.25" customHeight="1">
      <c r="A39" s="175"/>
      <c r="B39" s="199"/>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75"/>
      <c r="U39" s="354" t="str">
        <f t="shared" si="4"/>
        <v/>
      </c>
      <c r="V39" s="354"/>
      <c r="W39" s="355"/>
      <c r="X39" s="355"/>
      <c r="Y39" s="355"/>
      <c r="Z39" s="355"/>
      <c r="AA39" s="355"/>
      <c r="AB39" s="355"/>
      <c r="AC39" s="355"/>
      <c r="AD39" s="355"/>
      <c r="AE39" s="355"/>
      <c r="AF39" s="355"/>
      <c r="AG39" s="355"/>
      <c r="AH39" s="355"/>
      <c r="AI39" s="355"/>
      <c r="AJ39" s="355"/>
      <c r="AK39" s="355"/>
      <c r="AL39" s="175"/>
      <c r="AM39" s="354" t="str">
        <f t="shared" si="0"/>
        <v/>
      </c>
      <c r="AN39" s="354"/>
      <c r="AO39" s="355"/>
      <c r="AP39" s="355"/>
      <c r="AQ39" s="355"/>
      <c r="AR39" s="355"/>
      <c r="AS39" s="355"/>
      <c r="AT39" s="355"/>
      <c r="AU39" s="355"/>
      <c r="AV39" s="355"/>
      <c r="AW39" s="355"/>
      <c r="AX39" s="355"/>
      <c r="AY39" s="355"/>
      <c r="AZ39" s="355"/>
      <c r="BA39" s="355"/>
      <c r="BB39" s="355"/>
      <c r="BC39" s="355"/>
      <c r="BD39" s="175"/>
      <c r="BE39" s="354" t="str">
        <f t="shared" si="1"/>
        <v/>
      </c>
      <c r="BF39" s="354"/>
      <c r="BG39" s="355"/>
      <c r="BH39" s="355"/>
      <c r="BI39" s="355"/>
      <c r="BJ39" s="355"/>
      <c r="BK39" s="355"/>
      <c r="BL39" s="355"/>
      <c r="BM39" s="355"/>
      <c r="BN39" s="355"/>
      <c r="BO39" s="355"/>
      <c r="BP39" s="355"/>
      <c r="BQ39" s="355"/>
      <c r="BR39" s="355"/>
      <c r="BS39" s="355"/>
      <c r="BT39" s="355"/>
      <c r="BU39" s="355"/>
      <c r="BV39" s="175"/>
      <c r="BW39" s="354">
        <f t="shared" si="2"/>
        <v>11</v>
      </c>
      <c r="BX39" s="354"/>
      <c r="BY39" s="355" t="str">
        <f>IF('各会計、関係団体の財政状況及び健全化判断比率'!B73="","",'各会計、関係団体の財政状況及び健全化判断比率'!B73)</f>
        <v>千葉県後期高齢者医療広域連合（後期高齢者医療特別会計）</v>
      </c>
      <c r="BZ39" s="355"/>
      <c r="CA39" s="355"/>
      <c r="CB39" s="355"/>
      <c r="CC39" s="355"/>
      <c r="CD39" s="355"/>
      <c r="CE39" s="355"/>
      <c r="CF39" s="355"/>
      <c r="CG39" s="355"/>
      <c r="CH39" s="355"/>
      <c r="CI39" s="355"/>
      <c r="CJ39" s="355"/>
      <c r="CK39" s="355"/>
      <c r="CL39" s="355"/>
      <c r="CM39" s="355"/>
      <c r="CN39" s="175"/>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202"/>
    </row>
    <row r="40" spans="1:113" ht="32.25" customHeight="1">
      <c r="A40" s="175"/>
      <c r="B40" s="199"/>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75"/>
      <c r="U40" s="354" t="str">
        <f t="shared" si="4"/>
        <v/>
      </c>
      <c r="V40" s="354"/>
      <c r="W40" s="355"/>
      <c r="X40" s="355"/>
      <c r="Y40" s="355"/>
      <c r="Z40" s="355"/>
      <c r="AA40" s="355"/>
      <c r="AB40" s="355"/>
      <c r="AC40" s="355"/>
      <c r="AD40" s="355"/>
      <c r="AE40" s="355"/>
      <c r="AF40" s="355"/>
      <c r="AG40" s="355"/>
      <c r="AH40" s="355"/>
      <c r="AI40" s="355"/>
      <c r="AJ40" s="355"/>
      <c r="AK40" s="355"/>
      <c r="AL40" s="175"/>
      <c r="AM40" s="354" t="str">
        <f t="shared" si="0"/>
        <v/>
      </c>
      <c r="AN40" s="354"/>
      <c r="AO40" s="355"/>
      <c r="AP40" s="355"/>
      <c r="AQ40" s="355"/>
      <c r="AR40" s="355"/>
      <c r="AS40" s="355"/>
      <c r="AT40" s="355"/>
      <c r="AU40" s="355"/>
      <c r="AV40" s="355"/>
      <c r="AW40" s="355"/>
      <c r="AX40" s="355"/>
      <c r="AY40" s="355"/>
      <c r="AZ40" s="355"/>
      <c r="BA40" s="355"/>
      <c r="BB40" s="355"/>
      <c r="BC40" s="355"/>
      <c r="BD40" s="175"/>
      <c r="BE40" s="354" t="str">
        <f t="shared" si="1"/>
        <v/>
      </c>
      <c r="BF40" s="354"/>
      <c r="BG40" s="355"/>
      <c r="BH40" s="355"/>
      <c r="BI40" s="355"/>
      <c r="BJ40" s="355"/>
      <c r="BK40" s="355"/>
      <c r="BL40" s="355"/>
      <c r="BM40" s="355"/>
      <c r="BN40" s="355"/>
      <c r="BO40" s="355"/>
      <c r="BP40" s="355"/>
      <c r="BQ40" s="355"/>
      <c r="BR40" s="355"/>
      <c r="BS40" s="355"/>
      <c r="BT40" s="355"/>
      <c r="BU40" s="355"/>
      <c r="BV40" s="175"/>
      <c r="BW40" s="354">
        <f t="shared" si="2"/>
        <v>12</v>
      </c>
      <c r="BX40" s="354"/>
      <c r="BY40" s="355" t="str">
        <f>IF('各会計、関係団体の財政状況及び健全化判断比率'!B74="","",'各会計、関係団体の財政状況及び健全化判断比率'!B74)</f>
        <v>印旛広域市町村圏事務組合（一般会計）</v>
      </c>
      <c r="BZ40" s="355"/>
      <c r="CA40" s="355"/>
      <c r="CB40" s="355"/>
      <c r="CC40" s="355"/>
      <c r="CD40" s="355"/>
      <c r="CE40" s="355"/>
      <c r="CF40" s="355"/>
      <c r="CG40" s="355"/>
      <c r="CH40" s="355"/>
      <c r="CI40" s="355"/>
      <c r="CJ40" s="355"/>
      <c r="CK40" s="355"/>
      <c r="CL40" s="355"/>
      <c r="CM40" s="355"/>
      <c r="CN40" s="175"/>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202"/>
    </row>
    <row r="41" spans="1:113" ht="32.25" customHeight="1">
      <c r="A41" s="175"/>
      <c r="B41" s="199"/>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75"/>
      <c r="U41" s="354" t="str">
        <f t="shared" si="4"/>
        <v/>
      </c>
      <c r="V41" s="354"/>
      <c r="W41" s="355"/>
      <c r="X41" s="355"/>
      <c r="Y41" s="355"/>
      <c r="Z41" s="355"/>
      <c r="AA41" s="355"/>
      <c r="AB41" s="355"/>
      <c r="AC41" s="355"/>
      <c r="AD41" s="355"/>
      <c r="AE41" s="355"/>
      <c r="AF41" s="355"/>
      <c r="AG41" s="355"/>
      <c r="AH41" s="355"/>
      <c r="AI41" s="355"/>
      <c r="AJ41" s="355"/>
      <c r="AK41" s="355"/>
      <c r="AL41" s="175"/>
      <c r="AM41" s="354" t="str">
        <f t="shared" si="0"/>
        <v/>
      </c>
      <c r="AN41" s="354"/>
      <c r="AO41" s="355"/>
      <c r="AP41" s="355"/>
      <c r="AQ41" s="355"/>
      <c r="AR41" s="355"/>
      <c r="AS41" s="355"/>
      <c r="AT41" s="355"/>
      <c r="AU41" s="355"/>
      <c r="AV41" s="355"/>
      <c r="AW41" s="355"/>
      <c r="AX41" s="355"/>
      <c r="AY41" s="355"/>
      <c r="AZ41" s="355"/>
      <c r="BA41" s="355"/>
      <c r="BB41" s="355"/>
      <c r="BC41" s="355"/>
      <c r="BD41" s="175"/>
      <c r="BE41" s="354" t="str">
        <f t="shared" si="1"/>
        <v/>
      </c>
      <c r="BF41" s="354"/>
      <c r="BG41" s="355"/>
      <c r="BH41" s="355"/>
      <c r="BI41" s="355"/>
      <c r="BJ41" s="355"/>
      <c r="BK41" s="355"/>
      <c r="BL41" s="355"/>
      <c r="BM41" s="355"/>
      <c r="BN41" s="355"/>
      <c r="BO41" s="355"/>
      <c r="BP41" s="355"/>
      <c r="BQ41" s="355"/>
      <c r="BR41" s="355"/>
      <c r="BS41" s="355"/>
      <c r="BT41" s="355"/>
      <c r="BU41" s="355"/>
      <c r="BV41" s="175"/>
      <c r="BW41" s="354">
        <f t="shared" si="2"/>
        <v>13</v>
      </c>
      <c r="BX41" s="354"/>
      <c r="BY41" s="355" t="str">
        <f>IF('各会計、関係団体の財政状況及び健全化判断比率'!B75="","",'各会計、関係団体の財政状況及び健全化判断比率'!B75)</f>
        <v>印旛広域市町村圏事務組合（水道用水供給事業）</v>
      </c>
      <c r="BZ41" s="355"/>
      <c r="CA41" s="355"/>
      <c r="CB41" s="355"/>
      <c r="CC41" s="355"/>
      <c r="CD41" s="355"/>
      <c r="CE41" s="355"/>
      <c r="CF41" s="355"/>
      <c r="CG41" s="355"/>
      <c r="CH41" s="355"/>
      <c r="CI41" s="355"/>
      <c r="CJ41" s="355"/>
      <c r="CK41" s="355"/>
      <c r="CL41" s="355"/>
      <c r="CM41" s="355"/>
      <c r="CN41" s="175"/>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202"/>
    </row>
    <row r="42" spans="1:113" ht="32.25" customHeight="1">
      <c r="B42" s="199"/>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75"/>
      <c r="U42" s="354" t="str">
        <f t="shared" si="4"/>
        <v/>
      </c>
      <c r="V42" s="354"/>
      <c r="W42" s="355"/>
      <c r="X42" s="355"/>
      <c r="Y42" s="355"/>
      <c r="Z42" s="355"/>
      <c r="AA42" s="355"/>
      <c r="AB42" s="355"/>
      <c r="AC42" s="355"/>
      <c r="AD42" s="355"/>
      <c r="AE42" s="355"/>
      <c r="AF42" s="355"/>
      <c r="AG42" s="355"/>
      <c r="AH42" s="355"/>
      <c r="AI42" s="355"/>
      <c r="AJ42" s="355"/>
      <c r="AK42" s="355"/>
      <c r="AL42" s="175"/>
      <c r="AM42" s="354" t="str">
        <f t="shared" si="0"/>
        <v/>
      </c>
      <c r="AN42" s="354"/>
      <c r="AO42" s="355"/>
      <c r="AP42" s="355"/>
      <c r="AQ42" s="355"/>
      <c r="AR42" s="355"/>
      <c r="AS42" s="355"/>
      <c r="AT42" s="355"/>
      <c r="AU42" s="355"/>
      <c r="AV42" s="355"/>
      <c r="AW42" s="355"/>
      <c r="AX42" s="355"/>
      <c r="AY42" s="355"/>
      <c r="AZ42" s="355"/>
      <c r="BA42" s="355"/>
      <c r="BB42" s="355"/>
      <c r="BC42" s="355"/>
      <c r="BD42" s="175"/>
      <c r="BE42" s="354" t="str">
        <f t="shared" si="1"/>
        <v/>
      </c>
      <c r="BF42" s="354"/>
      <c r="BG42" s="355"/>
      <c r="BH42" s="355"/>
      <c r="BI42" s="355"/>
      <c r="BJ42" s="355"/>
      <c r="BK42" s="355"/>
      <c r="BL42" s="355"/>
      <c r="BM42" s="355"/>
      <c r="BN42" s="355"/>
      <c r="BO42" s="355"/>
      <c r="BP42" s="355"/>
      <c r="BQ42" s="355"/>
      <c r="BR42" s="355"/>
      <c r="BS42" s="355"/>
      <c r="BT42" s="355"/>
      <c r="BU42" s="355"/>
      <c r="BV42" s="175"/>
      <c r="BW42" s="354">
        <f t="shared" si="2"/>
        <v>14</v>
      </c>
      <c r="BX42" s="354"/>
      <c r="BY42" s="355" t="str">
        <f>IF('各会計、関係団体の財政状況及び健全化判断比率'!B76="","",'各会計、関係団体の財政状況及び健全化判断比率'!B76)</f>
        <v>印西地区環境整備事業組合（ごみ処理）次期分除く</v>
      </c>
      <c r="BZ42" s="355"/>
      <c r="CA42" s="355"/>
      <c r="CB42" s="355"/>
      <c r="CC42" s="355"/>
      <c r="CD42" s="355"/>
      <c r="CE42" s="355"/>
      <c r="CF42" s="355"/>
      <c r="CG42" s="355"/>
      <c r="CH42" s="355"/>
      <c r="CI42" s="355"/>
      <c r="CJ42" s="355"/>
      <c r="CK42" s="355"/>
      <c r="CL42" s="355"/>
      <c r="CM42" s="355"/>
      <c r="CN42" s="175"/>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202"/>
    </row>
    <row r="43" spans="1:113" ht="32.25" customHeight="1">
      <c r="B43" s="199"/>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75"/>
      <c r="U43" s="354" t="str">
        <f t="shared" si="4"/>
        <v/>
      </c>
      <c r="V43" s="354"/>
      <c r="W43" s="355"/>
      <c r="X43" s="355"/>
      <c r="Y43" s="355"/>
      <c r="Z43" s="355"/>
      <c r="AA43" s="355"/>
      <c r="AB43" s="355"/>
      <c r="AC43" s="355"/>
      <c r="AD43" s="355"/>
      <c r="AE43" s="355"/>
      <c r="AF43" s="355"/>
      <c r="AG43" s="355"/>
      <c r="AH43" s="355"/>
      <c r="AI43" s="355"/>
      <c r="AJ43" s="355"/>
      <c r="AK43" s="355"/>
      <c r="AL43" s="175"/>
      <c r="AM43" s="354" t="str">
        <f t="shared" si="0"/>
        <v/>
      </c>
      <c r="AN43" s="354"/>
      <c r="AO43" s="355"/>
      <c r="AP43" s="355"/>
      <c r="AQ43" s="355"/>
      <c r="AR43" s="355"/>
      <c r="AS43" s="355"/>
      <c r="AT43" s="355"/>
      <c r="AU43" s="355"/>
      <c r="AV43" s="355"/>
      <c r="AW43" s="355"/>
      <c r="AX43" s="355"/>
      <c r="AY43" s="355"/>
      <c r="AZ43" s="355"/>
      <c r="BA43" s="355"/>
      <c r="BB43" s="355"/>
      <c r="BC43" s="355"/>
      <c r="BD43" s="175"/>
      <c r="BE43" s="354" t="str">
        <f t="shared" si="1"/>
        <v/>
      </c>
      <c r="BF43" s="354"/>
      <c r="BG43" s="355"/>
      <c r="BH43" s="355"/>
      <c r="BI43" s="355"/>
      <c r="BJ43" s="355"/>
      <c r="BK43" s="355"/>
      <c r="BL43" s="355"/>
      <c r="BM43" s="355"/>
      <c r="BN43" s="355"/>
      <c r="BO43" s="355"/>
      <c r="BP43" s="355"/>
      <c r="BQ43" s="355"/>
      <c r="BR43" s="355"/>
      <c r="BS43" s="355"/>
      <c r="BT43" s="355"/>
      <c r="BU43" s="355"/>
      <c r="BV43" s="175"/>
      <c r="BW43" s="354">
        <f t="shared" si="2"/>
        <v>15</v>
      </c>
      <c r="BX43" s="354"/>
      <c r="BY43" s="355" t="str">
        <f>IF('各会計、関係団体の財政状況及び健全化判断比率'!B77="","",'各会計、関係団体の財政状況及び健全化判断比率'!B77)</f>
        <v>印西地区環境整備事業組合（ごみ処理）次期分</v>
      </c>
      <c r="BZ43" s="355"/>
      <c r="CA43" s="355"/>
      <c r="CB43" s="355"/>
      <c r="CC43" s="355"/>
      <c r="CD43" s="355"/>
      <c r="CE43" s="355"/>
      <c r="CF43" s="355"/>
      <c r="CG43" s="355"/>
      <c r="CH43" s="355"/>
      <c r="CI43" s="355"/>
      <c r="CJ43" s="355"/>
      <c r="CK43" s="355"/>
      <c r="CL43" s="355"/>
      <c r="CM43" s="355"/>
      <c r="CN43" s="175"/>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202"/>
    </row>
    <row r="44" spans="1:113" ht="13.5" customHeight="1" thickBot="1">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row r="46" spans="1:113">
      <c r="B46" s="174"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row r="55" spans="5:113"/>
    <row r="56" spans="5:113"/>
  </sheetData>
  <sheetProtection algorithmName="SHA-512" hashValue="wv/dk9Rzw/4EaUrKwSG4dk5LX2Gph6UB0+eKysGBfUTM7sY6ZwO+jTI+HVXT9MDn8u5+WwHqm9VYdMYgyq475g==" saltValue="KUShwN8ieHjp601oR7D33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04" t="s">
        <v>202</v>
      </c>
      <c r="DI1" s="705"/>
      <c r="DJ1" s="705"/>
      <c r="DK1" s="705"/>
      <c r="DL1" s="705"/>
      <c r="DM1" s="705"/>
      <c r="DN1" s="706"/>
      <c r="DO1" s="208"/>
      <c r="DP1" s="704" t="s">
        <v>203</v>
      </c>
      <c r="DQ1" s="705"/>
      <c r="DR1" s="705"/>
      <c r="DS1" s="705"/>
      <c r="DT1" s="705"/>
      <c r="DU1" s="705"/>
      <c r="DV1" s="705"/>
      <c r="DW1" s="705"/>
      <c r="DX1" s="705"/>
      <c r="DY1" s="705"/>
      <c r="DZ1" s="705"/>
      <c r="EA1" s="705"/>
      <c r="EB1" s="705"/>
      <c r="EC1" s="706"/>
      <c r="ED1" s="207"/>
      <c r="EE1" s="207"/>
      <c r="EF1" s="207"/>
      <c r="EG1" s="207"/>
      <c r="EH1" s="207"/>
      <c r="EI1" s="207"/>
      <c r="EJ1" s="207"/>
      <c r="EK1" s="207"/>
      <c r="EL1" s="207"/>
      <c r="EM1" s="207"/>
    </row>
    <row r="2" spans="2:143" ht="22.5" customHeight="1">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c r="B5" s="666" t="s">
        <v>215</v>
      </c>
      <c r="C5" s="667"/>
      <c r="D5" s="667"/>
      <c r="E5" s="667"/>
      <c r="F5" s="667"/>
      <c r="G5" s="667"/>
      <c r="H5" s="667"/>
      <c r="I5" s="667"/>
      <c r="J5" s="667"/>
      <c r="K5" s="667"/>
      <c r="L5" s="667"/>
      <c r="M5" s="667"/>
      <c r="N5" s="667"/>
      <c r="O5" s="667"/>
      <c r="P5" s="667"/>
      <c r="Q5" s="668"/>
      <c r="R5" s="663">
        <v>2215011</v>
      </c>
      <c r="S5" s="664"/>
      <c r="T5" s="664"/>
      <c r="U5" s="664"/>
      <c r="V5" s="664"/>
      <c r="W5" s="664"/>
      <c r="X5" s="664"/>
      <c r="Y5" s="689"/>
      <c r="Z5" s="702">
        <v>26.2</v>
      </c>
      <c r="AA5" s="702"/>
      <c r="AB5" s="702"/>
      <c r="AC5" s="702"/>
      <c r="AD5" s="703">
        <v>2084275</v>
      </c>
      <c r="AE5" s="703"/>
      <c r="AF5" s="703"/>
      <c r="AG5" s="703"/>
      <c r="AH5" s="703"/>
      <c r="AI5" s="703"/>
      <c r="AJ5" s="703"/>
      <c r="AK5" s="703"/>
      <c r="AL5" s="690">
        <v>42.2</v>
      </c>
      <c r="AM5" s="672"/>
      <c r="AN5" s="672"/>
      <c r="AO5" s="691"/>
      <c r="AP5" s="666" t="s">
        <v>216</v>
      </c>
      <c r="AQ5" s="667"/>
      <c r="AR5" s="667"/>
      <c r="AS5" s="667"/>
      <c r="AT5" s="667"/>
      <c r="AU5" s="667"/>
      <c r="AV5" s="667"/>
      <c r="AW5" s="667"/>
      <c r="AX5" s="667"/>
      <c r="AY5" s="667"/>
      <c r="AZ5" s="667"/>
      <c r="BA5" s="667"/>
      <c r="BB5" s="667"/>
      <c r="BC5" s="667"/>
      <c r="BD5" s="667"/>
      <c r="BE5" s="667"/>
      <c r="BF5" s="668"/>
      <c r="BG5" s="608">
        <v>2084275</v>
      </c>
      <c r="BH5" s="609"/>
      <c r="BI5" s="609"/>
      <c r="BJ5" s="609"/>
      <c r="BK5" s="609"/>
      <c r="BL5" s="609"/>
      <c r="BM5" s="609"/>
      <c r="BN5" s="610"/>
      <c r="BO5" s="646">
        <v>94.1</v>
      </c>
      <c r="BP5" s="646"/>
      <c r="BQ5" s="646"/>
      <c r="BR5" s="646"/>
      <c r="BS5" s="647" t="s">
        <v>122</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c r="B6" s="605" t="s">
        <v>220</v>
      </c>
      <c r="C6" s="606"/>
      <c r="D6" s="606"/>
      <c r="E6" s="606"/>
      <c r="F6" s="606"/>
      <c r="G6" s="606"/>
      <c r="H6" s="606"/>
      <c r="I6" s="606"/>
      <c r="J6" s="606"/>
      <c r="K6" s="606"/>
      <c r="L6" s="606"/>
      <c r="M6" s="606"/>
      <c r="N6" s="606"/>
      <c r="O6" s="606"/>
      <c r="P6" s="606"/>
      <c r="Q6" s="607"/>
      <c r="R6" s="608">
        <v>101089</v>
      </c>
      <c r="S6" s="609"/>
      <c r="T6" s="609"/>
      <c r="U6" s="609"/>
      <c r="V6" s="609"/>
      <c r="W6" s="609"/>
      <c r="X6" s="609"/>
      <c r="Y6" s="610"/>
      <c r="Z6" s="646">
        <v>1.2</v>
      </c>
      <c r="AA6" s="646"/>
      <c r="AB6" s="646"/>
      <c r="AC6" s="646"/>
      <c r="AD6" s="647">
        <v>101089</v>
      </c>
      <c r="AE6" s="647"/>
      <c r="AF6" s="647"/>
      <c r="AG6" s="647"/>
      <c r="AH6" s="647"/>
      <c r="AI6" s="647"/>
      <c r="AJ6" s="647"/>
      <c r="AK6" s="647"/>
      <c r="AL6" s="611">
        <v>2</v>
      </c>
      <c r="AM6" s="612"/>
      <c r="AN6" s="612"/>
      <c r="AO6" s="648"/>
      <c r="AP6" s="605" t="s">
        <v>221</v>
      </c>
      <c r="AQ6" s="606"/>
      <c r="AR6" s="606"/>
      <c r="AS6" s="606"/>
      <c r="AT6" s="606"/>
      <c r="AU6" s="606"/>
      <c r="AV6" s="606"/>
      <c r="AW6" s="606"/>
      <c r="AX6" s="606"/>
      <c r="AY6" s="606"/>
      <c r="AZ6" s="606"/>
      <c r="BA6" s="606"/>
      <c r="BB6" s="606"/>
      <c r="BC6" s="606"/>
      <c r="BD6" s="606"/>
      <c r="BE6" s="606"/>
      <c r="BF6" s="607"/>
      <c r="BG6" s="608">
        <v>2084275</v>
      </c>
      <c r="BH6" s="609"/>
      <c r="BI6" s="609"/>
      <c r="BJ6" s="609"/>
      <c r="BK6" s="609"/>
      <c r="BL6" s="609"/>
      <c r="BM6" s="609"/>
      <c r="BN6" s="610"/>
      <c r="BO6" s="646">
        <v>94.1</v>
      </c>
      <c r="BP6" s="646"/>
      <c r="BQ6" s="646"/>
      <c r="BR6" s="646"/>
      <c r="BS6" s="647" t="s">
        <v>122</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102113</v>
      </c>
      <c r="CS6" s="609"/>
      <c r="CT6" s="609"/>
      <c r="CU6" s="609"/>
      <c r="CV6" s="609"/>
      <c r="CW6" s="609"/>
      <c r="CX6" s="609"/>
      <c r="CY6" s="610"/>
      <c r="CZ6" s="690">
        <v>1.3</v>
      </c>
      <c r="DA6" s="672"/>
      <c r="DB6" s="672"/>
      <c r="DC6" s="692"/>
      <c r="DD6" s="614" t="s">
        <v>122</v>
      </c>
      <c r="DE6" s="609"/>
      <c r="DF6" s="609"/>
      <c r="DG6" s="609"/>
      <c r="DH6" s="609"/>
      <c r="DI6" s="609"/>
      <c r="DJ6" s="609"/>
      <c r="DK6" s="609"/>
      <c r="DL6" s="609"/>
      <c r="DM6" s="609"/>
      <c r="DN6" s="609"/>
      <c r="DO6" s="609"/>
      <c r="DP6" s="610"/>
      <c r="DQ6" s="614">
        <v>102113</v>
      </c>
      <c r="DR6" s="609"/>
      <c r="DS6" s="609"/>
      <c r="DT6" s="609"/>
      <c r="DU6" s="609"/>
      <c r="DV6" s="609"/>
      <c r="DW6" s="609"/>
      <c r="DX6" s="609"/>
      <c r="DY6" s="609"/>
      <c r="DZ6" s="609"/>
      <c r="EA6" s="609"/>
      <c r="EB6" s="609"/>
      <c r="EC6" s="645"/>
    </row>
    <row r="7" spans="2:143" ht="11.25" customHeight="1">
      <c r="B7" s="605" t="s">
        <v>223</v>
      </c>
      <c r="C7" s="606"/>
      <c r="D7" s="606"/>
      <c r="E7" s="606"/>
      <c r="F7" s="606"/>
      <c r="G7" s="606"/>
      <c r="H7" s="606"/>
      <c r="I7" s="606"/>
      <c r="J7" s="606"/>
      <c r="K7" s="606"/>
      <c r="L7" s="606"/>
      <c r="M7" s="606"/>
      <c r="N7" s="606"/>
      <c r="O7" s="606"/>
      <c r="P7" s="606"/>
      <c r="Q7" s="607"/>
      <c r="R7" s="608">
        <v>1224</v>
      </c>
      <c r="S7" s="609"/>
      <c r="T7" s="609"/>
      <c r="U7" s="609"/>
      <c r="V7" s="609"/>
      <c r="W7" s="609"/>
      <c r="X7" s="609"/>
      <c r="Y7" s="610"/>
      <c r="Z7" s="646">
        <v>0</v>
      </c>
      <c r="AA7" s="646"/>
      <c r="AB7" s="646"/>
      <c r="AC7" s="646"/>
      <c r="AD7" s="647">
        <v>1224</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1037803</v>
      </c>
      <c r="BH7" s="609"/>
      <c r="BI7" s="609"/>
      <c r="BJ7" s="609"/>
      <c r="BK7" s="609"/>
      <c r="BL7" s="609"/>
      <c r="BM7" s="609"/>
      <c r="BN7" s="610"/>
      <c r="BO7" s="646">
        <v>46.9</v>
      </c>
      <c r="BP7" s="646"/>
      <c r="BQ7" s="646"/>
      <c r="BR7" s="646"/>
      <c r="BS7" s="647" t="s">
        <v>122</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1650354</v>
      </c>
      <c r="CS7" s="609"/>
      <c r="CT7" s="609"/>
      <c r="CU7" s="609"/>
      <c r="CV7" s="609"/>
      <c r="CW7" s="609"/>
      <c r="CX7" s="609"/>
      <c r="CY7" s="610"/>
      <c r="CZ7" s="646">
        <v>20.2</v>
      </c>
      <c r="DA7" s="646"/>
      <c r="DB7" s="646"/>
      <c r="DC7" s="646"/>
      <c r="DD7" s="614">
        <v>26238</v>
      </c>
      <c r="DE7" s="609"/>
      <c r="DF7" s="609"/>
      <c r="DG7" s="609"/>
      <c r="DH7" s="609"/>
      <c r="DI7" s="609"/>
      <c r="DJ7" s="609"/>
      <c r="DK7" s="609"/>
      <c r="DL7" s="609"/>
      <c r="DM7" s="609"/>
      <c r="DN7" s="609"/>
      <c r="DO7" s="609"/>
      <c r="DP7" s="610"/>
      <c r="DQ7" s="614">
        <v>1403155</v>
      </c>
      <c r="DR7" s="609"/>
      <c r="DS7" s="609"/>
      <c r="DT7" s="609"/>
      <c r="DU7" s="609"/>
      <c r="DV7" s="609"/>
      <c r="DW7" s="609"/>
      <c r="DX7" s="609"/>
      <c r="DY7" s="609"/>
      <c r="DZ7" s="609"/>
      <c r="EA7" s="609"/>
      <c r="EB7" s="609"/>
      <c r="EC7" s="645"/>
    </row>
    <row r="8" spans="2:143" ht="11.25" customHeight="1">
      <c r="B8" s="605" t="s">
        <v>226</v>
      </c>
      <c r="C8" s="606"/>
      <c r="D8" s="606"/>
      <c r="E8" s="606"/>
      <c r="F8" s="606"/>
      <c r="G8" s="606"/>
      <c r="H8" s="606"/>
      <c r="I8" s="606"/>
      <c r="J8" s="606"/>
      <c r="K8" s="606"/>
      <c r="L8" s="606"/>
      <c r="M8" s="606"/>
      <c r="N8" s="606"/>
      <c r="O8" s="606"/>
      <c r="P8" s="606"/>
      <c r="Q8" s="607"/>
      <c r="R8" s="608">
        <v>17300</v>
      </c>
      <c r="S8" s="609"/>
      <c r="T8" s="609"/>
      <c r="U8" s="609"/>
      <c r="V8" s="609"/>
      <c r="W8" s="609"/>
      <c r="X8" s="609"/>
      <c r="Y8" s="610"/>
      <c r="Z8" s="646">
        <v>0.2</v>
      </c>
      <c r="AA8" s="646"/>
      <c r="AB8" s="646"/>
      <c r="AC8" s="646"/>
      <c r="AD8" s="647">
        <v>17300</v>
      </c>
      <c r="AE8" s="647"/>
      <c r="AF8" s="647"/>
      <c r="AG8" s="647"/>
      <c r="AH8" s="647"/>
      <c r="AI8" s="647"/>
      <c r="AJ8" s="647"/>
      <c r="AK8" s="647"/>
      <c r="AL8" s="611">
        <v>0.4</v>
      </c>
      <c r="AM8" s="612"/>
      <c r="AN8" s="612"/>
      <c r="AO8" s="648"/>
      <c r="AP8" s="605" t="s">
        <v>227</v>
      </c>
      <c r="AQ8" s="606"/>
      <c r="AR8" s="606"/>
      <c r="AS8" s="606"/>
      <c r="AT8" s="606"/>
      <c r="AU8" s="606"/>
      <c r="AV8" s="606"/>
      <c r="AW8" s="606"/>
      <c r="AX8" s="606"/>
      <c r="AY8" s="606"/>
      <c r="AZ8" s="606"/>
      <c r="BA8" s="606"/>
      <c r="BB8" s="606"/>
      <c r="BC8" s="606"/>
      <c r="BD8" s="606"/>
      <c r="BE8" s="606"/>
      <c r="BF8" s="607"/>
      <c r="BG8" s="608">
        <v>37220</v>
      </c>
      <c r="BH8" s="609"/>
      <c r="BI8" s="609"/>
      <c r="BJ8" s="609"/>
      <c r="BK8" s="609"/>
      <c r="BL8" s="609"/>
      <c r="BM8" s="609"/>
      <c r="BN8" s="610"/>
      <c r="BO8" s="646">
        <v>1.7</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2769911</v>
      </c>
      <c r="CS8" s="609"/>
      <c r="CT8" s="609"/>
      <c r="CU8" s="609"/>
      <c r="CV8" s="609"/>
      <c r="CW8" s="609"/>
      <c r="CX8" s="609"/>
      <c r="CY8" s="610"/>
      <c r="CZ8" s="646">
        <v>34</v>
      </c>
      <c r="DA8" s="646"/>
      <c r="DB8" s="646"/>
      <c r="DC8" s="646"/>
      <c r="DD8" s="614">
        <v>23284</v>
      </c>
      <c r="DE8" s="609"/>
      <c r="DF8" s="609"/>
      <c r="DG8" s="609"/>
      <c r="DH8" s="609"/>
      <c r="DI8" s="609"/>
      <c r="DJ8" s="609"/>
      <c r="DK8" s="609"/>
      <c r="DL8" s="609"/>
      <c r="DM8" s="609"/>
      <c r="DN8" s="609"/>
      <c r="DO8" s="609"/>
      <c r="DP8" s="610"/>
      <c r="DQ8" s="614">
        <v>1541032</v>
      </c>
      <c r="DR8" s="609"/>
      <c r="DS8" s="609"/>
      <c r="DT8" s="609"/>
      <c r="DU8" s="609"/>
      <c r="DV8" s="609"/>
      <c r="DW8" s="609"/>
      <c r="DX8" s="609"/>
      <c r="DY8" s="609"/>
      <c r="DZ8" s="609"/>
      <c r="EA8" s="609"/>
      <c r="EB8" s="609"/>
      <c r="EC8" s="645"/>
    </row>
    <row r="9" spans="2:143" ht="11.25" customHeight="1">
      <c r="B9" s="605" t="s">
        <v>229</v>
      </c>
      <c r="C9" s="606"/>
      <c r="D9" s="606"/>
      <c r="E9" s="606"/>
      <c r="F9" s="606"/>
      <c r="G9" s="606"/>
      <c r="H9" s="606"/>
      <c r="I9" s="606"/>
      <c r="J9" s="606"/>
      <c r="K9" s="606"/>
      <c r="L9" s="606"/>
      <c r="M9" s="606"/>
      <c r="N9" s="606"/>
      <c r="O9" s="606"/>
      <c r="P9" s="606"/>
      <c r="Q9" s="607"/>
      <c r="R9" s="608">
        <v>20591</v>
      </c>
      <c r="S9" s="609"/>
      <c r="T9" s="609"/>
      <c r="U9" s="609"/>
      <c r="V9" s="609"/>
      <c r="W9" s="609"/>
      <c r="X9" s="609"/>
      <c r="Y9" s="610"/>
      <c r="Z9" s="646">
        <v>0.2</v>
      </c>
      <c r="AA9" s="646"/>
      <c r="AB9" s="646"/>
      <c r="AC9" s="646"/>
      <c r="AD9" s="647">
        <v>20591</v>
      </c>
      <c r="AE9" s="647"/>
      <c r="AF9" s="647"/>
      <c r="AG9" s="647"/>
      <c r="AH9" s="647"/>
      <c r="AI9" s="647"/>
      <c r="AJ9" s="647"/>
      <c r="AK9" s="647"/>
      <c r="AL9" s="611">
        <v>0.4</v>
      </c>
      <c r="AM9" s="612"/>
      <c r="AN9" s="612"/>
      <c r="AO9" s="648"/>
      <c r="AP9" s="605" t="s">
        <v>230</v>
      </c>
      <c r="AQ9" s="606"/>
      <c r="AR9" s="606"/>
      <c r="AS9" s="606"/>
      <c r="AT9" s="606"/>
      <c r="AU9" s="606"/>
      <c r="AV9" s="606"/>
      <c r="AW9" s="606"/>
      <c r="AX9" s="606"/>
      <c r="AY9" s="606"/>
      <c r="AZ9" s="606"/>
      <c r="BA9" s="606"/>
      <c r="BB9" s="606"/>
      <c r="BC9" s="606"/>
      <c r="BD9" s="606"/>
      <c r="BE9" s="606"/>
      <c r="BF9" s="607"/>
      <c r="BG9" s="608">
        <v>924531</v>
      </c>
      <c r="BH9" s="609"/>
      <c r="BI9" s="609"/>
      <c r="BJ9" s="609"/>
      <c r="BK9" s="609"/>
      <c r="BL9" s="609"/>
      <c r="BM9" s="609"/>
      <c r="BN9" s="610"/>
      <c r="BO9" s="646">
        <v>41.7</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642123</v>
      </c>
      <c r="CS9" s="609"/>
      <c r="CT9" s="609"/>
      <c r="CU9" s="609"/>
      <c r="CV9" s="609"/>
      <c r="CW9" s="609"/>
      <c r="CX9" s="609"/>
      <c r="CY9" s="610"/>
      <c r="CZ9" s="646">
        <v>7.9</v>
      </c>
      <c r="DA9" s="646"/>
      <c r="DB9" s="646"/>
      <c r="DC9" s="646"/>
      <c r="DD9" s="614">
        <v>5783</v>
      </c>
      <c r="DE9" s="609"/>
      <c r="DF9" s="609"/>
      <c r="DG9" s="609"/>
      <c r="DH9" s="609"/>
      <c r="DI9" s="609"/>
      <c r="DJ9" s="609"/>
      <c r="DK9" s="609"/>
      <c r="DL9" s="609"/>
      <c r="DM9" s="609"/>
      <c r="DN9" s="609"/>
      <c r="DO9" s="609"/>
      <c r="DP9" s="610"/>
      <c r="DQ9" s="614">
        <v>501557</v>
      </c>
      <c r="DR9" s="609"/>
      <c r="DS9" s="609"/>
      <c r="DT9" s="609"/>
      <c r="DU9" s="609"/>
      <c r="DV9" s="609"/>
      <c r="DW9" s="609"/>
      <c r="DX9" s="609"/>
      <c r="DY9" s="609"/>
      <c r="DZ9" s="609"/>
      <c r="EA9" s="609"/>
      <c r="EB9" s="609"/>
      <c r="EC9" s="645"/>
    </row>
    <row r="10" spans="2:143" ht="11.25" customHeight="1">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39509</v>
      </c>
      <c r="BH10" s="609"/>
      <c r="BI10" s="609"/>
      <c r="BJ10" s="609"/>
      <c r="BK10" s="609"/>
      <c r="BL10" s="609"/>
      <c r="BM10" s="609"/>
      <c r="BN10" s="610"/>
      <c r="BO10" s="646">
        <v>1.8</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t="s">
        <v>122</v>
      </c>
      <c r="CS10" s="609"/>
      <c r="CT10" s="609"/>
      <c r="CU10" s="609"/>
      <c r="CV10" s="609"/>
      <c r="CW10" s="609"/>
      <c r="CX10" s="609"/>
      <c r="CY10" s="610"/>
      <c r="CZ10" s="646" t="s">
        <v>122</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c r="B11" s="605" t="s">
        <v>235</v>
      </c>
      <c r="C11" s="606"/>
      <c r="D11" s="606"/>
      <c r="E11" s="606"/>
      <c r="F11" s="606"/>
      <c r="G11" s="606"/>
      <c r="H11" s="606"/>
      <c r="I11" s="606"/>
      <c r="J11" s="606"/>
      <c r="K11" s="606"/>
      <c r="L11" s="606"/>
      <c r="M11" s="606"/>
      <c r="N11" s="606"/>
      <c r="O11" s="606"/>
      <c r="P11" s="606"/>
      <c r="Q11" s="607"/>
      <c r="R11" s="608">
        <v>454231</v>
      </c>
      <c r="S11" s="609"/>
      <c r="T11" s="609"/>
      <c r="U11" s="609"/>
      <c r="V11" s="609"/>
      <c r="W11" s="609"/>
      <c r="X11" s="609"/>
      <c r="Y11" s="610"/>
      <c r="Z11" s="611">
        <v>5.4</v>
      </c>
      <c r="AA11" s="612"/>
      <c r="AB11" s="612"/>
      <c r="AC11" s="613"/>
      <c r="AD11" s="614">
        <v>454231</v>
      </c>
      <c r="AE11" s="609"/>
      <c r="AF11" s="609"/>
      <c r="AG11" s="609"/>
      <c r="AH11" s="609"/>
      <c r="AI11" s="609"/>
      <c r="AJ11" s="609"/>
      <c r="AK11" s="610"/>
      <c r="AL11" s="611">
        <v>9.1999999999999993</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36543</v>
      </c>
      <c r="BH11" s="609"/>
      <c r="BI11" s="609"/>
      <c r="BJ11" s="609"/>
      <c r="BK11" s="609"/>
      <c r="BL11" s="609"/>
      <c r="BM11" s="609"/>
      <c r="BN11" s="610"/>
      <c r="BO11" s="646">
        <v>1.6</v>
      </c>
      <c r="BP11" s="646"/>
      <c r="BQ11" s="646"/>
      <c r="BR11" s="646"/>
      <c r="BS11" s="647" t="s">
        <v>122</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177049</v>
      </c>
      <c r="CS11" s="609"/>
      <c r="CT11" s="609"/>
      <c r="CU11" s="609"/>
      <c r="CV11" s="609"/>
      <c r="CW11" s="609"/>
      <c r="CX11" s="609"/>
      <c r="CY11" s="610"/>
      <c r="CZ11" s="646">
        <v>2.2000000000000002</v>
      </c>
      <c r="DA11" s="646"/>
      <c r="DB11" s="646"/>
      <c r="DC11" s="646"/>
      <c r="DD11" s="614">
        <v>28891</v>
      </c>
      <c r="DE11" s="609"/>
      <c r="DF11" s="609"/>
      <c r="DG11" s="609"/>
      <c r="DH11" s="609"/>
      <c r="DI11" s="609"/>
      <c r="DJ11" s="609"/>
      <c r="DK11" s="609"/>
      <c r="DL11" s="609"/>
      <c r="DM11" s="609"/>
      <c r="DN11" s="609"/>
      <c r="DO11" s="609"/>
      <c r="DP11" s="610"/>
      <c r="DQ11" s="614">
        <v>115744</v>
      </c>
      <c r="DR11" s="609"/>
      <c r="DS11" s="609"/>
      <c r="DT11" s="609"/>
      <c r="DU11" s="609"/>
      <c r="DV11" s="609"/>
      <c r="DW11" s="609"/>
      <c r="DX11" s="609"/>
      <c r="DY11" s="609"/>
      <c r="DZ11" s="609"/>
      <c r="EA11" s="609"/>
      <c r="EB11" s="609"/>
      <c r="EC11" s="645"/>
    </row>
    <row r="12" spans="2:143" ht="11.25" customHeight="1">
      <c r="B12" s="605" t="s">
        <v>238</v>
      </c>
      <c r="C12" s="606"/>
      <c r="D12" s="606"/>
      <c r="E12" s="606"/>
      <c r="F12" s="606"/>
      <c r="G12" s="606"/>
      <c r="H12" s="606"/>
      <c r="I12" s="606"/>
      <c r="J12" s="606"/>
      <c r="K12" s="606"/>
      <c r="L12" s="606"/>
      <c r="M12" s="606"/>
      <c r="N12" s="606"/>
      <c r="O12" s="606"/>
      <c r="P12" s="606"/>
      <c r="Q12" s="607"/>
      <c r="R12" s="608">
        <v>21067</v>
      </c>
      <c r="S12" s="609"/>
      <c r="T12" s="609"/>
      <c r="U12" s="609"/>
      <c r="V12" s="609"/>
      <c r="W12" s="609"/>
      <c r="X12" s="609"/>
      <c r="Y12" s="610"/>
      <c r="Z12" s="646">
        <v>0.2</v>
      </c>
      <c r="AA12" s="646"/>
      <c r="AB12" s="646"/>
      <c r="AC12" s="646"/>
      <c r="AD12" s="647">
        <v>21067</v>
      </c>
      <c r="AE12" s="647"/>
      <c r="AF12" s="647"/>
      <c r="AG12" s="647"/>
      <c r="AH12" s="647"/>
      <c r="AI12" s="647"/>
      <c r="AJ12" s="647"/>
      <c r="AK12" s="647"/>
      <c r="AL12" s="611">
        <v>0.4</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878158</v>
      </c>
      <c r="BH12" s="609"/>
      <c r="BI12" s="609"/>
      <c r="BJ12" s="609"/>
      <c r="BK12" s="609"/>
      <c r="BL12" s="609"/>
      <c r="BM12" s="609"/>
      <c r="BN12" s="610"/>
      <c r="BO12" s="646">
        <v>39.6</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144351</v>
      </c>
      <c r="CS12" s="609"/>
      <c r="CT12" s="609"/>
      <c r="CU12" s="609"/>
      <c r="CV12" s="609"/>
      <c r="CW12" s="609"/>
      <c r="CX12" s="609"/>
      <c r="CY12" s="610"/>
      <c r="CZ12" s="646">
        <v>1.8</v>
      </c>
      <c r="DA12" s="646"/>
      <c r="DB12" s="646"/>
      <c r="DC12" s="646"/>
      <c r="DD12" s="614" t="s">
        <v>122</v>
      </c>
      <c r="DE12" s="609"/>
      <c r="DF12" s="609"/>
      <c r="DG12" s="609"/>
      <c r="DH12" s="609"/>
      <c r="DI12" s="609"/>
      <c r="DJ12" s="609"/>
      <c r="DK12" s="609"/>
      <c r="DL12" s="609"/>
      <c r="DM12" s="609"/>
      <c r="DN12" s="609"/>
      <c r="DO12" s="609"/>
      <c r="DP12" s="610"/>
      <c r="DQ12" s="614">
        <v>102712</v>
      </c>
      <c r="DR12" s="609"/>
      <c r="DS12" s="609"/>
      <c r="DT12" s="609"/>
      <c r="DU12" s="609"/>
      <c r="DV12" s="609"/>
      <c r="DW12" s="609"/>
      <c r="DX12" s="609"/>
      <c r="DY12" s="609"/>
      <c r="DZ12" s="609"/>
      <c r="EA12" s="609"/>
      <c r="EB12" s="609"/>
      <c r="EC12" s="645"/>
    </row>
    <row r="13" spans="2:143" ht="11.25" customHeight="1">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878127</v>
      </c>
      <c r="BH13" s="609"/>
      <c r="BI13" s="609"/>
      <c r="BJ13" s="609"/>
      <c r="BK13" s="609"/>
      <c r="BL13" s="609"/>
      <c r="BM13" s="609"/>
      <c r="BN13" s="610"/>
      <c r="BO13" s="646">
        <v>39.6</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576728</v>
      </c>
      <c r="CS13" s="609"/>
      <c r="CT13" s="609"/>
      <c r="CU13" s="609"/>
      <c r="CV13" s="609"/>
      <c r="CW13" s="609"/>
      <c r="CX13" s="609"/>
      <c r="CY13" s="610"/>
      <c r="CZ13" s="646">
        <v>7.1</v>
      </c>
      <c r="DA13" s="646"/>
      <c r="DB13" s="646"/>
      <c r="DC13" s="646"/>
      <c r="DD13" s="614">
        <v>273236</v>
      </c>
      <c r="DE13" s="609"/>
      <c r="DF13" s="609"/>
      <c r="DG13" s="609"/>
      <c r="DH13" s="609"/>
      <c r="DI13" s="609"/>
      <c r="DJ13" s="609"/>
      <c r="DK13" s="609"/>
      <c r="DL13" s="609"/>
      <c r="DM13" s="609"/>
      <c r="DN13" s="609"/>
      <c r="DO13" s="609"/>
      <c r="DP13" s="610"/>
      <c r="DQ13" s="614">
        <v>335683</v>
      </c>
      <c r="DR13" s="609"/>
      <c r="DS13" s="609"/>
      <c r="DT13" s="609"/>
      <c r="DU13" s="609"/>
      <c r="DV13" s="609"/>
      <c r="DW13" s="609"/>
      <c r="DX13" s="609"/>
      <c r="DY13" s="609"/>
      <c r="DZ13" s="609"/>
      <c r="EA13" s="609"/>
      <c r="EB13" s="609"/>
      <c r="EC13" s="645"/>
    </row>
    <row r="14" spans="2:143" ht="11.25" customHeight="1">
      <c r="B14" s="605" t="s">
        <v>244</v>
      </c>
      <c r="C14" s="606"/>
      <c r="D14" s="606"/>
      <c r="E14" s="606"/>
      <c r="F14" s="606"/>
      <c r="G14" s="606"/>
      <c r="H14" s="606"/>
      <c r="I14" s="606"/>
      <c r="J14" s="606"/>
      <c r="K14" s="606"/>
      <c r="L14" s="606"/>
      <c r="M14" s="606"/>
      <c r="N14" s="606"/>
      <c r="O14" s="606"/>
      <c r="P14" s="606"/>
      <c r="Q14" s="607"/>
      <c r="R14" s="608">
        <v>1192</v>
      </c>
      <c r="S14" s="609"/>
      <c r="T14" s="609"/>
      <c r="U14" s="609"/>
      <c r="V14" s="609"/>
      <c r="W14" s="609"/>
      <c r="X14" s="609"/>
      <c r="Y14" s="610"/>
      <c r="Z14" s="646">
        <v>0</v>
      </c>
      <c r="AA14" s="646"/>
      <c r="AB14" s="646"/>
      <c r="AC14" s="646"/>
      <c r="AD14" s="647">
        <v>1192</v>
      </c>
      <c r="AE14" s="647"/>
      <c r="AF14" s="647"/>
      <c r="AG14" s="647"/>
      <c r="AH14" s="647"/>
      <c r="AI14" s="647"/>
      <c r="AJ14" s="647"/>
      <c r="AK14" s="647"/>
      <c r="AL14" s="611">
        <v>0</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63287</v>
      </c>
      <c r="BH14" s="609"/>
      <c r="BI14" s="609"/>
      <c r="BJ14" s="609"/>
      <c r="BK14" s="609"/>
      <c r="BL14" s="609"/>
      <c r="BM14" s="609"/>
      <c r="BN14" s="610"/>
      <c r="BO14" s="646">
        <v>2.9</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496956</v>
      </c>
      <c r="CS14" s="609"/>
      <c r="CT14" s="609"/>
      <c r="CU14" s="609"/>
      <c r="CV14" s="609"/>
      <c r="CW14" s="609"/>
      <c r="CX14" s="609"/>
      <c r="CY14" s="610"/>
      <c r="CZ14" s="646">
        <v>6.1</v>
      </c>
      <c r="DA14" s="646"/>
      <c r="DB14" s="646"/>
      <c r="DC14" s="646"/>
      <c r="DD14" s="614">
        <v>26433</v>
      </c>
      <c r="DE14" s="609"/>
      <c r="DF14" s="609"/>
      <c r="DG14" s="609"/>
      <c r="DH14" s="609"/>
      <c r="DI14" s="609"/>
      <c r="DJ14" s="609"/>
      <c r="DK14" s="609"/>
      <c r="DL14" s="609"/>
      <c r="DM14" s="609"/>
      <c r="DN14" s="609"/>
      <c r="DO14" s="609"/>
      <c r="DP14" s="610"/>
      <c r="DQ14" s="614">
        <v>460514</v>
      </c>
      <c r="DR14" s="609"/>
      <c r="DS14" s="609"/>
      <c r="DT14" s="609"/>
      <c r="DU14" s="609"/>
      <c r="DV14" s="609"/>
      <c r="DW14" s="609"/>
      <c r="DX14" s="609"/>
      <c r="DY14" s="609"/>
      <c r="DZ14" s="609"/>
      <c r="EA14" s="609"/>
      <c r="EB14" s="609"/>
      <c r="EC14" s="645"/>
    </row>
    <row r="15" spans="2:143" ht="11.25" customHeight="1">
      <c r="B15" s="605" t="s">
        <v>247</v>
      </c>
      <c r="C15" s="606"/>
      <c r="D15" s="606"/>
      <c r="E15" s="606"/>
      <c r="F15" s="606"/>
      <c r="G15" s="606"/>
      <c r="H15" s="606"/>
      <c r="I15" s="606"/>
      <c r="J15" s="606"/>
      <c r="K15" s="606"/>
      <c r="L15" s="606"/>
      <c r="M15" s="606"/>
      <c r="N15" s="606"/>
      <c r="O15" s="606"/>
      <c r="P15" s="606"/>
      <c r="Q15" s="607"/>
      <c r="R15" s="608" t="s">
        <v>122</v>
      </c>
      <c r="S15" s="609"/>
      <c r="T15" s="609"/>
      <c r="U15" s="609"/>
      <c r="V15" s="609"/>
      <c r="W15" s="609"/>
      <c r="X15" s="609"/>
      <c r="Y15" s="610"/>
      <c r="Z15" s="646" t="s">
        <v>122</v>
      </c>
      <c r="AA15" s="646"/>
      <c r="AB15" s="646"/>
      <c r="AC15" s="646"/>
      <c r="AD15" s="647" t="s">
        <v>122</v>
      </c>
      <c r="AE15" s="647"/>
      <c r="AF15" s="647"/>
      <c r="AG15" s="647"/>
      <c r="AH15" s="647"/>
      <c r="AI15" s="647"/>
      <c r="AJ15" s="647"/>
      <c r="AK15" s="647"/>
      <c r="AL15" s="611" t="s">
        <v>122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105027</v>
      </c>
      <c r="BH15" s="609"/>
      <c r="BI15" s="609"/>
      <c r="BJ15" s="609"/>
      <c r="BK15" s="609"/>
      <c r="BL15" s="609"/>
      <c r="BM15" s="609"/>
      <c r="BN15" s="610"/>
      <c r="BO15" s="646">
        <v>4.7</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782024</v>
      </c>
      <c r="CS15" s="609"/>
      <c r="CT15" s="609"/>
      <c r="CU15" s="609"/>
      <c r="CV15" s="609"/>
      <c r="CW15" s="609"/>
      <c r="CX15" s="609"/>
      <c r="CY15" s="610"/>
      <c r="CZ15" s="646">
        <v>9.6</v>
      </c>
      <c r="DA15" s="646"/>
      <c r="DB15" s="646"/>
      <c r="DC15" s="646"/>
      <c r="DD15" s="614">
        <v>43297</v>
      </c>
      <c r="DE15" s="609"/>
      <c r="DF15" s="609"/>
      <c r="DG15" s="609"/>
      <c r="DH15" s="609"/>
      <c r="DI15" s="609"/>
      <c r="DJ15" s="609"/>
      <c r="DK15" s="609"/>
      <c r="DL15" s="609"/>
      <c r="DM15" s="609"/>
      <c r="DN15" s="609"/>
      <c r="DO15" s="609"/>
      <c r="DP15" s="610"/>
      <c r="DQ15" s="614">
        <v>646701</v>
      </c>
      <c r="DR15" s="609"/>
      <c r="DS15" s="609"/>
      <c r="DT15" s="609"/>
      <c r="DU15" s="609"/>
      <c r="DV15" s="609"/>
      <c r="DW15" s="609"/>
      <c r="DX15" s="609"/>
      <c r="DY15" s="609"/>
      <c r="DZ15" s="609"/>
      <c r="EA15" s="609"/>
      <c r="EB15" s="609"/>
      <c r="EC15" s="645"/>
    </row>
    <row r="16" spans="2:143" ht="11.25" customHeight="1">
      <c r="B16" s="605" t="s">
        <v>250</v>
      </c>
      <c r="C16" s="606"/>
      <c r="D16" s="606"/>
      <c r="E16" s="606"/>
      <c r="F16" s="606"/>
      <c r="G16" s="606"/>
      <c r="H16" s="606"/>
      <c r="I16" s="606"/>
      <c r="J16" s="606"/>
      <c r="K16" s="606"/>
      <c r="L16" s="606"/>
      <c r="M16" s="606"/>
      <c r="N16" s="606"/>
      <c r="O16" s="606"/>
      <c r="P16" s="606"/>
      <c r="Q16" s="607"/>
      <c r="R16" s="608">
        <v>16966</v>
      </c>
      <c r="S16" s="609"/>
      <c r="T16" s="609"/>
      <c r="U16" s="609"/>
      <c r="V16" s="609"/>
      <c r="W16" s="609"/>
      <c r="X16" s="609"/>
      <c r="Y16" s="610"/>
      <c r="Z16" s="646">
        <v>0.2</v>
      </c>
      <c r="AA16" s="646"/>
      <c r="AB16" s="646"/>
      <c r="AC16" s="646"/>
      <c r="AD16" s="647">
        <v>16966</v>
      </c>
      <c r="AE16" s="647"/>
      <c r="AF16" s="647"/>
      <c r="AG16" s="647"/>
      <c r="AH16" s="647"/>
      <c r="AI16" s="647"/>
      <c r="AJ16" s="647"/>
      <c r="AK16" s="647"/>
      <c r="AL16" s="611">
        <v>0.3</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2918</v>
      </c>
      <c r="CS16" s="609"/>
      <c r="CT16" s="609"/>
      <c r="CU16" s="609"/>
      <c r="CV16" s="609"/>
      <c r="CW16" s="609"/>
      <c r="CX16" s="609"/>
      <c r="CY16" s="610"/>
      <c r="CZ16" s="646">
        <v>0</v>
      </c>
      <c r="DA16" s="646"/>
      <c r="DB16" s="646"/>
      <c r="DC16" s="646"/>
      <c r="DD16" s="614" t="s">
        <v>122</v>
      </c>
      <c r="DE16" s="609"/>
      <c r="DF16" s="609"/>
      <c r="DG16" s="609"/>
      <c r="DH16" s="609"/>
      <c r="DI16" s="609"/>
      <c r="DJ16" s="609"/>
      <c r="DK16" s="609"/>
      <c r="DL16" s="609"/>
      <c r="DM16" s="609"/>
      <c r="DN16" s="609"/>
      <c r="DO16" s="609"/>
      <c r="DP16" s="610"/>
      <c r="DQ16" s="614">
        <v>18</v>
      </c>
      <c r="DR16" s="609"/>
      <c r="DS16" s="609"/>
      <c r="DT16" s="609"/>
      <c r="DU16" s="609"/>
      <c r="DV16" s="609"/>
      <c r="DW16" s="609"/>
      <c r="DX16" s="609"/>
      <c r="DY16" s="609"/>
      <c r="DZ16" s="609"/>
      <c r="EA16" s="609"/>
      <c r="EB16" s="609"/>
      <c r="EC16" s="645"/>
    </row>
    <row r="17" spans="2:133" ht="11.25" customHeight="1">
      <c r="B17" s="605" t="s">
        <v>253</v>
      </c>
      <c r="C17" s="606"/>
      <c r="D17" s="606"/>
      <c r="E17" s="606"/>
      <c r="F17" s="606"/>
      <c r="G17" s="606"/>
      <c r="H17" s="606"/>
      <c r="I17" s="606"/>
      <c r="J17" s="606"/>
      <c r="K17" s="606"/>
      <c r="L17" s="606"/>
      <c r="M17" s="606"/>
      <c r="N17" s="606"/>
      <c r="O17" s="606"/>
      <c r="P17" s="606"/>
      <c r="Q17" s="607"/>
      <c r="R17" s="608">
        <v>27772</v>
      </c>
      <c r="S17" s="609"/>
      <c r="T17" s="609"/>
      <c r="U17" s="609"/>
      <c r="V17" s="609"/>
      <c r="W17" s="609"/>
      <c r="X17" s="609"/>
      <c r="Y17" s="610"/>
      <c r="Z17" s="646">
        <v>0.3</v>
      </c>
      <c r="AA17" s="646"/>
      <c r="AB17" s="646"/>
      <c r="AC17" s="646"/>
      <c r="AD17" s="647">
        <v>27772</v>
      </c>
      <c r="AE17" s="647"/>
      <c r="AF17" s="647"/>
      <c r="AG17" s="647"/>
      <c r="AH17" s="647"/>
      <c r="AI17" s="647"/>
      <c r="AJ17" s="647"/>
      <c r="AK17" s="647"/>
      <c r="AL17" s="611">
        <v>0.6</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809732</v>
      </c>
      <c r="CS17" s="609"/>
      <c r="CT17" s="609"/>
      <c r="CU17" s="609"/>
      <c r="CV17" s="609"/>
      <c r="CW17" s="609"/>
      <c r="CX17" s="609"/>
      <c r="CY17" s="610"/>
      <c r="CZ17" s="646">
        <v>9.9</v>
      </c>
      <c r="DA17" s="646"/>
      <c r="DB17" s="646"/>
      <c r="DC17" s="646"/>
      <c r="DD17" s="614" t="s">
        <v>122</v>
      </c>
      <c r="DE17" s="609"/>
      <c r="DF17" s="609"/>
      <c r="DG17" s="609"/>
      <c r="DH17" s="609"/>
      <c r="DI17" s="609"/>
      <c r="DJ17" s="609"/>
      <c r="DK17" s="609"/>
      <c r="DL17" s="609"/>
      <c r="DM17" s="609"/>
      <c r="DN17" s="609"/>
      <c r="DO17" s="609"/>
      <c r="DP17" s="610"/>
      <c r="DQ17" s="614">
        <v>809732</v>
      </c>
      <c r="DR17" s="609"/>
      <c r="DS17" s="609"/>
      <c r="DT17" s="609"/>
      <c r="DU17" s="609"/>
      <c r="DV17" s="609"/>
      <c r="DW17" s="609"/>
      <c r="DX17" s="609"/>
      <c r="DY17" s="609"/>
      <c r="DZ17" s="609"/>
      <c r="EA17" s="609"/>
      <c r="EB17" s="609"/>
      <c r="EC17" s="645"/>
    </row>
    <row r="18" spans="2:133" ht="11.25" customHeight="1">
      <c r="B18" s="605" t="s">
        <v>256</v>
      </c>
      <c r="C18" s="606"/>
      <c r="D18" s="606"/>
      <c r="E18" s="606"/>
      <c r="F18" s="606"/>
      <c r="G18" s="606"/>
      <c r="H18" s="606"/>
      <c r="I18" s="606"/>
      <c r="J18" s="606"/>
      <c r="K18" s="606"/>
      <c r="L18" s="606"/>
      <c r="M18" s="606"/>
      <c r="N18" s="606"/>
      <c r="O18" s="606"/>
      <c r="P18" s="606"/>
      <c r="Q18" s="607"/>
      <c r="R18" s="608">
        <v>14130</v>
      </c>
      <c r="S18" s="609"/>
      <c r="T18" s="609"/>
      <c r="U18" s="609"/>
      <c r="V18" s="609"/>
      <c r="W18" s="609"/>
      <c r="X18" s="609"/>
      <c r="Y18" s="610"/>
      <c r="Z18" s="646">
        <v>0.2</v>
      </c>
      <c r="AA18" s="646"/>
      <c r="AB18" s="646"/>
      <c r="AC18" s="646"/>
      <c r="AD18" s="647">
        <v>14130</v>
      </c>
      <c r="AE18" s="647"/>
      <c r="AF18" s="647"/>
      <c r="AG18" s="647"/>
      <c r="AH18" s="647"/>
      <c r="AI18" s="647"/>
      <c r="AJ18" s="647"/>
      <c r="AK18" s="647"/>
      <c r="AL18" s="611">
        <v>0.3</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c r="B19" s="605" t="s">
        <v>259</v>
      </c>
      <c r="C19" s="606"/>
      <c r="D19" s="606"/>
      <c r="E19" s="606"/>
      <c r="F19" s="606"/>
      <c r="G19" s="606"/>
      <c r="H19" s="606"/>
      <c r="I19" s="606"/>
      <c r="J19" s="606"/>
      <c r="K19" s="606"/>
      <c r="L19" s="606"/>
      <c r="M19" s="606"/>
      <c r="N19" s="606"/>
      <c r="O19" s="606"/>
      <c r="P19" s="606"/>
      <c r="Q19" s="607"/>
      <c r="R19" s="608">
        <v>14003</v>
      </c>
      <c r="S19" s="609"/>
      <c r="T19" s="609"/>
      <c r="U19" s="609"/>
      <c r="V19" s="609"/>
      <c r="W19" s="609"/>
      <c r="X19" s="609"/>
      <c r="Y19" s="610"/>
      <c r="Z19" s="646">
        <v>0.2</v>
      </c>
      <c r="AA19" s="646"/>
      <c r="AB19" s="646"/>
      <c r="AC19" s="646"/>
      <c r="AD19" s="647">
        <v>14003</v>
      </c>
      <c r="AE19" s="647"/>
      <c r="AF19" s="647"/>
      <c r="AG19" s="647"/>
      <c r="AH19" s="647"/>
      <c r="AI19" s="647"/>
      <c r="AJ19" s="647"/>
      <c r="AK19" s="647"/>
      <c r="AL19" s="611">
        <v>0.3</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130736</v>
      </c>
      <c r="BH19" s="609"/>
      <c r="BI19" s="609"/>
      <c r="BJ19" s="609"/>
      <c r="BK19" s="609"/>
      <c r="BL19" s="609"/>
      <c r="BM19" s="609"/>
      <c r="BN19" s="610"/>
      <c r="BO19" s="646">
        <v>5.9</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c r="B20" s="675" t="s">
        <v>262</v>
      </c>
      <c r="C20" s="676"/>
      <c r="D20" s="676"/>
      <c r="E20" s="676"/>
      <c r="F20" s="676"/>
      <c r="G20" s="676"/>
      <c r="H20" s="676"/>
      <c r="I20" s="676"/>
      <c r="J20" s="676"/>
      <c r="K20" s="676"/>
      <c r="L20" s="676"/>
      <c r="M20" s="676"/>
      <c r="N20" s="676"/>
      <c r="O20" s="676"/>
      <c r="P20" s="676"/>
      <c r="Q20" s="677"/>
      <c r="R20" s="608">
        <v>127</v>
      </c>
      <c r="S20" s="609"/>
      <c r="T20" s="609"/>
      <c r="U20" s="609"/>
      <c r="V20" s="609"/>
      <c r="W20" s="609"/>
      <c r="X20" s="609"/>
      <c r="Y20" s="610"/>
      <c r="Z20" s="646">
        <v>0</v>
      </c>
      <c r="AA20" s="646"/>
      <c r="AB20" s="646"/>
      <c r="AC20" s="646"/>
      <c r="AD20" s="647">
        <v>127</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130736</v>
      </c>
      <c r="BH20" s="609"/>
      <c r="BI20" s="609"/>
      <c r="BJ20" s="609"/>
      <c r="BK20" s="609"/>
      <c r="BL20" s="609"/>
      <c r="BM20" s="609"/>
      <c r="BN20" s="610"/>
      <c r="BO20" s="646">
        <v>5.9</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8154259</v>
      </c>
      <c r="CS20" s="609"/>
      <c r="CT20" s="609"/>
      <c r="CU20" s="609"/>
      <c r="CV20" s="609"/>
      <c r="CW20" s="609"/>
      <c r="CX20" s="609"/>
      <c r="CY20" s="610"/>
      <c r="CZ20" s="646">
        <v>100</v>
      </c>
      <c r="DA20" s="646"/>
      <c r="DB20" s="646"/>
      <c r="DC20" s="646"/>
      <c r="DD20" s="614">
        <v>427162</v>
      </c>
      <c r="DE20" s="609"/>
      <c r="DF20" s="609"/>
      <c r="DG20" s="609"/>
      <c r="DH20" s="609"/>
      <c r="DI20" s="609"/>
      <c r="DJ20" s="609"/>
      <c r="DK20" s="609"/>
      <c r="DL20" s="609"/>
      <c r="DM20" s="609"/>
      <c r="DN20" s="609"/>
      <c r="DO20" s="609"/>
      <c r="DP20" s="610"/>
      <c r="DQ20" s="614">
        <v>6018961</v>
      </c>
      <c r="DR20" s="609"/>
      <c r="DS20" s="609"/>
      <c r="DT20" s="609"/>
      <c r="DU20" s="609"/>
      <c r="DV20" s="609"/>
      <c r="DW20" s="609"/>
      <c r="DX20" s="609"/>
      <c r="DY20" s="609"/>
      <c r="DZ20" s="609"/>
      <c r="EA20" s="609"/>
      <c r="EB20" s="609"/>
      <c r="EC20" s="645"/>
    </row>
    <row r="21" spans="2:133" ht="11.25" customHeight="1">
      <c r="B21" s="605" t="s">
        <v>265</v>
      </c>
      <c r="C21" s="606"/>
      <c r="D21" s="606"/>
      <c r="E21" s="606"/>
      <c r="F21" s="606"/>
      <c r="G21" s="606"/>
      <c r="H21" s="606"/>
      <c r="I21" s="606"/>
      <c r="J21" s="606"/>
      <c r="K21" s="606"/>
      <c r="L21" s="606"/>
      <c r="M21" s="606"/>
      <c r="N21" s="606"/>
      <c r="O21" s="606"/>
      <c r="P21" s="606"/>
      <c r="Q21" s="607"/>
      <c r="R21" s="608">
        <v>2261149</v>
      </c>
      <c r="S21" s="609"/>
      <c r="T21" s="609"/>
      <c r="U21" s="609"/>
      <c r="V21" s="609"/>
      <c r="W21" s="609"/>
      <c r="X21" s="609"/>
      <c r="Y21" s="610"/>
      <c r="Z21" s="646">
        <v>26.8</v>
      </c>
      <c r="AA21" s="646"/>
      <c r="AB21" s="646"/>
      <c r="AC21" s="646"/>
      <c r="AD21" s="647">
        <v>2142436</v>
      </c>
      <c r="AE21" s="647"/>
      <c r="AF21" s="647"/>
      <c r="AG21" s="647"/>
      <c r="AH21" s="647"/>
      <c r="AI21" s="647"/>
      <c r="AJ21" s="647"/>
      <c r="AK21" s="647"/>
      <c r="AL21" s="611">
        <v>43.4</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c r="B22" s="605" t="s">
        <v>267</v>
      </c>
      <c r="C22" s="606"/>
      <c r="D22" s="606"/>
      <c r="E22" s="606"/>
      <c r="F22" s="606"/>
      <c r="G22" s="606"/>
      <c r="H22" s="606"/>
      <c r="I22" s="606"/>
      <c r="J22" s="606"/>
      <c r="K22" s="606"/>
      <c r="L22" s="606"/>
      <c r="M22" s="606"/>
      <c r="N22" s="606"/>
      <c r="O22" s="606"/>
      <c r="P22" s="606"/>
      <c r="Q22" s="607"/>
      <c r="R22" s="608">
        <v>2142436</v>
      </c>
      <c r="S22" s="609"/>
      <c r="T22" s="609"/>
      <c r="U22" s="609"/>
      <c r="V22" s="609"/>
      <c r="W22" s="609"/>
      <c r="X22" s="609"/>
      <c r="Y22" s="610"/>
      <c r="Z22" s="646">
        <v>25.4</v>
      </c>
      <c r="AA22" s="646"/>
      <c r="AB22" s="646"/>
      <c r="AC22" s="646"/>
      <c r="AD22" s="647">
        <v>2142436</v>
      </c>
      <c r="AE22" s="647"/>
      <c r="AF22" s="647"/>
      <c r="AG22" s="647"/>
      <c r="AH22" s="647"/>
      <c r="AI22" s="647"/>
      <c r="AJ22" s="647"/>
      <c r="AK22" s="647"/>
      <c r="AL22" s="611">
        <v>43.4</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c r="B23" s="605" t="s">
        <v>270</v>
      </c>
      <c r="C23" s="606"/>
      <c r="D23" s="606"/>
      <c r="E23" s="606"/>
      <c r="F23" s="606"/>
      <c r="G23" s="606"/>
      <c r="H23" s="606"/>
      <c r="I23" s="606"/>
      <c r="J23" s="606"/>
      <c r="K23" s="606"/>
      <c r="L23" s="606"/>
      <c r="M23" s="606"/>
      <c r="N23" s="606"/>
      <c r="O23" s="606"/>
      <c r="P23" s="606"/>
      <c r="Q23" s="607"/>
      <c r="R23" s="608">
        <v>118487</v>
      </c>
      <c r="S23" s="609"/>
      <c r="T23" s="609"/>
      <c r="U23" s="609"/>
      <c r="V23" s="609"/>
      <c r="W23" s="609"/>
      <c r="X23" s="609"/>
      <c r="Y23" s="610"/>
      <c r="Z23" s="646">
        <v>1.4</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130736</v>
      </c>
      <c r="BH23" s="609"/>
      <c r="BI23" s="609"/>
      <c r="BJ23" s="609"/>
      <c r="BK23" s="609"/>
      <c r="BL23" s="609"/>
      <c r="BM23" s="609"/>
      <c r="BN23" s="610"/>
      <c r="BO23" s="646">
        <v>5.9</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c r="B24" s="605" t="s">
        <v>277</v>
      </c>
      <c r="C24" s="606"/>
      <c r="D24" s="606"/>
      <c r="E24" s="606"/>
      <c r="F24" s="606"/>
      <c r="G24" s="606"/>
      <c r="H24" s="606"/>
      <c r="I24" s="606"/>
      <c r="J24" s="606"/>
      <c r="K24" s="606"/>
      <c r="L24" s="606"/>
      <c r="M24" s="606"/>
      <c r="N24" s="606"/>
      <c r="O24" s="606"/>
      <c r="P24" s="606"/>
      <c r="Q24" s="607"/>
      <c r="R24" s="608">
        <v>226</v>
      </c>
      <c r="S24" s="609"/>
      <c r="T24" s="609"/>
      <c r="U24" s="609"/>
      <c r="V24" s="609"/>
      <c r="W24" s="609"/>
      <c r="X24" s="609"/>
      <c r="Y24" s="610"/>
      <c r="Z24" s="646">
        <v>0</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4335378</v>
      </c>
      <c r="CS24" s="664"/>
      <c r="CT24" s="664"/>
      <c r="CU24" s="664"/>
      <c r="CV24" s="664"/>
      <c r="CW24" s="664"/>
      <c r="CX24" s="664"/>
      <c r="CY24" s="689"/>
      <c r="CZ24" s="690">
        <v>53.2</v>
      </c>
      <c r="DA24" s="672"/>
      <c r="DB24" s="672"/>
      <c r="DC24" s="692"/>
      <c r="DD24" s="688">
        <v>3252412</v>
      </c>
      <c r="DE24" s="664"/>
      <c r="DF24" s="664"/>
      <c r="DG24" s="664"/>
      <c r="DH24" s="664"/>
      <c r="DI24" s="664"/>
      <c r="DJ24" s="664"/>
      <c r="DK24" s="689"/>
      <c r="DL24" s="688">
        <v>3018297</v>
      </c>
      <c r="DM24" s="664"/>
      <c r="DN24" s="664"/>
      <c r="DO24" s="664"/>
      <c r="DP24" s="664"/>
      <c r="DQ24" s="664"/>
      <c r="DR24" s="664"/>
      <c r="DS24" s="664"/>
      <c r="DT24" s="664"/>
      <c r="DU24" s="664"/>
      <c r="DV24" s="689"/>
      <c r="DW24" s="690">
        <v>60.6</v>
      </c>
      <c r="DX24" s="672"/>
      <c r="DY24" s="672"/>
      <c r="DZ24" s="672"/>
      <c r="EA24" s="672"/>
      <c r="EB24" s="672"/>
      <c r="EC24" s="691"/>
    </row>
    <row r="25" spans="2:133" ht="11.25" customHeight="1">
      <c r="B25" s="605" t="s">
        <v>280</v>
      </c>
      <c r="C25" s="606"/>
      <c r="D25" s="606"/>
      <c r="E25" s="606"/>
      <c r="F25" s="606"/>
      <c r="G25" s="606"/>
      <c r="H25" s="606"/>
      <c r="I25" s="606"/>
      <c r="J25" s="606"/>
      <c r="K25" s="606"/>
      <c r="L25" s="606"/>
      <c r="M25" s="606"/>
      <c r="N25" s="606"/>
      <c r="O25" s="606"/>
      <c r="P25" s="606"/>
      <c r="Q25" s="607"/>
      <c r="R25" s="608">
        <v>5151722</v>
      </c>
      <c r="S25" s="609"/>
      <c r="T25" s="609"/>
      <c r="U25" s="609"/>
      <c r="V25" s="609"/>
      <c r="W25" s="609"/>
      <c r="X25" s="609"/>
      <c r="Y25" s="610"/>
      <c r="Z25" s="646">
        <v>61</v>
      </c>
      <c r="AA25" s="646"/>
      <c r="AB25" s="646"/>
      <c r="AC25" s="646"/>
      <c r="AD25" s="647">
        <v>4902273</v>
      </c>
      <c r="AE25" s="647"/>
      <c r="AF25" s="647"/>
      <c r="AG25" s="647"/>
      <c r="AH25" s="647"/>
      <c r="AI25" s="647"/>
      <c r="AJ25" s="647"/>
      <c r="AK25" s="647"/>
      <c r="AL25" s="611">
        <v>99.2</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1980025</v>
      </c>
      <c r="CS25" s="621"/>
      <c r="CT25" s="621"/>
      <c r="CU25" s="621"/>
      <c r="CV25" s="621"/>
      <c r="CW25" s="621"/>
      <c r="CX25" s="621"/>
      <c r="CY25" s="622"/>
      <c r="CZ25" s="611">
        <v>24.3</v>
      </c>
      <c r="DA25" s="623"/>
      <c r="DB25" s="623"/>
      <c r="DC25" s="624"/>
      <c r="DD25" s="614">
        <v>1887199</v>
      </c>
      <c r="DE25" s="621"/>
      <c r="DF25" s="621"/>
      <c r="DG25" s="621"/>
      <c r="DH25" s="621"/>
      <c r="DI25" s="621"/>
      <c r="DJ25" s="621"/>
      <c r="DK25" s="622"/>
      <c r="DL25" s="614">
        <v>1863485</v>
      </c>
      <c r="DM25" s="621"/>
      <c r="DN25" s="621"/>
      <c r="DO25" s="621"/>
      <c r="DP25" s="621"/>
      <c r="DQ25" s="621"/>
      <c r="DR25" s="621"/>
      <c r="DS25" s="621"/>
      <c r="DT25" s="621"/>
      <c r="DU25" s="621"/>
      <c r="DV25" s="622"/>
      <c r="DW25" s="611">
        <v>37.4</v>
      </c>
      <c r="DX25" s="623"/>
      <c r="DY25" s="623"/>
      <c r="DZ25" s="623"/>
      <c r="EA25" s="623"/>
      <c r="EB25" s="623"/>
      <c r="EC25" s="635"/>
    </row>
    <row r="26" spans="2:133" ht="11.25" customHeight="1">
      <c r="B26" s="605" t="s">
        <v>283</v>
      </c>
      <c r="C26" s="606"/>
      <c r="D26" s="606"/>
      <c r="E26" s="606"/>
      <c r="F26" s="606"/>
      <c r="G26" s="606"/>
      <c r="H26" s="606"/>
      <c r="I26" s="606"/>
      <c r="J26" s="606"/>
      <c r="K26" s="606"/>
      <c r="L26" s="606"/>
      <c r="M26" s="606"/>
      <c r="N26" s="606"/>
      <c r="O26" s="606"/>
      <c r="P26" s="606"/>
      <c r="Q26" s="607"/>
      <c r="R26" s="608">
        <v>2060</v>
      </c>
      <c r="S26" s="609"/>
      <c r="T26" s="609"/>
      <c r="U26" s="609"/>
      <c r="V26" s="609"/>
      <c r="W26" s="609"/>
      <c r="X26" s="609"/>
      <c r="Y26" s="610"/>
      <c r="Z26" s="646">
        <v>0</v>
      </c>
      <c r="AA26" s="646"/>
      <c r="AB26" s="646"/>
      <c r="AC26" s="646"/>
      <c r="AD26" s="647">
        <v>2060</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1233271</v>
      </c>
      <c r="CS26" s="609"/>
      <c r="CT26" s="609"/>
      <c r="CU26" s="609"/>
      <c r="CV26" s="609"/>
      <c r="CW26" s="609"/>
      <c r="CX26" s="609"/>
      <c r="CY26" s="610"/>
      <c r="CZ26" s="611">
        <v>15.1</v>
      </c>
      <c r="DA26" s="623"/>
      <c r="DB26" s="623"/>
      <c r="DC26" s="624"/>
      <c r="DD26" s="614">
        <v>1175097</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c r="B27" s="605" t="s">
        <v>286</v>
      </c>
      <c r="C27" s="606"/>
      <c r="D27" s="606"/>
      <c r="E27" s="606"/>
      <c r="F27" s="606"/>
      <c r="G27" s="606"/>
      <c r="H27" s="606"/>
      <c r="I27" s="606"/>
      <c r="J27" s="606"/>
      <c r="K27" s="606"/>
      <c r="L27" s="606"/>
      <c r="M27" s="606"/>
      <c r="N27" s="606"/>
      <c r="O27" s="606"/>
      <c r="P27" s="606"/>
      <c r="Q27" s="607"/>
      <c r="R27" s="608">
        <v>71263</v>
      </c>
      <c r="S27" s="609"/>
      <c r="T27" s="609"/>
      <c r="U27" s="609"/>
      <c r="V27" s="609"/>
      <c r="W27" s="609"/>
      <c r="X27" s="609"/>
      <c r="Y27" s="610"/>
      <c r="Z27" s="646">
        <v>0.8</v>
      </c>
      <c r="AA27" s="646"/>
      <c r="AB27" s="646"/>
      <c r="AC27" s="646"/>
      <c r="AD27" s="647">
        <v>1417</v>
      </c>
      <c r="AE27" s="647"/>
      <c r="AF27" s="647"/>
      <c r="AG27" s="647"/>
      <c r="AH27" s="647"/>
      <c r="AI27" s="647"/>
      <c r="AJ27" s="647"/>
      <c r="AK27" s="647"/>
      <c r="AL27" s="611">
        <v>0</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2215011</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1545621</v>
      </c>
      <c r="CS27" s="621"/>
      <c r="CT27" s="621"/>
      <c r="CU27" s="621"/>
      <c r="CV27" s="621"/>
      <c r="CW27" s="621"/>
      <c r="CX27" s="621"/>
      <c r="CY27" s="622"/>
      <c r="CZ27" s="611">
        <v>19</v>
      </c>
      <c r="DA27" s="623"/>
      <c r="DB27" s="623"/>
      <c r="DC27" s="624"/>
      <c r="DD27" s="614">
        <v>555481</v>
      </c>
      <c r="DE27" s="621"/>
      <c r="DF27" s="621"/>
      <c r="DG27" s="621"/>
      <c r="DH27" s="621"/>
      <c r="DI27" s="621"/>
      <c r="DJ27" s="621"/>
      <c r="DK27" s="622"/>
      <c r="DL27" s="614">
        <v>345080</v>
      </c>
      <c r="DM27" s="621"/>
      <c r="DN27" s="621"/>
      <c r="DO27" s="621"/>
      <c r="DP27" s="621"/>
      <c r="DQ27" s="621"/>
      <c r="DR27" s="621"/>
      <c r="DS27" s="621"/>
      <c r="DT27" s="621"/>
      <c r="DU27" s="621"/>
      <c r="DV27" s="622"/>
      <c r="DW27" s="611">
        <v>6.9</v>
      </c>
      <c r="DX27" s="623"/>
      <c r="DY27" s="623"/>
      <c r="DZ27" s="623"/>
      <c r="EA27" s="623"/>
      <c r="EB27" s="623"/>
      <c r="EC27" s="635"/>
    </row>
    <row r="28" spans="2:133" ht="11.25" customHeight="1">
      <c r="B28" s="605" t="s">
        <v>289</v>
      </c>
      <c r="C28" s="606"/>
      <c r="D28" s="606"/>
      <c r="E28" s="606"/>
      <c r="F28" s="606"/>
      <c r="G28" s="606"/>
      <c r="H28" s="606"/>
      <c r="I28" s="606"/>
      <c r="J28" s="606"/>
      <c r="K28" s="606"/>
      <c r="L28" s="606"/>
      <c r="M28" s="606"/>
      <c r="N28" s="606"/>
      <c r="O28" s="606"/>
      <c r="P28" s="606"/>
      <c r="Q28" s="607"/>
      <c r="R28" s="608">
        <v>25160</v>
      </c>
      <c r="S28" s="609"/>
      <c r="T28" s="609"/>
      <c r="U28" s="609"/>
      <c r="V28" s="609"/>
      <c r="W28" s="609"/>
      <c r="X28" s="609"/>
      <c r="Y28" s="610"/>
      <c r="Z28" s="646">
        <v>0.3</v>
      </c>
      <c r="AA28" s="646"/>
      <c r="AB28" s="646"/>
      <c r="AC28" s="646"/>
      <c r="AD28" s="647">
        <v>12099</v>
      </c>
      <c r="AE28" s="647"/>
      <c r="AF28" s="647"/>
      <c r="AG28" s="647"/>
      <c r="AH28" s="647"/>
      <c r="AI28" s="647"/>
      <c r="AJ28" s="647"/>
      <c r="AK28" s="647"/>
      <c r="AL28" s="611">
        <v>0.2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809732</v>
      </c>
      <c r="CS28" s="609"/>
      <c r="CT28" s="609"/>
      <c r="CU28" s="609"/>
      <c r="CV28" s="609"/>
      <c r="CW28" s="609"/>
      <c r="CX28" s="609"/>
      <c r="CY28" s="610"/>
      <c r="CZ28" s="611">
        <v>9.9</v>
      </c>
      <c r="DA28" s="623"/>
      <c r="DB28" s="623"/>
      <c r="DC28" s="624"/>
      <c r="DD28" s="614">
        <v>809732</v>
      </c>
      <c r="DE28" s="609"/>
      <c r="DF28" s="609"/>
      <c r="DG28" s="609"/>
      <c r="DH28" s="609"/>
      <c r="DI28" s="609"/>
      <c r="DJ28" s="609"/>
      <c r="DK28" s="610"/>
      <c r="DL28" s="614">
        <v>809732</v>
      </c>
      <c r="DM28" s="609"/>
      <c r="DN28" s="609"/>
      <c r="DO28" s="609"/>
      <c r="DP28" s="609"/>
      <c r="DQ28" s="609"/>
      <c r="DR28" s="609"/>
      <c r="DS28" s="609"/>
      <c r="DT28" s="609"/>
      <c r="DU28" s="609"/>
      <c r="DV28" s="610"/>
      <c r="DW28" s="611">
        <v>16.3</v>
      </c>
      <c r="DX28" s="623"/>
      <c r="DY28" s="623"/>
      <c r="DZ28" s="623"/>
      <c r="EA28" s="623"/>
      <c r="EB28" s="623"/>
      <c r="EC28" s="635"/>
    </row>
    <row r="29" spans="2:133" ht="11.25" customHeight="1">
      <c r="B29" s="605" t="s">
        <v>291</v>
      </c>
      <c r="C29" s="606"/>
      <c r="D29" s="606"/>
      <c r="E29" s="606"/>
      <c r="F29" s="606"/>
      <c r="G29" s="606"/>
      <c r="H29" s="606"/>
      <c r="I29" s="606"/>
      <c r="J29" s="606"/>
      <c r="K29" s="606"/>
      <c r="L29" s="606"/>
      <c r="M29" s="606"/>
      <c r="N29" s="606"/>
      <c r="O29" s="606"/>
      <c r="P29" s="606"/>
      <c r="Q29" s="607"/>
      <c r="R29" s="608">
        <v>41858</v>
      </c>
      <c r="S29" s="609"/>
      <c r="T29" s="609"/>
      <c r="U29" s="609"/>
      <c r="V29" s="609"/>
      <c r="W29" s="609"/>
      <c r="X29" s="609"/>
      <c r="Y29" s="610"/>
      <c r="Z29" s="646">
        <v>0.5</v>
      </c>
      <c r="AA29" s="646"/>
      <c r="AB29" s="646"/>
      <c r="AC29" s="646"/>
      <c r="AD29" s="647">
        <v>737</v>
      </c>
      <c r="AE29" s="647"/>
      <c r="AF29" s="647"/>
      <c r="AG29" s="647"/>
      <c r="AH29" s="647"/>
      <c r="AI29" s="647"/>
      <c r="AJ29" s="647"/>
      <c r="AK29" s="647"/>
      <c r="AL29" s="611">
        <v>0</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809732</v>
      </c>
      <c r="CS29" s="621"/>
      <c r="CT29" s="621"/>
      <c r="CU29" s="621"/>
      <c r="CV29" s="621"/>
      <c r="CW29" s="621"/>
      <c r="CX29" s="621"/>
      <c r="CY29" s="622"/>
      <c r="CZ29" s="611">
        <v>9.9</v>
      </c>
      <c r="DA29" s="623"/>
      <c r="DB29" s="623"/>
      <c r="DC29" s="624"/>
      <c r="DD29" s="614">
        <v>809732</v>
      </c>
      <c r="DE29" s="621"/>
      <c r="DF29" s="621"/>
      <c r="DG29" s="621"/>
      <c r="DH29" s="621"/>
      <c r="DI29" s="621"/>
      <c r="DJ29" s="621"/>
      <c r="DK29" s="622"/>
      <c r="DL29" s="614">
        <v>809732</v>
      </c>
      <c r="DM29" s="621"/>
      <c r="DN29" s="621"/>
      <c r="DO29" s="621"/>
      <c r="DP29" s="621"/>
      <c r="DQ29" s="621"/>
      <c r="DR29" s="621"/>
      <c r="DS29" s="621"/>
      <c r="DT29" s="621"/>
      <c r="DU29" s="621"/>
      <c r="DV29" s="622"/>
      <c r="DW29" s="611">
        <v>16.3</v>
      </c>
      <c r="DX29" s="623"/>
      <c r="DY29" s="623"/>
      <c r="DZ29" s="623"/>
      <c r="EA29" s="623"/>
      <c r="EB29" s="623"/>
      <c r="EC29" s="635"/>
    </row>
    <row r="30" spans="2:133" ht="11.25" customHeight="1">
      <c r="B30" s="605" t="s">
        <v>293</v>
      </c>
      <c r="C30" s="606"/>
      <c r="D30" s="606"/>
      <c r="E30" s="606"/>
      <c r="F30" s="606"/>
      <c r="G30" s="606"/>
      <c r="H30" s="606"/>
      <c r="I30" s="606"/>
      <c r="J30" s="606"/>
      <c r="K30" s="606"/>
      <c r="L30" s="606"/>
      <c r="M30" s="606"/>
      <c r="N30" s="606"/>
      <c r="O30" s="606"/>
      <c r="P30" s="606"/>
      <c r="Q30" s="607"/>
      <c r="R30" s="608">
        <v>1318554</v>
      </c>
      <c r="S30" s="609"/>
      <c r="T30" s="609"/>
      <c r="U30" s="609"/>
      <c r="V30" s="609"/>
      <c r="W30" s="609"/>
      <c r="X30" s="609"/>
      <c r="Y30" s="610"/>
      <c r="Z30" s="646">
        <v>15.6</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785587</v>
      </c>
      <c r="CS30" s="609"/>
      <c r="CT30" s="609"/>
      <c r="CU30" s="609"/>
      <c r="CV30" s="609"/>
      <c r="CW30" s="609"/>
      <c r="CX30" s="609"/>
      <c r="CY30" s="610"/>
      <c r="CZ30" s="611">
        <v>9.6</v>
      </c>
      <c r="DA30" s="623"/>
      <c r="DB30" s="623"/>
      <c r="DC30" s="624"/>
      <c r="DD30" s="614">
        <v>785587</v>
      </c>
      <c r="DE30" s="609"/>
      <c r="DF30" s="609"/>
      <c r="DG30" s="609"/>
      <c r="DH30" s="609"/>
      <c r="DI30" s="609"/>
      <c r="DJ30" s="609"/>
      <c r="DK30" s="610"/>
      <c r="DL30" s="614">
        <v>785587</v>
      </c>
      <c r="DM30" s="609"/>
      <c r="DN30" s="609"/>
      <c r="DO30" s="609"/>
      <c r="DP30" s="609"/>
      <c r="DQ30" s="609"/>
      <c r="DR30" s="609"/>
      <c r="DS30" s="609"/>
      <c r="DT30" s="609"/>
      <c r="DU30" s="609"/>
      <c r="DV30" s="610"/>
      <c r="DW30" s="611">
        <v>15.8</v>
      </c>
      <c r="DX30" s="623"/>
      <c r="DY30" s="623"/>
      <c r="DZ30" s="623"/>
      <c r="EA30" s="623"/>
      <c r="EB30" s="623"/>
      <c r="EC30" s="635"/>
    </row>
    <row r="31" spans="2:133" ht="11.25" customHeight="1">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12"/>
      <c r="AV31" s="212"/>
      <c r="AW31" s="212"/>
      <c r="AX31" s="666" t="s">
        <v>177</v>
      </c>
      <c r="AY31" s="667"/>
      <c r="AZ31" s="667"/>
      <c r="BA31" s="667"/>
      <c r="BB31" s="667"/>
      <c r="BC31" s="667"/>
      <c r="BD31" s="667"/>
      <c r="BE31" s="667"/>
      <c r="BF31" s="668"/>
      <c r="BG31" s="670">
        <v>98.7</v>
      </c>
      <c r="BH31" s="671"/>
      <c r="BI31" s="671"/>
      <c r="BJ31" s="671"/>
      <c r="BK31" s="671"/>
      <c r="BL31" s="671"/>
      <c r="BM31" s="672">
        <v>93.9</v>
      </c>
      <c r="BN31" s="671"/>
      <c r="BO31" s="671"/>
      <c r="BP31" s="671"/>
      <c r="BQ31" s="673"/>
      <c r="BR31" s="670">
        <v>98.7</v>
      </c>
      <c r="BS31" s="671"/>
      <c r="BT31" s="671"/>
      <c r="BU31" s="671"/>
      <c r="BV31" s="671"/>
      <c r="BW31" s="671"/>
      <c r="BX31" s="672">
        <v>93.5</v>
      </c>
      <c r="BY31" s="671"/>
      <c r="BZ31" s="671"/>
      <c r="CA31" s="671"/>
      <c r="CB31" s="673"/>
      <c r="CD31" s="629"/>
      <c r="CE31" s="630"/>
      <c r="CF31" s="605" t="s">
        <v>300</v>
      </c>
      <c r="CG31" s="606"/>
      <c r="CH31" s="606"/>
      <c r="CI31" s="606"/>
      <c r="CJ31" s="606"/>
      <c r="CK31" s="606"/>
      <c r="CL31" s="606"/>
      <c r="CM31" s="606"/>
      <c r="CN31" s="606"/>
      <c r="CO31" s="606"/>
      <c r="CP31" s="606"/>
      <c r="CQ31" s="607"/>
      <c r="CR31" s="608">
        <v>24145</v>
      </c>
      <c r="CS31" s="621"/>
      <c r="CT31" s="621"/>
      <c r="CU31" s="621"/>
      <c r="CV31" s="621"/>
      <c r="CW31" s="621"/>
      <c r="CX31" s="621"/>
      <c r="CY31" s="622"/>
      <c r="CZ31" s="611">
        <v>0.3</v>
      </c>
      <c r="DA31" s="623"/>
      <c r="DB31" s="623"/>
      <c r="DC31" s="624"/>
      <c r="DD31" s="614">
        <v>24145</v>
      </c>
      <c r="DE31" s="621"/>
      <c r="DF31" s="621"/>
      <c r="DG31" s="621"/>
      <c r="DH31" s="621"/>
      <c r="DI31" s="621"/>
      <c r="DJ31" s="621"/>
      <c r="DK31" s="622"/>
      <c r="DL31" s="614">
        <v>24145</v>
      </c>
      <c r="DM31" s="621"/>
      <c r="DN31" s="621"/>
      <c r="DO31" s="621"/>
      <c r="DP31" s="621"/>
      <c r="DQ31" s="621"/>
      <c r="DR31" s="621"/>
      <c r="DS31" s="621"/>
      <c r="DT31" s="621"/>
      <c r="DU31" s="621"/>
      <c r="DV31" s="622"/>
      <c r="DW31" s="611">
        <v>0.5</v>
      </c>
      <c r="DX31" s="623"/>
      <c r="DY31" s="623"/>
      <c r="DZ31" s="623"/>
      <c r="EA31" s="623"/>
      <c r="EB31" s="623"/>
      <c r="EC31" s="635"/>
    </row>
    <row r="32" spans="2:133" ht="11.25" customHeight="1">
      <c r="B32" s="605" t="s">
        <v>301</v>
      </c>
      <c r="C32" s="606"/>
      <c r="D32" s="606"/>
      <c r="E32" s="606"/>
      <c r="F32" s="606"/>
      <c r="G32" s="606"/>
      <c r="H32" s="606"/>
      <c r="I32" s="606"/>
      <c r="J32" s="606"/>
      <c r="K32" s="606"/>
      <c r="L32" s="606"/>
      <c r="M32" s="606"/>
      <c r="N32" s="606"/>
      <c r="O32" s="606"/>
      <c r="P32" s="606"/>
      <c r="Q32" s="607"/>
      <c r="R32" s="608">
        <v>577142</v>
      </c>
      <c r="S32" s="609"/>
      <c r="T32" s="609"/>
      <c r="U32" s="609"/>
      <c r="V32" s="609"/>
      <c r="W32" s="609"/>
      <c r="X32" s="609"/>
      <c r="Y32" s="610"/>
      <c r="Z32" s="646">
        <v>6.8</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208" t="s">
        <v>302</v>
      </c>
      <c r="AX32" s="605" t="s">
        <v>303</v>
      </c>
      <c r="AY32" s="606"/>
      <c r="AZ32" s="606"/>
      <c r="BA32" s="606"/>
      <c r="BB32" s="606"/>
      <c r="BC32" s="606"/>
      <c r="BD32" s="606"/>
      <c r="BE32" s="606"/>
      <c r="BF32" s="607"/>
      <c r="BG32" s="674">
        <v>98.7</v>
      </c>
      <c r="BH32" s="621"/>
      <c r="BI32" s="621"/>
      <c r="BJ32" s="621"/>
      <c r="BK32" s="621"/>
      <c r="BL32" s="621"/>
      <c r="BM32" s="612">
        <v>94.2</v>
      </c>
      <c r="BN32" s="621"/>
      <c r="BO32" s="621"/>
      <c r="BP32" s="621"/>
      <c r="BQ32" s="644"/>
      <c r="BR32" s="674">
        <v>98.7</v>
      </c>
      <c r="BS32" s="621"/>
      <c r="BT32" s="621"/>
      <c r="BU32" s="621"/>
      <c r="BV32" s="621"/>
      <c r="BW32" s="621"/>
      <c r="BX32" s="612">
        <v>93.9</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c r="B33" s="605" t="s">
        <v>305</v>
      </c>
      <c r="C33" s="606"/>
      <c r="D33" s="606"/>
      <c r="E33" s="606"/>
      <c r="F33" s="606"/>
      <c r="G33" s="606"/>
      <c r="H33" s="606"/>
      <c r="I33" s="606"/>
      <c r="J33" s="606"/>
      <c r="K33" s="606"/>
      <c r="L33" s="606"/>
      <c r="M33" s="606"/>
      <c r="N33" s="606"/>
      <c r="O33" s="606"/>
      <c r="P33" s="606"/>
      <c r="Q33" s="607"/>
      <c r="R33" s="608">
        <v>17845</v>
      </c>
      <c r="S33" s="609"/>
      <c r="T33" s="609"/>
      <c r="U33" s="609"/>
      <c r="V33" s="609"/>
      <c r="W33" s="609"/>
      <c r="X33" s="609"/>
      <c r="Y33" s="610"/>
      <c r="Z33" s="646">
        <v>0.2</v>
      </c>
      <c r="AA33" s="646"/>
      <c r="AB33" s="646"/>
      <c r="AC33" s="646"/>
      <c r="AD33" s="647">
        <v>16687</v>
      </c>
      <c r="AE33" s="647"/>
      <c r="AF33" s="647"/>
      <c r="AG33" s="647"/>
      <c r="AH33" s="647"/>
      <c r="AI33" s="647"/>
      <c r="AJ33" s="647"/>
      <c r="AK33" s="647"/>
      <c r="AL33" s="611">
        <v>0.3</v>
      </c>
      <c r="AM33" s="612"/>
      <c r="AN33" s="612"/>
      <c r="AO33" s="648"/>
      <c r="AP33" s="651"/>
      <c r="AQ33" s="652"/>
      <c r="AR33" s="652"/>
      <c r="AS33" s="652"/>
      <c r="AT33" s="682"/>
      <c r="AU33" s="213"/>
      <c r="AV33" s="213"/>
      <c r="AW33" s="213"/>
      <c r="AX33" s="589" t="s">
        <v>306</v>
      </c>
      <c r="AY33" s="590"/>
      <c r="AZ33" s="590"/>
      <c r="BA33" s="590"/>
      <c r="BB33" s="590"/>
      <c r="BC33" s="590"/>
      <c r="BD33" s="590"/>
      <c r="BE33" s="590"/>
      <c r="BF33" s="591"/>
      <c r="BG33" s="669">
        <v>98.7</v>
      </c>
      <c r="BH33" s="593"/>
      <c r="BI33" s="593"/>
      <c r="BJ33" s="593"/>
      <c r="BK33" s="593"/>
      <c r="BL33" s="593"/>
      <c r="BM33" s="639">
        <v>92.9</v>
      </c>
      <c r="BN33" s="593"/>
      <c r="BO33" s="593"/>
      <c r="BP33" s="593"/>
      <c r="BQ33" s="656"/>
      <c r="BR33" s="669">
        <v>98.6</v>
      </c>
      <c r="BS33" s="593"/>
      <c r="BT33" s="593"/>
      <c r="BU33" s="593"/>
      <c r="BV33" s="593"/>
      <c r="BW33" s="593"/>
      <c r="BX33" s="639">
        <v>92.5</v>
      </c>
      <c r="BY33" s="593"/>
      <c r="BZ33" s="593"/>
      <c r="CA33" s="593"/>
      <c r="CB33" s="656"/>
      <c r="CD33" s="605" t="s">
        <v>307</v>
      </c>
      <c r="CE33" s="606"/>
      <c r="CF33" s="606"/>
      <c r="CG33" s="606"/>
      <c r="CH33" s="606"/>
      <c r="CI33" s="606"/>
      <c r="CJ33" s="606"/>
      <c r="CK33" s="606"/>
      <c r="CL33" s="606"/>
      <c r="CM33" s="606"/>
      <c r="CN33" s="606"/>
      <c r="CO33" s="606"/>
      <c r="CP33" s="606"/>
      <c r="CQ33" s="607"/>
      <c r="CR33" s="608">
        <v>3388801</v>
      </c>
      <c r="CS33" s="621"/>
      <c r="CT33" s="621"/>
      <c r="CU33" s="621"/>
      <c r="CV33" s="621"/>
      <c r="CW33" s="621"/>
      <c r="CX33" s="621"/>
      <c r="CY33" s="622"/>
      <c r="CZ33" s="611">
        <v>41.6</v>
      </c>
      <c r="DA33" s="623"/>
      <c r="DB33" s="623"/>
      <c r="DC33" s="624"/>
      <c r="DD33" s="614">
        <v>2690865</v>
      </c>
      <c r="DE33" s="621"/>
      <c r="DF33" s="621"/>
      <c r="DG33" s="621"/>
      <c r="DH33" s="621"/>
      <c r="DI33" s="621"/>
      <c r="DJ33" s="621"/>
      <c r="DK33" s="622"/>
      <c r="DL33" s="614">
        <v>1778095</v>
      </c>
      <c r="DM33" s="621"/>
      <c r="DN33" s="621"/>
      <c r="DO33" s="621"/>
      <c r="DP33" s="621"/>
      <c r="DQ33" s="621"/>
      <c r="DR33" s="621"/>
      <c r="DS33" s="621"/>
      <c r="DT33" s="621"/>
      <c r="DU33" s="621"/>
      <c r="DV33" s="622"/>
      <c r="DW33" s="611">
        <v>35.700000000000003</v>
      </c>
      <c r="DX33" s="623"/>
      <c r="DY33" s="623"/>
      <c r="DZ33" s="623"/>
      <c r="EA33" s="623"/>
      <c r="EB33" s="623"/>
      <c r="EC33" s="635"/>
    </row>
    <row r="34" spans="2:133" ht="11.25" customHeight="1">
      <c r="B34" s="605" t="s">
        <v>308</v>
      </c>
      <c r="C34" s="606"/>
      <c r="D34" s="606"/>
      <c r="E34" s="606"/>
      <c r="F34" s="606"/>
      <c r="G34" s="606"/>
      <c r="H34" s="606"/>
      <c r="I34" s="606"/>
      <c r="J34" s="606"/>
      <c r="K34" s="606"/>
      <c r="L34" s="606"/>
      <c r="M34" s="606"/>
      <c r="N34" s="606"/>
      <c r="O34" s="606"/>
      <c r="P34" s="606"/>
      <c r="Q34" s="607"/>
      <c r="R34" s="608">
        <v>65577</v>
      </c>
      <c r="S34" s="609"/>
      <c r="T34" s="609"/>
      <c r="U34" s="609"/>
      <c r="V34" s="609"/>
      <c r="W34" s="609"/>
      <c r="X34" s="609"/>
      <c r="Y34" s="610"/>
      <c r="Z34" s="646">
        <v>0.8</v>
      </c>
      <c r="AA34" s="646"/>
      <c r="AB34" s="646"/>
      <c r="AC34" s="646"/>
      <c r="AD34" s="647" t="s">
        <v>122</v>
      </c>
      <c r="AE34" s="647"/>
      <c r="AF34" s="647"/>
      <c r="AG34" s="647"/>
      <c r="AH34" s="647"/>
      <c r="AI34" s="647"/>
      <c r="AJ34" s="647"/>
      <c r="AK34" s="647"/>
      <c r="AL34" s="611" t="s">
        <v>122</v>
      </c>
      <c r="AM34" s="612"/>
      <c r="AN34" s="612"/>
      <c r="AO34" s="648"/>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05" t="s">
        <v>309</v>
      </c>
      <c r="CE34" s="606"/>
      <c r="CF34" s="606"/>
      <c r="CG34" s="606"/>
      <c r="CH34" s="606"/>
      <c r="CI34" s="606"/>
      <c r="CJ34" s="606"/>
      <c r="CK34" s="606"/>
      <c r="CL34" s="606"/>
      <c r="CM34" s="606"/>
      <c r="CN34" s="606"/>
      <c r="CO34" s="606"/>
      <c r="CP34" s="606"/>
      <c r="CQ34" s="607"/>
      <c r="CR34" s="608">
        <v>1251250</v>
      </c>
      <c r="CS34" s="609"/>
      <c r="CT34" s="609"/>
      <c r="CU34" s="609"/>
      <c r="CV34" s="609"/>
      <c r="CW34" s="609"/>
      <c r="CX34" s="609"/>
      <c r="CY34" s="610"/>
      <c r="CZ34" s="611">
        <v>15.3</v>
      </c>
      <c r="DA34" s="623"/>
      <c r="DB34" s="623"/>
      <c r="DC34" s="624"/>
      <c r="DD34" s="614">
        <v>902014</v>
      </c>
      <c r="DE34" s="609"/>
      <c r="DF34" s="609"/>
      <c r="DG34" s="609"/>
      <c r="DH34" s="609"/>
      <c r="DI34" s="609"/>
      <c r="DJ34" s="609"/>
      <c r="DK34" s="610"/>
      <c r="DL34" s="614">
        <v>734782</v>
      </c>
      <c r="DM34" s="609"/>
      <c r="DN34" s="609"/>
      <c r="DO34" s="609"/>
      <c r="DP34" s="609"/>
      <c r="DQ34" s="609"/>
      <c r="DR34" s="609"/>
      <c r="DS34" s="609"/>
      <c r="DT34" s="609"/>
      <c r="DU34" s="609"/>
      <c r="DV34" s="610"/>
      <c r="DW34" s="611">
        <v>14.8</v>
      </c>
      <c r="DX34" s="623"/>
      <c r="DY34" s="623"/>
      <c r="DZ34" s="623"/>
      <c r="EA34" s="623"/>
      <c r="EB34" s="623"/>
      <c r="EC34" s="635"/>
    </row>
    <row r="35" spans="2:133" ht="11.25" customHeight="1">
      <c r="B35" s="605" t="s">
        <v>310</v>
      </c>
      <c r="C35" s="606"/>
      <c r="D35" s="606"/>
      <c r="E35" s="606"/>
      <c r="F35" s="606"/>
      <c r="G35" s="606"/>
      <c r="H35" s="606"/>
      <c r="I35" s="606"/>
      <c r="J35" s="606"/>
      <c r="K35" s="606"/>
      <c r="L35" s="606"/>
      <c r="M35" s="606"/>
      <c r="N35" s="606"/>
      <c r="O35" s="606"/>
      <c r="P35" s="606"/>
      <c r="Q35" s="607"/>
      <c r="R35" s="608">
        <v>540540</v>
      </c>
      <c r="S35" s="609"/>
      <c r="T35" s="609"/>
      <c r="U35" s="609"/>
      <c r="V35" s="609"/>
      <c r="W35" s="609"/>
      <c r="X35" s="609"/>
      <c r="Y35" s="610"/>
      <c r="Z35" s="646">
        <v>6.4</v>
      </c>
      <c r="AA35" s="646"/>
      <c r="AB35" s="646"/>
      <c r="AC35" s="646"/>
      <c r="AD35" s="647" t="s">
        <v>122</v>
      </c>
      <c r="AE35" s="647"/>
      <c r="AF35" s="647"/>
      <c r="AG35" s="647"/>
      <c r="AH35" s="647"/>
      <c r="AI35" s="647"/>
      <c r="AJ35" s="647"/>
      <c r="AK35" s="647"/>
      <c r="AL35" s="611" t="s">
        <v>122</v>
      </c>
      <c r="AM35" s="612"/>
      <c r="AN35" s="612"/>
      <c r="AO35" s="648"/>
      <c r="AP35" s="21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25047</v>
      </c>
      <c r="CS35" s="621"/>
      <c r="CT35" s="621"/>
      <c r="CU35" s="621"/>
      <c r="CV35" s="621"/>
      <c r="CW35" s="621"/>
      <c r="CX35" s="621"/>
      <c r="CY35" s="622"/>
      <c r="CZ35" s="611">
        <v>0.3</v>
      </c>
      <c r="DA35" s="623"/>
      <c r="DB35" s="623"/>
      <c r="DC35" s="624"/>
      <c r="DD35" s="614">
        <v>25047</v>
      </c>
      <c r="DE35" s="621"/>
      <c r="DF35" s="621"/>
      <c r="DG35" s="621"/>
      <c r="DH35" s="621"/>
      <c r="DI35" s="621"/>
      <c r="DJ35" s="621"/>
      <c r="DK35" s="622"/>
      <c r="DL35" s="614">
        <v>19758</v>
      </c>
      <c r="DM35" s="621"/>
      <c r="DN35" s="621"/>
      <c r="DO35" s="621"/>
      <c r="DP35" s="621"/>
      <c r="DQ35" s="621"/>
      <c r="DR35" s="621"/>
      <c r="DS35" s="621"/>
      <c r="DT35" s="621"/>
      <c r="DU35" s="621"/>
      <c r="DV35" s="622"/>
      <c r="DW35" s="611">
        <v>0.4</v>
      </c>
      <c r="DX35" s="623"/>
      <c r="DY35" s="623"/>
      <c r="DZ35" s="623"/>
      <c r="EA35" s="623"/>
      <c r="EB35" s="623"/>
      <c r="EC35" s="635"/>
    </row>
    <row r="36" spans="2:133" ht="11.25" customHeight="1">
      <c r="B36" s="605" t="s">
        <v>314</v>
      </c>
      <c r="C36" s="606"/>
      <c r="D36" s="606"/>
      <c r="E36" s="606"/>
      <c r="F36" s="606"/>
      <c r="G36" s="606"/>
      <c r="H36" s="606"/>
      <c r="I36" s="606"/>
      <c r="J36" s="606"/>
      <c r="K36" s="606"/>
      <c r="L36" s="606"/>
      <c r="M36" s="606"/>
      <c r="N36" s="606"/>
      <c r="O36" s="606"/>
      <c r="P36" s="606"/>
      <c r="Q36" s="607"/>
      <c r="R36" s="608">
        <v>289522</v>
      </c>
      <c r="S36" s="609"/>
      <c r="T36" s="609"/>
      <c r="U36" s="609"/>
      <c r="V36" s="609"/>
      <c r="W36" s="609"/>
      <c r="X36" s="609"/>
      <c r="Y36" s="610"/>
      <c r="Z36" s="646">
        <v>3.4</v>
      </c>
      <c r="AA36" s="646"/>
      <c r="AB36" s="646"/>
      <c r="AC36" s="646"/>
      <c r="AD36" s="647" t="s">
        <v>122</v>
      </c>
      <c r="AE36" s="647"/>
      <c r="AF36" s="647"/>
      <c r="AG36" s="647"/>
      <c r="AH36" s="647"/>
      <c r="AI36" s="647"/>
      <c r="AJ36" s="647"/>
      <c r="AK36" s="647"/>
      <c r="AL36" s="611" t="s">
        <v>122</v>
      </c>
      <c r="AM36" s="612"/>
      <c r="AN36" s="612"/>
      <c r="AO36" s="648"/>
      <c r="AP36" s="216"/>
      <c r="AQ36" s="657" t="s">
        <v>315</v>
      </c>
      <c r="AR36" s="658"/>
      <c r="AS36" s="658"/>
      <c r="AT36" s="658"/>
      <c r="AU36" s="658"/>
      <c r="AV36" s="658"/>
      <c r="AW36" s="658"/>
      <c r="AX36" s="658"/>
      <c r="AY36" s="659"/>
      <c r="AZ36" s="663">
        <v>911613</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4597</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784084</v>
      </c>
      <c r="CS36" s="609"/>
      <c r="CT36" s="609"/>
      <c r="CU36" s="609"/>
      <c r="CV36" s="609"/>
      <c r="CW36" s="609"/>
      <c r="CX36" s="609"/>
      <c r="CY36" s="610"/>
      <c r="CZ36" s="611">
        <v>9.6</v>
      </c>
      <c r="DA36" s="623"/>
      <c r="DB36" s="623"/>
      <c r="DC36" s="624"/>
      <c r="DD36" s="614">
        <v>646732</v>
      </c>
      <c r="DE36" s="609"/>
      <c r="DF36" s="609"/>
      <c r="DG36" s="609"/>
      <c r="DH36" s="609"/>
      <c r="DI36" s="609"/>
      <c r="DJ36" s="609"/>
      <c r="DK36" s="610"/>
      <c r="DL36" s="614">
        <v>370627</v>
      </c>
      <c r="DM36" s="609"/>
      <c r="DN36" s="609"/>
      <c r="DO36" s="609"/>
      <c r="DP36" s="609"/>
      <c r="DQ36" s="609"/>
      <c r="DR36" s="609"/>
      <c r="DS36" s="609"/>
      <c r="DT36" s="609"/>
      <c r="DU36" s="609"/>
      <c r="DV36" s="610"/>
      <c r="DW36" s="611">
        <v>7.4</v>
      </c>
      <c r="DX36" s="623"/>
      <c r="DY36" s="623"/>
      <c r="DZ36" s="623"/>
      <c r="EA36" s="623"/>
      <c r="EB36" s="623"/>
      <c r="EC36" s="635"/>
    </row>
    <row r="37" spans="2:133" ht="11.25" customHeight="1">
      <c r="B37" s="605" t="s">
        <v>318</v>
      </c>
      <c r="C37" s="606"/>
      <c r="D37" s="606"/>
      <c r="E37" s="606"/>
      <c r="F37" s="606"/>
      <c r="G37" s="606"/>
      <c r="H37" s="606"/>
      <c r="I37" s="606"/>
      <c r="J37" s="606"/>
      <c r="K37" s="606"/>
      <c r="L37" s="606"/>
      <c r="M37" s="606"/>
      <c r="N37" s="606"/>
      <c r="O37" s="606"/>
      <c r="P37" s="606"/>
      <c r="Q37" s="607"/>
      <c r="R37" s="608">
        <v>97215</v>
      </c>
      <c r="S37" s="609"/>
      <c r="T37" s="609"/>
      <c r="U37" s="609"/>
      <c r="V37" s="609"/>
      <c r="W37" s="609"/>
      <c r="X37" s="609"/>
      <c r="Y37" s="610"/>
      <c r="Z37" s="646">
        <v>1.2</v>
      </c>
      <c r="AA37" s="646"/>
      <c r="AB37" s="646"/>
      <c r="AC37" s="646"/>
      <c r="AD37" s="647">
        <v>4554</v>
      </c>
      <c r="AE37" s="647"/>
      <c r="AF37" s="647"/>
      <c r="AG37" s="647"/>
      <c r="AH37" s="647"/>
      <c r="AI37" s="647"/>
      <c r="AJ37" s="647"/>
      <c r="AK37" s="647"/>
      <c r="AL37" s="611">
        <v>0.1</v>
      </c>
      <c r="AM37" s="612"/>
      <c r="AN37" s="612"/>
      <c r="AO37" s="648"/>
      <c r="AQ37" s="641" t="s">
        <v>319</v>
      </c>
      <c r="AR37" s="642"/>
      <c r="AS37" s="642"/>
      <c r="AT37" s="642"/>
      <c r="AU37" s="642"/>
      <c r="AV37" s="642"/>
      <c r="AW37" s="642"/>
      <c r="AX37" s="642"/>
      <c r="AY37" s="643"/>
      <c r="AZ37" s="608">
        <v>95105</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-7829</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218518</v>
      </c>
      <c r="CS37" s="621"/>
      <c r="CT37" s="621"/>
      <c r="CU37" s="621"/>
      <c r="CV37" s="621"/>
      <c r="CW37" s="621"/>
      <c r="CX37" s="621"/>
      <c r="CY37" s="622"/>
      <c r="CZ37" s="611">
        <v>2.7</v>
      </c>
      <c r="DA37" s="623"/>
      <c r="DB37" s="623"/>
      <c r="DC37" s="624"/>
      <c r="DD37" s="614">
        <v>204618</v>
      </c>
      <c r="DE37" s="621"/>
      <c r="DF37" s="621"/>
      <c r="DG37" s="621"/>
      <c r="DH37" s="621"/>
      <c r="DI37" s="621"/>
      <c r="DJ37" s="621"/>
      <c r="DK37" s="622"/>
      <c r="DL37" s="614">
        <v>183012</v>
      </c>
      <c r="DM37" s="621"/>
      <c r="DN37" s="621"/>
      <c r="DO37" s="621"/>
      <c r="DP37" s="621"/>
      <c r="DQ37" s="621"/>
      <c r="DR37" s="621"/>
      <c r="DS37" s="621"/>
      <c r="DT37" s="621"/>
      <c r="DU37" s="621"/>
      <c r="DV37" s="622"/>
      <c r="DW37" s="611">
        <v>3.7</v>
      </c>
      <c r="DX37" s="623"/>
      <c r="DY37" s="623"/>
      <c r="DZ37" s="623"/>
      <c r="EA37" s="623"/>
      <c r="EB37" s="623"/>
      <c r="EC37" s="635"/>
    </row>
    <row r="38" spans="2:133" ht="11.25" customHeight="1">
      <c r="B38" s="605" t="s">
        <v>322</v>
      </c>
      <c r="C38" s="606"/>
      <c r="D38" s="606"/>
      <c r="E38" s="606"/>
      <c r="F38" s="606"/>
      <c r="G38" s="606"/>
      <c r="H38" s="606"/>
      <c r="I38" s="606"/>
      <c r="J38" s="606"/>
      <c r="K38" s="606"/>
      <c r="L38" s="606"/>
      <c r="M38" s="606"/>
      <c r="N38" s="606"/>
      <c r="O38" s="606"/>
      <c r="P38" s="606"/>
      <c r="Q38" s="607"/>
      <c r="R38" s="608">
        <v>247523</v>
      </c>
      <c r="S38" s="609"/>
      <c r="T38" s="609"/>
      <c r="U38" s="609"/>
      <c r="V38" s="609"/>
      <c r="W38" s="609"/>
      <c r="X38" s="609"/>
      <c r="Y38" s="610"/>
      <c r="Z38" s="646">
        <v>2.9</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3494</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3360</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813014</v>
      </c>
      <c r="CS38" s="609"/>
      <c r="CT38" s="609"/>
      <c r="CU38" s="609"/>
      <c r="CV38" s="609"/>
      <c r="CW38" s="609"/>
      <c r="CX38" s="609"/>
      <c r="CY38" s="610"/>
      <c r="CZ38" s="611">
        <v>10</v>
      </c>
      <c r="DA38" s="623"/>
      <c r="DB38" s="623"/>
      <c r="DC38" s="624"/>
      <c r="DD38" s="614">
        <v>672954</v>
      </c>
      <c r="DE38" s="609"/>
      <c r="DF38" s="609"/>
      <c r="DG38" s="609"/>
      <c r="DH38" s="609"/>
      <c r="DI38" s="609"/>
      <c r="DJ38" s="609"/>
      <c r="DK38" s="610"/>
      <c r="DL38" s="614">
        <v>652928</v>
      </c>
      <c r="DM38" s="609"/>
      <c r="DN38" s="609"/>
      <c r="DO38" s="609"/>
      <c r="DP38" s="609"/>
      <c r="DQ38" s="609"/>
      <c r="DR38" s="609"/>
      <c r="DS38" s="609"/>
      <c r="DT38" s="609"/>
      <c r="DU38" s="609"/>
      <c r="DV38" s="610"/>
      <c r="DW38" s="611">
        <v>13.1</v>
      </c>
      <c r="DX38" s="623"/>
      <c r="DY38" s="623"/>
      <c r="DZ38" s="623"/>
      <c r="EA38" s="623"/>
      <c r="EB38" s="623"/>
      <c r="EC38" s="635"/>
    </row>
    <row r="39" spans="2:133" ht="11.25" customHeight="1">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4967</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504093</v>
      </c>
      <c r="CS39" s="621"/>
      <c r="CT39" s="621"/>
      <c r="CU39" s="621"/>
      <c r="CV39" s="621"/>
      <c r="CW39" s="621"/>
      <c r="CX39" s="621"/>
      <c r="CY39" s="622"/>
      <c r="CZ39" s="611">
        <v>6.2</v>
      </c>
      <c r="DA39" s="623"/>
      <c r="DB39" s="623"/>
      <c r="DC39" s="624"/>
      <c r="DD39" s="614">
        <v>443805</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c r="B40" s="605" t="s">
        <v>330</v>
      </c>
      <c r="C40" s="606"/>
      <c r="D40" s="606"/>
      <c r="E40" s="606"/>
      <c r="F40" s="606"/>
      <c r="G40" s="606"/>
      <c r="H40" s="606"/>
      <c r="I40" s="606"/>
      <c r="J40" s="606"/>
      <c r="K40" s="606"/>
      <c r="L40" s="606"/>
      <c r="M40" s="606"/>
      <c r="N40" s="606"/>
      <c r="O40" s="606"/>
      <c r="P40" s="606"/>
      <c r="Q40" s="607"/>
      <c r="R40" s="608">
        <v>41323</v>
      </c>
      <c r="S40" s="609"/>
      <c r="T40" s="609"/>
      <c r="U40" s="609"/>
      <c r="V40" s="609"/>
      <c r="W40" s="609"/>
      <c r="X40" s="609"/>
      <c r="Y40" s="610"/>
      <c r="Z40" s="646">
        <v>0.5</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17"/>
      <c r="BM40" s="606" t="s">
        <v>333</v>
      </c>
      <c r="BN40" s="606"/>
      <c r="BO40" s="606"/>
      <c r="BP40" s="606"/>
      <c r="BQ40" s="606"/>
      <c r="BR40" s="606"/>
      <c r="BS40" s="606"/>
      <c r="BT40" s="606"/>
      <c r="BU40" s="607"/>
      <c r="BV40" s="608">
        <v>92</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11313</v>
      </c>
      <c r="CS40" s="609"/>
      <c r="CT40" s="609"/>
      <c r="CU40" s="609"/>
      <c r="CV40" s="609"/>
      <c r="CW40" s="609"/>
      <c r="CX40" s="609"/>
      <c r="CY40" s="610"/>
      <c r="CZ40" s="611">
        <v>0.1</v>
      </c>
      <c r="DA40" s="623"/>
      <c r="DB40" s="623"/>
      <c r="DC40" s="624"/>
      <c r="DD40" s="614">
        <v>313</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c r="B41" s="589" t="s">
        <v>335</v>
      </c>
      <c r="C41" s="590"/>
      <c r="D41" s="590"/>
      <c r="E41" s="590"/>
      <c r="F41" s="590"/>
      <c r="G41" s="590"/>
      <c r="H41" s="590"/>
      <c r="I41" s="590"/>
      <c r="J41" s="590"/>
      <c r="K41" s="590"/>
      <c r="L41" s="590"/>
      <c r="M41" s="590"/>
      <c r="N41" s="590"/>
      <c r="O41" s="590"/>
      <c r="P41" s="590"/>
      <c r="Q41" s="591"/>
      <c r="R41" s="592">
        <v>8445981</v>
      </c>
      <c r="S41" s="633"/>
      <c r="T41" s="633"/>
      <c r="U41" s="633"/>
      <c r="V41" s="633"/>
      <c r="W41" s="633"/>
      <c r="X41" s="633"/>
      <c r="Y41" s="636"/>
      <c r="Z41" s="637">
        <v>100</v>
      </c>
      <c r="AA41" s="637"/>
      <c r="AB41" s="637"/>
      <c r="AC41" s="637"/>
      <c r="AD41" s="638">
        <v>4939827</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196265</v>
      </c>
      <c r="BA41" s="609"/>
      <c r="BB41" s="609"/>
      <c r="BC41" s="609"/>
      <c r="BD41" s="621"/>
      <c r="BE41" s="621"/>
      <c r="BF41" s="644"/>
      <c r="BG41" s="649"/>
      <c r="BH41" s="650"/>
      <c r="BI41" s="650"/>
      <c r="BJ41" s="650"/>
      <c r="BK41" s="650"/>
      <c r="BL41" s="217"/>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c r="AQ42" s="653" t="s">
        <v>339</v>
      </c>
      <c r="AR42" s="654"/>
      <c r="AS42" s="654"/>
      <c r="AT42" s="654"/>
      <c r="AU42" s="654"/>
      <c r="AV42" s="654"/>
      <c r="AW42" s="654"/>
      <c r="AX42" s="654"/>
      <c r="AY42" s="655"/>
      <c r="AZ42" s="592">
        <v>616749</v>
      </c>
      <c r="BA42" s="633"/>
      <c r="BB42" s="633"/>
      <c r="BC42" s="633"/>
      <c r="BD42" s="593"/>
      <c r="BE42" s="593"/>
      <c r="BF42" s="656"/>
      <c r="BG42" s="651"/>
      <c r="BH42" s="652"/>
      <c r="BI42" s="652"/>
      <c r="BJ42" s="652"/>
      <c r="BK42" s="652"/>
      <c r="BL42" s="218"/>
      <c r="BM42" s="590" t="s">
        <v>340</v>
      </c>
      <c r="BN42" s="590"/>
      <c r="BO42" s="590"/>
      <c r="BP42" s="590"/>
      <c r="BQ42" s="590"/>
      <c r="BR42" s="590"/>
      <c r="BS42" s="590"/>
      <c r="BT42" s="590"/>
      <c r="BU42" s="591"/>
      <c r="BV42" s="592">
        <v>387</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430080</v>
      </c>
      <c r="CS42" s="621"/>
      <c r="CT42" s="621"/>
      <c r="CU42" s="621"/>
      <c r="CV42" s="621"/>
      <c r="CW42" s="621"/>
      <c r="CX42" s="621"/>
      <c r="CY42" s="622"/>
      <c r="CZ42" s="611">
        <v>5.3</v>
      </c>
      <c r="DA42" s="623"/>
      <c r="DB42" s="623"/>
      <c r="DC42" s="624"/>
      <c r="DD42" s="614">
        <v>75684</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c r="B43" s="208" t="s">
        <v>342</v>
      </c>
      <c r="CD43" s="605" t="s">
        <v>343</v>
      </c>
      <c r="CE43" s="606"/>
      <c r="CF43" s="606"/>
      <c r="CG43" s="606"/>
      <c r="CH43" s="606"/>
      <c r="CI43" s="606"/>
      <c r="CJ43" s="606"/>
      <c r="CK43" s="606"/>
      <c r="CL43" s="606"/>
      <c r="CM43" s="606"/>
      <c r="CN43" s="606"/>
      <c r="CO43" s="606"/>
      <c r="CP43" s="606"/>
      <c r="CQ43" s="607"/>
      <c r="CR43" s="608">
        <v>15872</v>
      </c>
      <c r="CS43" s="621"/>
      <c r="CT43" s="621"/>
      <c r="CU43" s="621"/>
      <c r="CV43" s="621"/>
      <c r="CW43" s="621"/>
      <c r="CX43" s="621"/>
      <c r="CY43" s="622"/>
      <c r="CZ43" s="611">
        <v>0.2</v>
      </c>
      <c r="DA43" s="623"/>
      <c r="DB43" s="623"/>
      <c r="DC43" s="624"/>
      <c r="DD43" s="614">
        <v>15872</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427162</v>
      </c>
      <c r="CS44" s="609"/>
      <c r="CT44" s="609"/>
      <c r="CU44" s="609"/>
      <c r="CV44" s="609"/>
      <c r="CW44" s="609"/>
      <c r="CX44" s="609"/>
      <c r="CY44" s="610"/>
      <c r="CZ44" s="611">
        <v>5.2</v>
      </c>
      <c r="DA44" s="612"/>
      <c r="DB44" s="612"/>
      <c r="DC44" s="613"/>
      <c r="DD44" s="614">
        <v>75666</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273772</v>
      </c>
      <c r="CS45" s="621"/>
      <c r="CT45" s="621"/>
      <c r="CU45" s="621"/>
      <c r="CV45" s="621"/>
      <c r="CW45" s="621"/>
      <c r="CX45" s="621"/>
      <c r="CY45" s="622"/>
      <c r="CZ45" s="611">
        <v>3.4</v>
      </c>
      <c r="DA45" s="623"/>
      <c r="DB45" s="623"/>
      <c r="DC45" s="624"/>
      <c r="DD45" s="614">
        <v>37619</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c r="B46" s="219"/>
      <c r="CD46" s="629"/>
      <c r="CE46" s="630"/>
      <c r="CF46" s="605" t="s">
        <v>348</v>
      </c>
      <c r="CG46" s="606"/>
      <c r="CH46" s="606"/>
      <c r="CI46" s="606"/>
      <c r="CJ46" s="606"/>
      <c r="CK46" s="606"/>
      <c r="CL46" s="606"/>
      <c r="CM46" s="606"/>
      <c r="CN46" s="606"/>
      <c r="CO46" s="606"/>
      <c r="CP46" s="606"/>
      <c r="CQ46" s="607"/>
      <c r="CR46" s="608">
        <v>135808</v>
      </c>
      <c r="CS46" s="609"/>
      <c r="CT46" s="609"/>
      <c r="CU46" s="609"/>
      <c r="CV46" s="609"/>
      <c r="CW46" s="609"/>
      <c r="CX46" s="609"/>
      <c r="CY46" s="610"/>
      <c r="CZ46" s="611">
        <v>1.7</v>
      </c>
      <c r="DA46" s="612"/>
      <c r="DB46" s="612"/>
      <c r="DC46" s="613"/>
      <c r="DD46" s="614">
        <v>37402</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c r="B47" s="219"/>
      <c r="CD47" s="629"/>
      <c r="CE47" s="630"/>
      <c r="CF47" s="605" t="s">
        <v>349</v>
      </c>
      <c r="CG47" s="606"/>
      <c r="CH47" s="606"/>
      <c r="CI47" s="606"/>
      <c r="CJ47" s="606"/>
      <c r="CK47" s="606"/>
      <c r="CL47" s="606"/>
      <c r="CM47" s="606"/>
      <c r="CN47" s="606"/>
      <c r="CO47" s="606"/>
      <c r="CP47" s="606"/>
      <c r="CQ47" s="607"/>
      <c r="CR47" s="608">
        <v>2918</v>
      </c>
      <c r="CS47" s="621"/>
      <c r="CT47" s="621"/>
      <c r="CU47" s="621"/>
      <c r="CV47" s="621"/>
      <c r="CW47" s="621"/>
      <c r="CX47" s="621"/>
      <c r="CY47" s="622"/>
      <c r="CZ47" s="611">
        <v>0</v>
      </c>
      <c r="DA47" s="623"/>
      <c r="DB47" s="623"/>
      <c r="DC47" s="624"/>
      <c r="DD47" s="614">
        <v>18</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c r="B48" s="219"/>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c r="B49" s="219"/>
      <c r="CD49" s="589" t="s">
        <v>351</v>
      </c>
      <c r="CE49" s="590"/>
      <c r="CF49" s="590"/>
      <c r="CG49" s="590"/>
      <c r="CH49" s="590"/>
      <c r="CI49" s="590"/>
      <c r="CJ49" s="590"/>
      <c r="CK49" s="590"/>
      <c r="CL49" s="590"/>
      <c r="CM49" s="590"/>
      <c r="CN49" s="590"/>
      <c r="CO49" s="590"/>
      <c r="CP49" s="590"/>
      <c r="CQ49" s="591"/>
      <c r="CR49" s="592">
        <v>8154259</v>
      </c>
      <c r="CS49" s="593"/>
      <c r="CT49" s="593"/>
      <c r="CU49" s="593"/>
      <c r="CV49" s="593"/>
      <c r="CW49" s="593"/>
      <c r="CX49" s="593"/>
      <c r="CY49" s="594"/>
      <c r="CZ49" s="595">
        <v>100</v>
      </c>
      <c r="DA49" s="596"/>
      <c r="DB49" s="596"/>
      <c r="DC49" s="597"/>
      <c r="DD49" s="598">
        <v>6018961</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oxEhsWRz7DljScNPMEIcWEXprz7/dvoHX7/MRZ0HC+sACOAn9FWonCLvrpm5+iQC8wadfe1x/POuWTtmMIfK7w==" saltValue="dftVaI+n/0YQienPZSypL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cols>
    <col min="1" max="130" width="2.77734375" style="225" customWidth="1"/>
    <col min="131" max="131" width="1.6640625" style="225" customWidth="1"/>
    <col min="132" max="16384" width="9" style="225" hidden="1"/>
  </cols>
  <sheetData>
    <row r="1" spans="1:131" ht="11.25" customHeight="1" thickBot="1">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078" t="s">
        <v>353</v>
      </c>
      <c r="DK2" s="1079"/>
      <c r="DL2" s="1079"/>
      <c r="DM2" s="1079"/>
      <c r="DN2" s="1079"/>
      <c r="DO2" s="1080"/>
      <c r="DP2" s="222"/>
      <c r="DQ2" s="1078" t="s">
        <v>354</v>
      </c>
      <c r="DR2" s="1079"/>
      <c r="DS2" s="1079"/>
      <c r="DT2" s="1079"/>
      <c r="DU2" s="1079"/>
      <c r="DV2" s="1079"/>
      <c r="DW2" s="1079"/>
      <c r="DX2" s="1079"/>
      <c r="DY2" s="1079"/>
      <c r="DZ2" s="1080"/>
      <c r="EA2" s="224"/>
    </row>
    <row r="3" spans="1:131" ht="11.25" customHeight="1">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26"/>
      <c r="BA4" s="226"/>
      <c r="BB4" s="226"/>
      <c r="BC4" s="226"/>
      <c r="BD4" s="226"/>
      <c r="BE4" s="227"/>
      <c r="BF4" s="227"/>
      <c r="BG4" s="227"/>
      <c r="BH4" s="227"/>
      <c r="BI4" s="227"/>
      <c r="BJ4" s="227"/>
      <c r="BK4" s="227"/>
      <c r="BL4" s="227"/>
      <c r="BM4" s="227"/>
      <c r="BN4" s="227"/>
      <c r="BO4" s="227"/>
      <c r="BP4" s="227"/>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28"/>
    </row>
    <row r="5" spans="1:131" s="229" customFormat="1" ht="26.25" customHeight="1">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26"/>
      <c r="BA5" s="226"/>
      <c r="BB5" s="226"/>
      <c r="BC5" s="226"/>
      <c r="BD5" s="226"/>
      <c r="BE5" s="227"/>
      <c r="BF5" s="227"/>
      <c r="BG5" s="227"/>
      <c r="BH5" s="227"/>
      <c r="BI5" s="227"/>
      <c r="BJ5" s="227"/>
      <c r="BK5" s="227"/>
      <c r="BL5" s="227"/>
      <c r="BM5" s="227"/>
      <c r="BN5" s="227"/>
      <c r="BO5" s="227"/>
      <c r="BP5" s="227"/>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28"/>
    </row>
    <row r="6" spans="1:131" s="229" customFormat="1" ht="26.25" customHeight="1" thickBot="1">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26"/>
      <c r="BA6" s="226"/>
      <c r="BB6" s="226"/>
      <c r="BC6" s="226"/>
      <c r="BD6" s="226"/>
      <c r="BE6" s="227"/>
      <c r="BF6" s="227"/>
      <c r="BG6" s="227"/>
      <c r="BH6" s="227"/>
      <c r="BI6" s="227"/>
      <c r="BJ6" s="227"/>
      <c r="BK6" s="227"/>
      <c r="BL6" s="227"/>
      <c r="BM6" s="227"/>
      <c r="BN6" s="227"/>
      <c r="BO6" s="227"/>
      <c r="BP6" s="227"/>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28"/>
    </row>
    <row r="7" spans="1:131" s="229" customFormat="1" ht="26.25" customHeight="1" thickTop="1">
      <c r="A7" s="230">
        <v>1</v>
      </c>
      <c r="B7" s="1034" t="s">
        <v>374</v>
      </c>
      <c r="C7" s="1035"/>
      <c r="D7" s="1035"/>
      <c r="E7" s="1035"/>
      <c r="F7" s="1035"/>
      <c r="G7" s="1035"/>
      <c r="H7" s="1035"/>
      <c r="I7" s="1035"/>
      <c r="J7" s="1035"/>
      <c r="K7" s="1035"/>
      <c r="L7" s="1035"/>
      <c r="M7" s="1035"/>
      <c r="N7" s="1035"/>
      <c r="O7" s="1035"/>
      <c r="P7" s="1036"/>
      <c r="Q7" s="1089">
        <v>8446</v>
      </c>
      <c r="R7" s="1090"/>
      <c r="S7" s="1090"/>
      <c r="T7" s="1090"/>
      <c r="U7" s="1090"/>
      <c r="V7" s="1090">
        <v>8154</v>
      </c>
      <c r="W7" s="1090"/>
      <c r="X7" s="1090"/>
      <c r="Y7" s="1090"/>
      <c r="Z7" s="1090"/>
      <c r="AA7" s="1090">
        <v>292</v>
      </c>
      <c r="AB7" s="1090"/>
      <c r="AC7" s="1090"/>
      <c r="AD7" s="1090"/>
      <c r="AE7" s="1091"/>
      <c r="AF7" s="1092">
        <v>285</v>
      </c>
      <c r="AG7" s="1093"/>
      <c r="AH7" s="1093"/>
      <c r="AI7" s="1093"/>
      <c r="AJ7" s="1094"/>
      <c r="AK7" s="1095">
        <v>541</v>
      </c>
      <c r="AL7" s="1096"/>
      <c r="AM7" s="1096"/>
      <c r="AN7" s="1096"/>
      <c r="AO7" s="1096"/>
      <c r="AP7" s="1096">
        <v>6132</v>
      </c>
      <c r="AQ7" s="1096"/>
      <c r="AR7" s="1096"/>
      <c r="AS7" s="1096"/>
      <c r="AT7" s="1096"/>
      <c r="AU7" s="1097"/>
      <c r="AV7" s="1097"/>
      <c r="AW7" s="1097"/>
      <c r="AX7" s="1097"/>
      <c r="AY7" s="1098"/>
      <c r="AZ7" s="226"/>
      <c r="BA7" s="226"/>
      <c r="BB7" s="226"/>
      <c r="BC7" s="226"/>
      <c r="BD7" s="226"/>
      <c r="BE7" s="227"/>
      <c r="BF7" s="227"/>
      <c r="BG7" s="227"/>
      <c r="BH7" s="227"/>
      <c r="BI7" s="227"/>
      <c r="BJ7" s="227"/>
      <c r="BK7" s="227"/>
      <c r="BL7" s="227"/>
      <c r="BM7" s="227"/>
      <c r="BN7" s="227"/>
      <c r="BO7" s="227"/>
      <c r="BP7" s="227"/>
      <c r="BQ7" s="230">
        <v>1</v>
      </c>
      <c r="BR7" s="231"/>
      <c r="BS7" s="1086"/>
      <c r="BT7" s="1087"/>
      <c r="BU7" s="1087"/>
      <c r="BV7" s="1087"/>
      <c r="BW7" s="1087"/>
      <c r="BX7" s="1087"/>
      <c r="BY7" s="1087"/>
      <c r="BZ7" s="1087"/>
      <c r="CA7" s="1087"/>
      <c r="CB7" s="1087"/>
      <c r="CC7" s="1087"/>
      <c r="CD7" s="1087"/>
      <c r="CE7" s="1087"/>
      <c r="CF7" s="1087"/>
      <c r="CG7" s="1099"/>
      <c r="CH7" s="1083"/>
      <c r="CI7" s="1084"/>
      <c r="CJ7" s="1084"/>
      <c r="CK7" s="1084"/>
      <c r="CL7" s="1085"/>
      <c r="CM7" s="1083"/>
      <c r="CN7" s="1084"/>
      <c r="CO7" s="1084"/>
      <c r="CP7" s="1084"/>
      <c r="CQ7" s="1085"/>
      <c r="CR7" s="1083"/>
      <c r="CS7" s="1084"/>
      <c r="CT7" s="1084"/>
      <c r="CU7" s="1084"/>
      <c r="CV7" s="1085"/>
      <c r="CW7" s="1083"/>
      <c r="CX7" s="1084"/>
      <c r="CY7" s="1084"/>
      <c r="CZ7" s="1084"/>
      <c r="DA7" s="1085"/>
      <c r="DB7" s="1083"/>
      <c r="DC7" s="1084"/>
      <c r="DD7" s="1084"/>
      <c r="DE7" s="1084"/>
      <c r="DF7" s="1085"/>
      <c r="DG7" s="1083"/>
      <c r="DH7" s="1084"/>
      <c r="DI7" s="1084"/>
      <c r="DJ7" s="1084"/>
      <c r="DK7" s="1085"/>
      <c r="DL7" s="1083"/>
      <c r="DM7" s="1084"/>
      <c r="DN7" s="1084"/>
      <c r="DO7" s="1084"/>
      <c r="DP7" s="1085"/>
      <c r="DQ7" s="1083"/>
      <c r="DR7" s="1084"/>
      <c r="DS7" s="1084"/>
      <c r="DT7" s="1084"/>
      <c r="DU7" s="1085"/>
      <c r="DV7" s="1086"/>
      <c r="DW7" s="1087"/>
      <c r="DX7" s="1087"/>
      <c r="DY7" s="1087"/>
      <c r="DZ7" s="1088"/>
      <c r="EA7" s="228"/>
    </row>
    <row r="8" spans="1:131" s="229" customFormat="1" ht="26.25" customHeight="1">
      <c r="A8" s="232">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26"/>
      <c r="BA8" s="226"/>
      <c r="BB8" s="226"/>
      <c r="BC8" s="226"/>
      <c r="BD8" s="226"/>
      <c r="BE8" s="227"/>
      <c r="BF8" s="227"/>
      <c r="BG8" s="227"/>
      <c r="BH8" s="227"/>
      <c r="BI8" s="227"/>
      <c r="BJ8" s="227"/>
      <c r="BK8" s="227"/>
      <c r="BL8" s="227"/>
      <c r="BM8" s="227"/>
      <c r="BN8" s="227"/>
      <c r="BO8" s="227"/>
      <c r="BP8" s="227"/>
      <c r="BQ8" s="232">
        <v>2</v>
      </c>
      <c r="BR8" s="233"/>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28"/>
    </row>
    <row r="9" spans="1:131" s="229" customFormat="1" ht="26.25" customHeight="1">
      <c r="A9" s="232">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26"/>
      <c r="BA9" s="226"/>
      <c r="BB9" s="226"/>
      <c r="BC9" s="226"/>
      <c r="BD9" s="226"/>
      <c r="BE9" s="227"/>
      <c r="BF9" s="227"/>
      <c r="BG9" s="227"/>
      <c r="BH9" s="227"/>
      <c r="BI9" s="227"/>
      <c r="BJ9" s="227"/>
      <c r="BK9" s="227"/>
      <c r="BL9" s="227"/>
      <c r="BM9" s="227"/>
      <c r="BN9" s="227"/>
      <c r="BO9" s="227"/>
      <c r="BP9" s="227"/>
      <c r="BQ9" s="232">
        <v>3</v>
      </c>
      <c r="BR9" s="233"/>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28"/>
    </row>
    <row r="10" spans="1:131" s="229" customFormat="1" ht="26.25" customHeight="1">
      <c r="A10" s="232">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26"/>
      <c r="BA10" s="226"/>
      <c r="BB10" s="226"/>
      <c r="BC10" s="226"/>
      <c r="BD10" s="226"/>
      <c r="BE10" s="227"/>
      <c r="BF10" s="227"/>
      <c r="BG10" s="227"/>
      <c r="BH10" s="227"/>
      <c r="BI10" s="227"/>
      <c r="BJ10" s="227"/>
      <c r="BK10" s="227"/>
      <c r="BL10" s="227"/>
      <c r="BM10" s="227"/>
      <c r="BN10" s="227"/>
      <c r="BO10" s="227"/>
      <c r="BP10" s="227"/>
      <c r="BQ10" s="232">
        <v>4</v>
      </c>
      <c r="BR10" s="233"/>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28"/>
    </row>
    <row r="11" spans="1:131" s="229" customFormat="1" ht="26.25" customHeight="1">
      <c r="A11" s="232">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26"/>
      <c r="BA11" s="226"/>
      <c r="BB11" s="226"/>
      <c r="BC11" s="226"/>
      <c r="BD11" s="226"/>
      <c r="BE11" s="227"/>
      <c r="BF11" s="227"/>
      <c r="BG11" s="227"/>
      <c r="BH11" s="227"/>
      <c r="BI11" s="227"/>
      <c r="BJ11" s="227"/>
      <c r="BK11" s="227"/>
      <c r="BL11" s="227"/>
      <c r="BM11" s="227"/>
      <c r="BN11" s="227"/>
      <c r="BO11" s="227"/>
      <c r="BP11" s="227"/>
      <c r="BQ11" s="232">
        <v>5</v>
      </c>
      <c r="BR11" s="233"/>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28"/>
    </row>
    <row r="12" spans="1:131" s="229" customFormat="1" ht="26.25" customHeight="1">
      <c r="A12" s="232">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26"/>
      <c r="BA12" s="226"/>
      <c r="BB12" s="226"/>
      <c r="BC12" s="226"/>
      <c r="BD12" s="226"/>
      <c r="BE12" s="227"/>
      <c r="BF12" s="227"/>
      <c r="BG12" s="227"/>
      <c r="BH12" s="227"/>
      <c r="BI12" s="227"/>
      <c r="BJ12" s="227"/>
      <c r="BK12" s="227"/>
      <c r="BL12" s="227"/>
      <c r="BM12" s="227"/>
      <c r="BN12" s="227"/>
      <c r="BO12" s="227"/>
      <c r="BP12" s="227"/>
      <c r="BQ12" s="232">
        <v>6</v>
      </c>
      <c r="BR12" s="233"/>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28"/>
    </row>
    <row r="13" spans="1:131" s="229" customFormat="1" ht="26.25" customHeight="1">
      <c r="A13" s="232">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26"/>
      <c r="BA13" s="226"/>
      <c r="BB13" s="226"/>
      <c r="BC13" s="226"/>
      <c r="BD13" s="226"/>
      <c r="BE13" s="227"/>
      <c r="BF13" s="227"/>
      <c r="BG13" s="227"/>
      <c r="BH13" s="227"/>
      <c r="BI13" s="227"/>
      <c r="BJ13" s="227"/>
      <c r="BK13" s="227"/>
      <c r="BL13" s="227"/>
      <c r="BM13" s="227"/>
      <c r="BN13" s="227"/>
      <c r="BO13" s="227"/>
      <c r="BP13" s="227"/>
      <c r="BQ13" s="232">
        <v>7</v>
      </c>
      <c r="BR13" s="233"/>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28"/>
    </row>
    <row r="14" spans="1:131" s="229" customFormat="1" ht="26.25" customHeight="1">
      <c r="A14" s="232">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26"/>
      <c r="BA14" s="226"/>
      <c r="BB14" s="226"/>
      <c r="BC14" s="226"/>
      <c r="BD14" s="226"/>
      <c r="BE14" s="227"/>
      <c r="BF14" s="227"/>
      <c r="BG14" s="227"/>
      <c r="BH14" s="227"/>
      <c r="BI14" s="227"/>
      <c r="BJ14" s="227"/>
      <c r="BK14" s="227"/>
      <c r="BL14" s="227"/>
      <c r="BM14" s="227"/>
      <c r="BN14" s="227"/>
      <c r="BO14" s="227"/>
      <c r="BP14" s="227"/>
      <c r="BQ14" s="232">
        <v>8</v>
      </c>
      <c r="BR14" s="233"/>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28"/>
    </row>
    <row r="15" spans="1:131" s="229" customFormat="1" ht="26.25" customHeight="1">
      <c r="A15" s="232">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26"/>
      <c r="BA15" s="226"/>
      <c r="BB15" s="226"/>
      <c r="BC15" s="226"/>
      <c r="BD15" s="226"/>
      <c r="BE15" s="227"/>
      <c r="BF15" s="227"/>
      <c r="BG15" s="227"/>
      <c r="BH15" s="227"/>
      <c r="BI15" s="227"/>
      <c r="BJ15" s="227"/>
      <c r="BK15" s="227"/>
      <c r="BL15" s="227"/>
      <c r="BM15" s="227"/>
      <c r="BN15" s="227"/>
      <c r="BO15" s="227"/>
      <c r="BP15" s="227"/>
      <c r="BQ15" s="232">
        <v>9</v>
      </c>
      <c r="BR15" s="233"/>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28"/>
    </row>
    <row r="16" spans="1:131" s="229" customFormat="1" ht="26.25" customHeight="1">
      <c r="A16" s="232">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26"/>
      <c r="BA16" s="226"/>
      <c r="BB16" s="226"/>
      <c r="BC16" s="226"/>
      <c r="BD16" s="226"/>
      <c r="BE16" s="227"/>
      <c r="BF16" s="227"/>
      <c r="BG16" s="227"/>
      <c r="BH16" s="227"/>
      <c r="BI16" s="227"/>
      <c r="BJ16" s="227"/>
      <c r="BK16" s="227"/>
      <c r="BL16" s="227"/>
      <c r="BM16" s="227"/>
      <c r="BN16" s="227"/>
      <c r="BO16" s="227"/>
      <c r="BP16" s="227"/>
      <c r="BQ16" s="232">
        <v>10</v>
      </c>
      <c r="BR16" s="233"/>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28"/>
    </row>
    <row r="17" spans="1:131" s="229" customFormat="1" ht="26.25" customHeight="1">
      <c r="A17" s="232">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26"/>
      <c r="BA17" s="226"/>
      <c r="BB17" s="226"/>
      <c r="BC17" s="226"/>
      <c r="BD17" s="226"/>
      <c r="BE17" s="227"/>
      <c r="BF17" s="227"/>
      <c r="BG17" s="227"/>
      <c r="BH17" s="227"/>
      <c r="BI17" s="227"/>
      <c r="BJ17" s="227"/>
      <c r="BK17" s="227"/>
      <c r="BL17" s="227"/>
      <c r="BM17" s="227"/>
      <c r="BN17" s="227"/>
      <c r="BO17" s="227"/>
      <c r="BP17" s="227"/>
      <c r="BQ17" s="232">
        <v>11</v>
      </c>
      <c r="BR17" s="233"/>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28"/>
    </row>
    <row r="18" spans="1:131" s="229" customFormat="1" ht="26.25" customHeight="1">
      <c r="A18" s="232">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26"/>
      <c r="BA18" s="226"/>
      <c r="BB18" s="226"/>
      <c r="BC18" s="226"/>
      <c r="BD18" s="226"/>
      <c r="BE18" s="227"/>
      <c r="BF18" s="227"/>
      <c r="BG18" s="227"/>
      <c r="BH18" s="227"/>
      <c r="BI18" s="227"/>
      <c r="BJ18" s="227"/>
      <c r="BK18" s="227"/>
      <c r="BL18" s="227"/>
      <c r="BM18" s="227"/>
      <c r="BN18" s="227"/>
      <c r="BO18" s="227"/>
      <c r="BP18" s="227"/>
      <c r="BQ18" s="232">
        <v>12</v>
      </c>
      <c r="BR18" s="233"/>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28"/>
    </row>
    <row r="19" spans="1:131" s="229" customFormat="1" ht="26.25" customHeight="1">
      <c r="A19" s="232">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26"/>
      <c r="BA19" s="226"/>
      <c r="BB19" s="226"/>
      <c r="BC19" s="226"/>
      <c r="BD19" s="226"/>
      <c r="BE19" s="227"/>
      <c r="BF19" s="227"/>
      <c r="BG19" s="227"/>
      <c r="BH19" s="227"/>
      <c r="BI19" s="227"/>
      <c r="BJ19" s="227"/>
      <c r="BK19" s="227"/>
      <c r="BL19" s="227"/>
      <c r="BM19" s="227"/>
      <c r="BN19" s="227"/>
      <c r="BO19" s="227"/>
      <c r="BP19" s="227"/>
      <c r="BQ19" s="232">
        <v>13</v>
      </c>
      <c r="BR19" s="233"/>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28"/>
    </row>
    <row r="20" spans="1:131" s="229" customFormat="1" ht="26.25" customHeight="1">
      <c r="A20" s="232">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26"/>
      <c r="BA20" s="226"/>
      <c r="BB20" s="226"/>
      <c r="BC20" s="226"/>
      <c r="BD20" s="226"/>
      <c r="BE20" s="227"/>
      <c r="BF20" s="227"/>
      <c r="BG20" s="227"/>
      <c r="BH20" s="227"/>
      <c r="BI20" s="227"/>
      <c r="BJ20" s="227"/>
      <c r="BK20" s="227"/>
      <c r="BL20" s="227"/>
      <c r="BM20" s="227"/>
      <c r="BN20" s="227"/>
      <c r="BO20" s="227"/>
      <c r="BP20" s="227"/>
      <c r="BQ20" s="232">
        <v>14</v>
      </c>
      <c r="BR20" s="233"/>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28"/>
    </row>
    <row r="21" spans="1:131" s="229" customFormat="1" ht="26.25" customHeight="1" thickBot="1">
      <c r="A21" s="232">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26"/>
      <c r="BA21" s="226"/>
      <c r="BB21" s="226"/>
      <c r="BC21" s="226"/>
      <c r="BD21" s="226"/>
      <c r="BE21" s="227"/>
      <c r="BF21" s="227"/>
      <c r="BG21" s="227"/>
      <c r="BH21" s="227"/>
      <c r="BI21" s="227"/>
      <c r="BJ21" s="227"/>
      <c r="BK21" s="227"/>
      <c r="BL21" s="227"/>
      <c r="BM21" s="227"/>
      <c r="BN21" s="227"/>
      <c r="BO21" s="227"/>
      <c r="BP21" s="227"/>
      <c r="BQ21" s="232">
        <v>15</v>
      </c>
      <c r="BR21" s="233"/>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28"/>
    </row>
    <row r="22" spans="1:131" s="229" customFormat="1" ht="26.25" customHeight="1">
      <c r="A22" s="232">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27"/>
      <c r="BF22" s="227"/>
      <c r="BG22" s="227"/>
      <c r="BH22" s="227"/>
      <c r="BI22" s="227"/>
      <c r="BJ22" s="227"/>
      <c r="BK22" s="227"/>
      <c r="BL22" s="227"/>
      <c r="BM22" s="227"/>
      <c r="BN22" s="227"/>
      <c r="BO22" s="227"/>
      <c r="BP22" s="227"/>
      <c r="BQ22" s="232">
        <v>16</v>
      </c>
      <c r="BR22" s="233"/>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28"/>
    </row>
    <row r="23" spans="1:131" s="229" customFormat="1" ht="26.25" customHeight="1" thickBot="1">
      <c r="A23" s="234" t="s">
        <v>376</v>
      </c>
      <c r="B23" s="924" t="s">
        <v>377</v>
      </c>
      <c r="C23" s="925"/>
      <c r="D23" s="925"/>
      <c r="E23" s="925"/>
      <c r="F23" s="925"/>
      <c r="G23" s="925"/>
      <c r="H23" s="925"/>
      <c r="I23" s="925"/>
      <c r="J23" s="925"/>
      <c r="K23" s="925"/>
      <c r="L23" s="925"/>
      <c r="M23" s="925"/>
      <c r="N23" s="925"/>
      <c r="O23" s="925"/>
      <c r="P23" s="935"/>
      <c r="Q23" s="1054">
        <v>8446</v>
      </c>
      <c r="R23" s="1048"/>
      <c r="S23" s="1048"/>
      <c r="T23" s="1048"/>
      <c r="U23" s="1048"/>
      <c r="V23" s="1048">
        <v>8154</v>
      </c>
      <c r="W23" s="1048"/>
      <c r="X23" s="1048"/>
      <c r="Y23" s="1048"/>
      <c r="Z23" s="1048"/>
      <c r="AA23" s="1048">
        <v>292</v>
      </c>
      <c r="AB23" s="1048"/>
      <c r="AC23" s="1048"/>
      <c r="AD23" s="1048"/>
      <c r="AE23" s="1055"/>
      <c r="AF23" s="1056">
        <v>285</v>
      </c>
      <c r="AG23" s="1048"/>
      <c r="AH23" s="1048"/>
      <c r="AI23" s="1048"/>
      <c r="AJ23" s="1057"/>
      <c r="AK23" s="1058"/>
      <c r="AL23" s="1059"/>
      <c r="AM23" s="1059"/>
      <c r="AN23" s="1059"/>
      <c r="AO23" s="1059"/>
      <c r="AP23" s="1048"/>
      <c r="AQ23" s="1048"/>
      <c r="AR23" s="1048"/>
      <c r="AS23" s="1048"/>
      <c r="AT23" s="1048"/>
      <c r="AU23" s="1049"/>
      <c r="AV23" s="1049"/>
      <c r="AW23" s="1049"/>
      <c r="AX23" s="1049"/>
      <c r="AY23" s="1050"/>
      <c r="AZ23" s="1051" t="s">
        <v>122</v>
      </c>
      <c r="BA23" s="1052"/>
      <c r="BB23" s="1052"/>
      <c r="BC23" s="1052"/>
      <c r="BD23" s="1053"/>
      <c r="BE23" s="227"/>
      <c r="BF23" s="227"/>
      <c r="BG23" s="227"/>
      <c r="BH23" s="227"/>
      <c r="BI23" s="227"/>
      <c r="BJ23" s="227"/>
      <c r="BK23" s="227"/>
      <c r="BL23" s="227"/>
      <c r="BM23" s="227"/>
      <c r="BN23" s="227"/>
      <c r="BO23" s="227"/>
      <c r="BP23" s="227"/>
      <c r="BQ23" s="232">
        <v>17</v>
      </c>
      <c r="BR23" s="233"/>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28"/>
    </row>
    <row r="24" spans="1:131" s="229" customFormat="1" ht="26.25" customHeight="1">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26"/>
      <c r="BA24" s="226"/>
      <c r="BB24" s="226"/>
      <c r="BC24" s="226"/>
      <c r="BD24" s="226"/>
      <c r="BE24" s="227"/>
      <c r="BF24" s="227"/>
      <c r="BG24" s="227"/>
      <c r="BH24" s="227"/>
      <c r="BI24" s="227"/>
      <c r="BJ24" s="227"/>
      <c r="BK24" s="227"/>
      <c r="BL24" s="227"/>
      <c r="BM24" s="227"/>
      <c r="BN24" s="227"/>
      <c r="BO24" s="227"/>
      <c r="BP24" s="227"/>
      <c r="BQ24" s="232">
        <v>18</v>
      </c>
      <c r="BR24" s="233"/>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28"/>
    </row>
    <row r="25" spans="1:131" ht="26.25" customHeight="1" thickBot="1">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26"/>
      <c r="BK25" s="226"/>
      <c r="BL25" s="226"/>
      <c r="BM25" s="226"/>
      <c r="BN25" s="226"/>
      <c r="BO25" s="235"/>
      <c r="BP25" s="235"/>
      <c r="BQ25" s="232">
        <v>19</v>
      </c>
      <c r="BR25" s="233"/>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24"/>
    </row>
    <row r="26" spans="1:131" ht="26.25" customHeight="1">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26"/>
      <c r="BK26" s="226"/>
      <c r="BL26" s="226"/>
      <c r="BM26" s="226"/>
      <c r="BN26" s="226"/>
      <c r="BO26" s="235"/>
      <c r="BP26" s="235"/>
      <c r="BQ26" s="232">
        <v>20</v>
      </c>
      <c r="BR26" s="233"/>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24"/>
    </row>
    <row r="27" spans="1:131" ht="26.25" customHeight="1" thickBot="1">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26"/>
      <c r="BK27" s="226"/>
      <c r="BL27" s="226"/>
      <c r="BM27" s="226"/>
      <c r="BN27" s="226"/>
      <c r="BO27" s="235"/>
      <c r="BP27" s="235"/>
      <c r="BQ27" s="232">
        <v>21</v>
      </c>
      <c r="BR27" s="233"/>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24"/>
    </row>
    <row r="28" spans="1:131" ht="26.25" customHeight="1" thickTop="1">
      <c r="A28" s="236">
        <v>1</v>
      </c>
      <c r="B28" s="1034" t="s">
        <v>388</v>
      </c>
      <c r="C28" s="1035"/>
      <c r="D28" s="1035"/>
      <c r="E28" s="1035"/>
      <c r="F28" s="1035"/>
      <c r="G28" s="1035"/>
      <c r="H28" s="1035"/>
      <c r="I28" s="1035"/>
      <c r="J28" s="1035"/>
      <c r="K28" s="1035"/>
      <c r="L28" s="1035"/>
      <c r="M28" s="1035"/>
      <c r="N28" s="1035"/>
      <c r="O28" s="1035"/>
      <c r="P28" s="1036"/>
      <c r="Q28" s="1037">
        <v>2715</v>
      </c>
      <c r="R28" s="1038"/>
      <c r="S28" s="1038"/>
      <c r="T28" s="1038"/>
      <c r="U28" s="1038"/>
      <c r="V28" s="1038">
        <v>2710</v>
      </c>
      <c r="W28" s="1038"/>
      <c r="X28" s="1038"/>
      <c r="Y28" s="1038"/>
      <c r="Z28" s="1038"/>
      <c r="AA28" s="1038">
        <v>5</v>
      </c>
      <c r="AB28" s="1038"/>
      <c r="AC28" s="1038"/>
      <c r="AD28" s="1038"/>
      <c r="AE28" s="1039"/>
      <c r="AF28" s="1040">
        <v>5</v>
      </c>
      <c r="AG28" s="1038"/>
      <c r="AH28" s="1038"/>
      <c r="AI28" s="1038"/>
      <c r="AJ28" s="1041"/>
      <c r="AK28" s="1029">
        <v>260</v>
      </c>
      <c r="AL28" s="1030"/>
      <c r="AM28" s="1030"/>
      <c r="AN28" s="1030"/>
      <c r="AO28" s="1030"/>
      <c r="AP28" s="1030" t="s">
        <v>564</v>
      </c>
      <c r="AQ28" s="1030"/>
      <c r="AR28" s="1030"/>
      <c r="AS28" s="1030"/>
      <c r="AT28" s="1030"/>
      <c r="AU28" s="1030" t="s">
        <v>564</v>
      </c>
      <c r="AV28" s="1030"/>
      <c r="AW28" s="1030"/>
      <c r="AX28" s="1030"/>
      <c r="AY28" s="1030"/>
      <c r="AZ28" s="1031" t="s">
        <v>564</v>
      </c>
      <c r="BA28" s="1031"/>
      <c r="BB28" s="1031"/>
      <c r="BC28" s="1031"/>
      <c r="BD28" s="1031"/>
      <c r="BE28" s="1032"/>
      <c r="BF28" s="1032"/>
      <c r="BG28" s="1032"/>
      <c r="BH28" s="1032"/>
      <c r="BI28" s="1033"/>
      <c r="BJ28" s="226"/>
      <c r="BK28" s="226"/>
      <c r="BL28" s="226"/>
      <c r="BM28" s="226"/>
      <c r="BN28" s="226"/>
      <c r="BO28" s="235"/>
      <c r="BP28" s="235"/>
      <c r="BQ28" s="232">
        <v>22</v>
      </c>
      <c r="BR28" s="233"/>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24"/>
    </row>
    <row r="29" spans="1:131" ht="26.25" customHeight="1">
      <c r="A29" s="236">
        <v>2</v>
      </c>
      <c r="B29" s="1017" t="s">
        <v>389</v>
      </c>
      <c r="C29" s="1018"/>
      <c r="D29" s="1018"/>
      <c r="E29" s="1018"/>
      <c r="F29" s="1018"/>
      <c r="G29" s="1018"/>
      <c r="H29" s="1018"/>
      <c r="I29" s="1018"/>
      <c r="J29" s="1018"/>
      <c r="K29" s="1018"/>
      <c r="L29" s="1018"/>
      <c r="M29" s="1018"/>
      <c r="N29" s="1018"/>
      <c r="O29" s="1018"/>
      <c r="P29" s="1019"/>
      <c r="Q29" s="1025">
        <v>1794</v>
      </c>
      <c r="R29" s="1026"/>
      <c r="S29" s="1026"/>
      <c r="T29" s="1026"/>
      <c r="U29" s="1026"/>
      <c r="V29" s="1026">
        <v>1699</v>
      </c>
      <c r="W29" s="1026"/>
      <c r="X29" s="1026"/>
      <c r="Y29" s="1026"/>
      <c r="Z29" s="1026"/>
      <c r="AA29" s="1026">
        <v>95</v>
      </c>
      <c r="AB29" s="1026"/>
      <c r="AC29" s="1026"/>
      <c r="AD29" s="1026"/>
      <c r="AE29" s="1027"/>
      <c r="AF29" s="1022">
        <v>95</v>
      </c>
      <c r="AG29" s="1023"/>
      <c r="AH29" s="1023"/>
      <c r="AI29" s="1023"/>
      <c r="AJ29" s="1024"/>
      <c r="AK29" s="967">
        <v>290</v>
      </c>
      <c r="AL29" s="958"/>
      <c r="AM29" s="958"/>
      <c r="AN29" s="958"/>
      <c r="AO29" s="958"/>
      <c r="AP29" s="958" t="s">
        <v>564</v>
      </c>
      <c r="AQ29" s="958"/>
      <c r="AR29" s="958"/>
      <c r="AS29" s="958"/>
      <c r="AT29" s="958"/>
      <c r="AU29" s="958" t="s">
        <v>564</v>
      </c>
      <c r="AV29" s="958"/>
      <c r="AW29" s="958"/>
      <c r="AX29" s="958"/>
      <c r="AY29" s="958"/>
      <c r="AZ29" s="1028" t="s">
        <v>564</v>
      </c>
      <c r="BA29" s="1028"/>
      <c r="BB29" s="1028"/>
      <c r="BC29" s="1028"/>
      <c r="BD29" s="1028"/>
      <c r="BE29" s="959"/>
      <c r="BF29" s="959"/>
      <c r="BG29" s="959"/>
      <c r="BH29" s="959"/>
      <c r="BI29" s="960"/>
      <c r="BJ29" s="226"/>
      <c r="BK29" s="226"/>
      <c r="BL29" s="226"/>
      <c r="BM29" s="226"/>
      <c r="BN29" s="226"/>
      <c r="BO29" s="235"/>
      <c r="BP29" s="235"/>
      <c r="BQ29" s="232">
        <v>23</v>
      </c>
      <c r="BR29" s="233"/>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24"/>
    </row>
    <row r="30" spans="1:131" ht="26.25" customHeight="1">
      <c r="A30" s="236">
        <v>3</v>
      </c>
      <c r="B30" s="1017" t="s">
        <v>390</v>
      </c>
      <c r="C30" s="1018"/>
      <c r="D30" s="1018"/>
      <c r="E30" s="1018"/>
      <c r="F30" s="1018"/>
      <c r="G30" s="1018"/>
      <c r="H30" s="1018"/>
      <c r="I30" s="1018"/>
      <c r="J30" s="1018"/>
      <c r="K30" s="1018"/>
      <c r="L30" s="1018"/>
      <c r="M30" s="1018"/>
      <c r="N30" s="1018"/>
      <c r="O30" s="1018"/>
      <c r="P30" s="1019"/>
      <c r="Q30" s="1025">
        <v>327</v>
      </c>
      <c r="R30" s="1026"/>
      <c r="S30" s="1026"/>
      <c r="T30" s="1026"/>
      <c r="U30" s="1026"/>
      <c r="V30" s="1026">
        <v>326</v>
      </c>
      <c r="W30" s="1026"/>
      <c r="X30" s="1026"/>
      <c r="Y30" s="1026"/>
      <c r="Z30" s="1026"/>
      <c r="AA30" s="1026">
        <v>1</v>
      </c>
      <c r="AB30" s="1026"/>
      <c r="AC30" s="1026"/>
      <c r="AD30" s="1026"/>
      <c r="AE30" s="1027"/>
      <c r="AF30" s="1022">
        <v>1</v>
      </c>
      <c r="AG30" s="1023"/>
      <c r="AH30" s="1023"/>
      <c r="AI30" s="1023"/>
      <c r="AJ30" s="1024"/>
      <c r="AK30" s="967">
        <v>57</v>
      </c>
      <c r="AL30" s="958"/>
      <c r="AM30" s="958"/>
      <c r="AN30" s="958"/>
      <c r="AO30" s="958"/>
      <c r="AP30" s="958" t="s">
        <v>564</v>
      </c>
      <c r="AQ30" s="958"/>
      <c r="AR30" s="958"/>
      <c r="AS30" s="958"/>
      <c r="AT30" s="958"/>
      <c r="AU30" s="958" t="s">
        <v>564</v>
      </c>
      <c r="AV30" s="958"/>
      <c r="AW30" s="958"/>
      <c r="AX30" s="958"/>
      <c r="AY30" s="958"/>
      <c r="AZ30" s="1028" t="s">
        <v>564</v>
      </c>
      <c r="BA30" s="1028"/>
      <c r="BB30" s="1028"/>
      <c r="BC30" s="1028"/>
      <c r="BD30" s="1028"/>
      <c r="BE30" s="959"/>
      <c r="BF30" s="959"/>
      <c r="BG30" s="959"/>
      <c r="BH30" s="959"/>
      <c r="BI30" s="960"/>
      <c r="BJ30" s="226"/>
      <c r="BK30" s="226"/>
      <c r="BL30" s="226"/>
      <c r="BM30" s="226"/>
      <c r="BN30" s="226"/>
      <c r="BO30" s="235"/>
      <c r="BP30" s="235"/>
      <c r="BQ30" s="232">
        <v>24</v>
      </c>
      <c r="BR30" s="233"/>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24"/>
    </row>
    <row r="31" spans="1:131" ht="26.25" customHeight="1">
      <c r="A31" s="236">
        <v>4</v>
      </c>
      <c r="B31" s="1017" t="s">
        <v>546</v>
      </c>
      <c r="C31" s="1018"/>
      <c r="D31" s="1018"/>
      <c r="E31" s="1018"/>
      <c r="F31" s="1018"/>
      <c r="G31" s="1018"/>
      <c r="H31" s="1018"/>
      <c r="I31" s="1018"/>
      <c r="J31" s="1018"/>
      <c r="K31" s="1018"/>
      <c r="L31" s="1018"/>
      <c r="M31" s="1018"/>
      <c r="N31" s="1018"/>
      <c r="O31" s="1018"/>
      <c r="P31" s="1019"/>
      <c r="Q31" s="1025">
        <v>354</v>
      </c>
      <c r="R31" s="1026"/>
      <c r="S31" s="1026"/>
      <c r="T31" s="1026"/>
      <c r="U31" s="1026"/>
      <c r="V31" s="1026">
        <v>324</v>
      </c>
      <c r="W31" s="1026"/>
      <c r="X31" s="1026"/>
      <c r="Y31" s="1026"/>
      <c r="Z31" s="1026"/>
      <c r="AA31" s="1026">
        <v>30</v>
      </c>
      <c r="AB31" s="1026"/>
      <c r="AC31" s="1026"/>
      <c r="AD31" s="1026"/>
      <c r="AE31" s="1027"/>
      <c r="AF31" s="1022">
        <v>30</v>
      </c>
      <c r="AG31" s="1023"/>
      <c r="AH31" s="1023"/>
      <c r="AI31" s="1023"/>
      <c r="AJ31" s="1024"/>
      <c r="AK31" s="967">
        <v>85</v>
      </c>
      <c r="AL31" s="958"/>
      <c r="AM31" s="958"/>
      <c r="AN31" s="958"/>
      <c r="AO31" s="958"/>
      <c r="AP31" s="958">
        <v>2067</v>
      </c>
      <c r="AQ31" s="958"/>
      <c r="AR31" s="958"/>
      <c r="AS31" s="958"/>
      <c r="AT31" s="958"/>
      <c r="AU31" s="958">
        <v>1033</v>
      </c>
      <c r="AV31" s="958"/>
      <c r="AW31" s="958"/>
      <c r="AX31" s="958"/>
      <c r="AY31" s="958"/>
      <c r="AZ31" s="1028" t="s">
        <v>564</v>
      </c>
      <c r="BA31" s="1028"/>
      <c r="BB31" s="1028"/>
      <c r="BC31" s="1028"/>
      <c r="BD31" s="1028"/>
      <c r="BE31" s="959" t="s">
        <v>392</v>
      </c>
      <c r="BF31" s="959"/>
      <c r="BG31" s="959"/>
      <c r="BH31" s="959"/>
      <c r="BI31" s="960"/>
      <c r="BJ31" s="226"/>
      <c r="BK31" s="226"/>
      <c r="BL31" s="226"/>
      <c r="BM31" s="226"/>
      <c r="BN31" s="226"/>
      <c r="BO31" s="235"/>
      <c r="BP31" s="235"/>
      <c r="BQ31" s="232">
        <v>25</v>
      </c>
      <c r="BR31" s="233"/>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24"/>
    </row>
    <row r="32" spans="1:131" ht="26.25" customHeight="1">
      <c r="A32" s="236">
        <v>5</v>
      </c>
      <c r="B32" s="1017" t="s">
        <v>547</v>
      </c>
      <c r="C32" s="1018"/>
      <c r="D32" s="1018"/>
      <c r="E32" s="1018"/>
      <c r="F32" s="1018"/>
      <c r="G32" s="1018"/>
      <c r="H32" s="1018"/>
      <c r="I32" s="1018"/>
      <c r="J32" s="1018"/>
      <c r="K32" s="1018"/>
      <c r="L32" s="1018"/>
      <c r="M32" s="1018"/>
      <c r="N32" s="1018"/>
      <c r="O32" s="1018"/>
      <c r="P32" s="1019"/>
      <c r="Q32" s="1025">
        <v>56</v>
      </c>
      <c r="R32" s="1026"/>
      <c r="S32" s="1026"/>
      <c r="T32" s="1026"/>
      <c r="U32" s="1026"/>
      <c r="V32" s="1026">
        <v>0</v>
      </c>
      <c r="W32" s="1026"/>
      <c r="X32" s="1026"/>
      <c r="Y32" s="1026"/>
      <c r="Z32" s="1026"/>
      <c r="AA32" s="1026">
        <v>56</v>
      </c>
      <c r="AB32" s="1026"/>
      <c r="AC32" s="1026"/>
      <c r="AD32" s="1026"/>
      <c r="AE32" s="1027"/>
      <c r="AF32" s="1022">
        <v>56</v>
      </c>
      <c r="AG32" s="1023"/>
      <c r="AH32" s="1023"/>
      <c r="AI32" s="1023"/>
      <c r="AJ32" s="1024"/>
      <c r="AK32" s="967">
        <v>10</v>
      </c>
      <c r="AL32" s="958"/>
      <c r="AM32" s="958"/>
      <c r="AN32" s="958"/>
      <c r="AO32" s="958"/>
      <c r="AP32" s="958">
        <v>250</v>
      </c>
      <c r="AQ32" s="958"/>
      <c r="AR32" s="958"/>
      <c r="AS32" s="958"/>
      <c r="AT32" s="958"/>
      <c r="AU32" s="958">
        <v>125</v>
      </c>
      <c r="AV32" s="958"/>
      <c r="AW32" s="958"/>
      <c r="AX32" s="958"/>
      <c r="AY32" s="958"/>
      <c r="AZ32" s="1028" t="s">
        <v>564</v>
      </c>
      <c r="BA32" s="1028"/>
      <c r="BB32" s="1028"/>
      <c r="BC32" s="1028"/>
      <c r="BD32" s="1028"/>
      <c r="BE32" s="959" t="s">
        <v>392</v>
      </c>
      <c r="BF32" s="959"/>
      <c r="BG32" s="959"/>
      <c r="BH32" s="959"/>
      <c r="BI32" s="960"/>
      <c r="BJ32" s="226"/>
      <c r="BK32" s="226"/>
      <c r="BL32" s="226"/>
      <c r="BM32" s="226"/>
      <c r="BN32" s="226"/>
      <c r="BO32" s="235"/>
      <c r="BP32" s="235"/>
      <c r="BQ32" s="232">
        <v>26</v>
      </c>
      <c r="BR32" s="233"/>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24"/>
    </row>
    <row r="33" spans="1:131" ht="26.25" customHeight="1">
      <c r="A33" s="236">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26"/>
      <c r="BK33" s="226"/>
      <c r="BL33" s="226"/>
      <c r="BM33" s="226"/>
      <c r="BN33" s="226"/>
      <c r="BO33" s="235"/>
      <c r="BP33" s="235"/>
      <c r="BQ33" s="232">
        <v>27</v>
      </c>
      <c r="BR33" s="233"/>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24"/>
    </row>
    <row r="34" spans="1:131" ht="26.25" customHeight="1">
      <c r="A34" s="236">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26"/>
      <c r="BK34" s="226"/>
      <c r="BL34" s="226"/>
      <c r="BM34" s="226"/>
      <c r="BN34" s="226"/>
      <c r="BO34" s="235"/>
      <c r="BP34" s="235"/>
      <c r="BQ34" s="232">
        <v>28</v>
      </c>
      <c r="BR34" s="233"/>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24"/>
    </row>
    <row r="35" spans="1:131" ht="26.25" customHeight="1">
      <c r="A35" s="236">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26"/>
      <c r="BK35" s="226"/>
      <c r="BL35" s="226"/>
      <c r="BM35" s="226"/>
      <c r="BN35" s="226"/>
      <c r="BO35" s="235"/>
      <c r="BP35" s="235"/>
      <c r="BQ35" s="232">
        <v>29</v>
      </c>
      <c r="BR35" s="233"/>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24"/>
    </row>
    <row r="36" spans="1:131" ht="26.25" customHeight="1">
      <c r="A36" s="236">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26"/>
      <c r="BK36" s="226"/>
      <c r="BL36" s="226"/>
      <c r="BM36" s="226"/>
      <c r="BN36" s="226"/>
      <c r="BO36" s="235"/>
      <c r="BP36" s="235"/>
      <c r="BQ36" s="232">
        <v>30</v>
      </c>
      <c r="BR36" s="233"/>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24"/>
    </row>
    <row r="37" spans="1:131" ht="26.25" customHeight="1">
      <c r="A37" s="236">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26"/>
      <c r="BK37" s="226"/>
      <c r="BL37" s="226"/>
      <c r="BM37" s="226"/>
      <c r="BN37" s="226"/>
      <c r="BO37" s="235"/>
      <c r="BP37" s="235"/>
      <c r="BQ37" s="232">
        <v>31</v>
      </c>
      <c r="BR37" s="233"/>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24"/>
    </row>
    <row r="38" spans="1:131" ht="26.25" customHeight="1">
      <c r="A38" s="236">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26"/>
      <c r="BK38" s="226"/>
      <c r="BL38" s="226"/>
      <c r="BM38" s="226"/>
      <c r="BN38" s="226"/>
      <c r="BO38" s="235"/>
      <c r="BP38" s="235"/>
      <c r="BQ38" s="232">
        <v>32</v>
      </c>
      <c r="BR38" s="233"/>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24"/>
    </row>
    <row r="39" spans="1:131" ht="26.25" customHeight="1">
      <c r="A39" s="236">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26"/>
      <c r="BK39" s="226"/>
      <c r="BL39" s="226"/>
      <c r="BM39" s="226"/>
      <c r="BN39" s="226"/>
      <c r="BO39" s="235"/>
      <c r="BP39" s="235"/>
      <c r="BQ39" s="232">
        <v>33</v>
      </c>
      <c r="BR39" s="233"/>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24"/>
    </row>
    <row r="40" spans="1:131" ht="26.25" customHeight="1">
      <c r="A40" s="232">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26"/>
      <c r="BK40" s="226"/>
      <c r="BL40" s="226"/>
      <c r="BM40" s="226"/>
      <c r="BN40" s="226"/>
      <c r="BO40" s="235"/>
      <c r="BP40" s="235"/>
      <c r="BQ40" s="232">
        <v>34</v>
      </c>
      <c r="BR40" s="233"/>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24"/>
    </row>
    <row r="41" spans="1:131" ht="26.25" customHeight="1">
      <c r="A41" s="232">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26"/>
      <c r="BK41" s="226"/>
      <c r="BL41" s="226"/>
      <c r="BM41" s="226"/>
      <c r="BN41" s="226"/>
      <c r="BO41" s="235"/>
      <c r="BP41" s="235"/>
      <c r="BQ41" s="232">
        <v>35</v>
      </c>
      <c r="BR41" s="233"/>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24"/>
    </row>
    <row r="42" spans="1:131" ht="26.25" customHeight="1">
      <c r="A42" s="232">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26"/>
      <c r="BK42" s="226"/>
      <c r="BL42" s="226"/>
      <c r="BM42" s="226"/>
      <c r="BN42" s="226"/>
      <c r="BO42" s="235"/>
      <c r="BP42" s="235"/>
      <c r="BQ42" s="232">
        <v>36</v>
      </c>
      <c r="BR42" s="233"/>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24"/>
    </row>
    <row r="43" spans="1:131" ht="26.25" customHeight="1">
      <c r="A43" s="232">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26"/>
      <c r="BK43" s="226"/>
      <c r="BL43" s="226"/>
      <c r="BM43" s="226"/>
      <c r="BN43" s="226"/>
      <c r="BO43" s="235"/>
      <c r="BP43" s="235"/>
      <c r="BQ43" s="232">
        <v>37</v>
      </c>
      <c r="BR43" s="233"/>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24"/>
    </row>
    <row r="44" spans="1:131" ht="26.25" customHeight="1">
      <c r="A44" s="232">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26"/>
      <c r="BK44" s="226"/>
      <c r="BL44" s="226"/>
      <c r="BM44" s="226"/>
      <c r="BN44" s="226"/>
      <c r="BO44" s="235"/>
      <c r="BP44" s="235"/>
      <c r="BQ44" s="232">
        <v>38</v>
      </c>
      <c r="BR44" s="233"/>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24"/>
    </row>
    <row r="45" spans="1:131" ht="26.25" customHeight="1">
      <c r="A45" s="232">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26"/>
      <c r="BK45" s="226"/>
      <c r="BL45" s="226"/>
      <c r="BM45" s="226"/>
      <c r="BN45" s="226"/>
      <c r="BO45" s="235"/>
      <c r="BP45" s="235"/>
      <c r="BQ45" s="232">
        <v>39</v>
      </c>
      <c r="BR45" s="233"/>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24"/>
    </row>
    <row r="46" spans="1:131" ht="26.25" customHeight="1">
      <c r="A46" s="232">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26"/>
      <c r="BK46" s="226"/>
      <c r="BL46" s="226"/>
      <c r="BM46" s="226"/>
      <c r="BN46" s="226"/>
      <c r="BO46" s="235"/>
      <c r="BP46" s="235"/>
      <c r="BQ46" s="232">
        <v>40</v>
      </c>
      <c r="BR46" s="233"/>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24"/>
    </row>
    <row r="47" spans="1:131" ht="26.25" customHeight="1">
      <c r="A47" s="232">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26"/>
      <c r="BK47" s="226"/>
      <c r="BL47" s="226"/>
      <c r="BM47" s="226"/>
      <c r="BN47" s="226"/>
      <c r="BO47" s="235"/>
      <c r="BP47" s="235"/>
      <c r="BQ47" s="232">
        <v>41</v>
      </c>
      <c r="BR47" s="233"/>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24"/>
    </row>
    <row r="48" spans="1:131" ht="26.25" customHeight="1">
      <c r="A48" s="232">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26"/>
      <c r="BK48" s="226"/>
      <c r="BL48" s="226"/>
      <c r="BM48" s="226"/>
      <c r="BN48" s="226"/>
      <c r="BO48" s="235"/>
      <c r="BP48" s="235"/>
      <c r="BQ48" s="232">
        <v>42</v>
      </c>
      <c r="BR48" s="233"/>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24"/>
    </row>
    <row r="49" spans="1:131" ht="26.25" customHeight="1">
      <c r="A49" s="232">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26"/>
      <c r="BK49" s="226"/>
      <c r="BL49" s="226"/>
      <c r="BM49" s="226"/>
      <c r="BN49" s="226"/>
      <c r="BO49" s="235"/>
      <c r="BP49" s="235"/>
      <c r="BQ49" s="232">
        <v>43</v>
      </c>
      <c r="BR49" s="233"/>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24"/>
    </row>
    <row r="50" spans="1:131" ht="26.25" customHeight="1">
      <c r="A50" s="232">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26"/>
      <c r="BK50" s="226"/>
      <c r="BL50" s="226"/>
      <c r="BM50" s="226"/>
      <c r="BN50" s="226"/>
      <c r="BO50" s="235"/>
      <c r="BP50" s="235"/>
      <c r="BQ50" s="232">
        <v>44</v>
      </c>
      <c r="BR50" s="233"/>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24"/>
    </row>
    <row r="51" spans="1:131" ht="26.25" customHeight="1">
      <c r="A51" s="232">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26"/>
      <c r="BK51" s="226"/>
      <c r="BL51" s="226"/>
      <c r="BM51" s="226"/>
      <c r="BN51" s="226"/>
      <c r="BO51" s="235"/>
      <c r="BP51" s="235"/>
      <c r="BQ51" s="232">
        <v>45</v>
      </c>
      <c r="BR51" s="233"/>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24"/>
    </row>
    <row r="52" spans="1:131" ht="26.25" customHeight="1">
      <c r="A52" s="232">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26"/>
      <c r="BK52" s="226"/>
      <c r="BL52" s="226"/>
      <c r="BM52" s="226"/>
      <c r="BN52" s="226"/>
      <c r="BO52" s="235"/>
      <c r="BP52" s="235"/>
      <c r="BQ52" s="232">
        <v>46</v>
      </c>
      <c r="BR52" s="233"/>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24"/>
    </row>
    <row r="53" spans="1:131" ht="26.25" customHeight="1">
      <c r="A53" s="232">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26"/>
      <c r="BK53" s="226"/>
      <c r="BL53" s="226"/>
      <c r="BM53" s="226"/>
      <c r="BN53" s="226"/>
      <c r="BO53" s="235"/>
      <c r="BP53" s="235"/>
      <c r="BQ53" s="232">
        <v>47</v>
      </c>
      <c r="BR53" s="233"/>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24"/>
    </row>
    <row r="54" spans="1:131" ht="26.25" customHeight="1">
      <c r="A54" s="232">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26"/>
      <c r="BK54" s="226"/>
      <c r="BL54" s="226"/>
      <c r="BM54" s="226"/>
      <c r="BN54" s="226"/>
      <c r="BO54" s="235"/>
      <c r="BP54" s="235"/>
      <c r="BQ54" s="232">
        <v>48</v>
      </c>
      <c r="BR54" s="233"/>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24"/>
    </row>
    <row r="55" spans="1:131" ht="26.25" customHeight="1">
      <c r="A55" s="232">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26"/>
      <c r="BK55" s="226"/>
      <c r="BL55" s="226"/>
      <c r="BM55" s="226"/>
      <c r="BN55" s="226"/>
      <c r="BO55" s="235"/>
      <c r="BP55" s="235"/>
      <c r="BQ55" s="232">
        <v>49</v>
      </c>
      <c r="BR55" s="233"/>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24"/>
    </row>
    <row r="56" spans="1:131" ht="26.25" customHeight="1">
      <c r="A56" s="232">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26"/>
      <c r="BK56" s="226"/>
      <c r="BL56" s="226"/>
      <c r="BM56" s="226"/>
      <c r="BN56" s="226"/>
      <c r="BO56" s="235"/>
      <c r="BP56" s="235"/>
      <c r="BQ56" s="232">
        <v>50</v>
      </c>
      <c r="BR56" s="233"/>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24"/>
    </row>
    <row r="57" spans="1:131" ht="26.25" customHeight="1">
      <c r="A57" s="232">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26"/>
      <c r="BK57" s="226"/>
      <c r="BL57" s="226"/>
      <c r="BM57" s="226"/>
      <c r="BN57" s="226"/>
      <c r="BO57" s="235"/>
      <c r="BP57" s="235"/>
      <c r="BQ57" s="232">
        <v>51</v>
      </c>
      <c r="BR57" s="233"/>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24"/>
    </row>
    <row r="58" spans="1:131" ht="26.25" customHeight="1">
      <c r="A58" s="232">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26"/>
      <c r="BK58" s="226"/>
      <c r="BL58" s="226"/>
      <c r="BM58" s="226"/>
      <c r="BN58" s="226"/>
      <c r="BO58" s="235"/>
      <c r="BP58" s="235"/>
      <c r="BQ58" s="232">
        <v>52</v>
      </c>
      <c r="BR58" s="233"/>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24"/>
    </row>
    <row r="59" spans="1:131" ht="26.25" customHeight="1">
      <c r="A59" s="232">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26"/>
      <c r="BK59" s="226"/>
      <c r="BL59" s="226"/>
      <c r="BM59" s="226"/>
      <c r="BN59" s="226"/>
      <c r="BO59" s="235"/>
      <c r="BP59" s="235"/>
      <c r="BQ59" s="232">
        <v>53</v>
      </c>
      <c r="BR59" s="233"/>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24"/>
    </row>
    <row r="60" spans="1:131" ht="26.25" customHeight="1">
      <c r="A60" s="232">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26"/>
      <c r="BK60" s="226"/>
      <c r="BL60" s="226"/>
      <c r="BM60" s="226"/>
      <c r="BN60" s="226"/>
      <c r="BO60" s="235"/>
      <c r="BP60" s="235"/>
      <c r="BQ60" s="232">
        <v>54</v>
      </c>
      <c r="BR60" s="233"/>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24"/>
    </row>
    <row r="61" spans="1:131" ht="26.25" customHeight="1" thickBot="1">
      <c r="A61" s="232">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26"/>
      <c r="BK61" s="226"/>
      <c r="BL61" s="226"/>
      <c r="BM61" s="226"/>
      <c r="BN61" s="226"/>
      <c r="BO61" s="235"/>
      <c r="BP61" s="235"/>
      <c r="BQ61" s="232">
        <v>55</v>
      </c>
      <c r="BR61" s="233"/>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24"/>
    </row>
    <row r="62" spans="1:131" ht="26.25" customHeight="1">
      <c r="A62" s="232">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393</v>
      </c>
      <c r="BK62" s="1015"/>
      <c r="BL62" s="1015"/>
      <c r="BM62" s="1015"/>
      <c r="BN62" s="1016"/>
      <c r="BO62" s="235"/>
      <c r="BP62" s="235"/>
      <c r="BQ62" s="232">
        <v>56</v>
      </c>
      <c r="BR62" s="233"/>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24"/>
    </row>
    <row r="63" spans="1:131" ht="26.25" customHeight="1" thickBot="1">
      <c r="A63" s="234" t="s">
        <v>376</v>
      </c>
      <c r="B63" s="924" t="s">
        <v>394</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186</v>
      </c>
      <c r="AG63" s="946"/>
      <c r="AH63" s="946"/>
      <c r="AI63" s="946"/>
      <c r="AJ63" s="1009"/>
      <c r="AK63" s="1010"/>
      <c r="AL63" s="950"/>
      <c r="AM63" s="950"/>
      <c r="AN63" s="950"/>
      <c r="AO63" s="950"/>
      <c r="AP63" s="946">
        <v>2317</v>
      </c>
      <c r="AQ63" s="946"/>
      <c r="AR63" s="946"/>
      <c r="AS63" s="946"/>
      <c r="AT63" s="946"/>
      <c r="AU63" s="946">
        <v>1158</v>
      </c>
      <c r="AV63" s="946"/>
      <c r="AW63" s="946"/>
      <c r="AX63" s="946"/>
      <c r="AY63" s="946"/>
      <c r="AZ63" s="1004"/>
      <c r="BA63" s="1004"/>
      <c r="BB63" s="1004"/>
      <c r="BC63" s="1004"/>
      <c r="BD63" s="1004"/>
      <c r="BE63" s="947"/>
      <c r="BF63" s="947"/>
      <c r="BG63" s="947"/>
      <c r="BH63" s="947"/>
      <c r="BI63" s="948"/>
      <c r="BJ63" s="1005" t="s">
        <v>122</v>
      </c>
      <c r="BK63" s="940"/>
      <c r="BL63" s="940"/>
      <c r="BM63" s="940"/>
      <c r="BN63" s="1006"/>
      <c r="BO63" s="235"/>
      <c r="BP63" s="235"/>
      <c r="BQ63" s="232">
        <v>57</v>
      </c>
      <c r="BR63" s="233"/>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24"/>
    </row>
    <row r="64" spans="1:131" ht="26.25" customHeight="1">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24"/>
    </row>
    <row r="65" spans="1:131" ht="26.25" customHeight="1" thickBot="1">
      <c r="A65" s="226" t="s">
        <v>395</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24"/>
    </row>
    <row r="66" spans="1:131" ht="26.25" customHeight="1">
      <c r="A66" s="982" t="s">
        <v>396</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397</v>
      </c>
      <c r="AV66" s="989"/>
      <c r="AW66" s="989"/>
      <c r="AX66" s="989"/>
      <c r="AY66" s="990"/>
      <c r="AZ66" s="988" t="s">
        <v>364</v>
      </c>
      <c r="BA66" s="989"/>
      <c r="BB66" s="989"/>
      <c r="BC66" s="989"/>
      <c r="BD66" s="1002"/>
      <c r="BE66" s="235"/>
      <c r="BF66" s="235"/>
      <c r="BG66" s="235"/>
      <c r="BH66" s="235"/>
      <c r="BI66" s="235"/>
      <c r="BJ66" s="235"/>
      <c r="BK66" s="235"/>
      <c r="BL66" s="235"/>
      <c r="BM66" s="235"/>
      <c r="BN66" s="235"/>
      <c r="BO66" s="235"/>
      <c r="BP66" s="235"/>
      <c r="BQ66" s="232">
        <v>60</v>
      </c>
      <c r="BR66" s="237"/>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24"/>
    </row>
    <row r="67" spans="1:131" ht="26.25" customHeight="1" thickBot="1">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35"/>
      <c r="BF67" s="235"/>
      <c r="BG67" s="235"/>
      <c r="BH67" s="235"/>
      <c r="BI67" s="235"/>
      <c r="BJ67" s="235"/>
      <c r="BK67" s="235"/>
      <c r="BL67" s="235"/>
      <c r="BM67" s="235"/>
      <c r="BN67" s="235"/>
      <c r="BO67" s="235"/>
      <c r="BP67" s="235"/>
      <c r="BQ67" s="232">
        <v>61</v>
      </c>
      <c r="BR67" s="237"/>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24"/>
    </row>
    <row r="68" spans="1:131" ht="26.25" customHeight="1" thickTop="1">
      <c r="A68" s="230">
        <v>1</v>
      </c>
      <c r="B68" s="972" t="s">
        <v>556</v>
      </c>
      <c r="C68" s="973"/>
      <c r="D68" s="973"/>
      <c r="E68" s="973"/>
      <c r="F68" s="973"/>
      <c r="G68" s="973"/>
      <c r="H68" s="973"/>
      <c r="I68" s="973"/>
      <c r="J68" s="973"/>
      <c r="K68" s="973"/>
      <c r="L68" s="973"/>
      <c r="M68" s="973"/>
      <c r="N68" s="973"/>
      <c r="O68" s="973"/>
      <c r="P68" s="974"/>
      <c r="Q68" s="975">
        <v>22493</v>
      </c>
      <c r="R68" s="969"/>
      <c r="S68" s="969"/>
      <c r="T68" s="969"/>
      <c r="U68" s="969"/>
      <c r="V68" s="969">
        <v>18905</v>
      </c>
      <c r="W68" s="969"/>
      <c r="X68" s="969"/>
      <c r="Y68" s="969"/>
      <c r="Z68" s="969"/>
      <c r="AA68" s="969">
        <v>3589</v>
      </c>
      <c r="AB68" s="969"/>
      <c r="AC68" s="969"/>
      <c r="AD68" s="969"/>
      <c r="AE68" s="969"/>
      <c r="AF68" s="969">
        <v>3589</v>
      </c>
      <c r="AG68" s="969"/>
      <c r="AH68" s="969"/>
      <c r="AI68" s="969"/>
      <c r="AJ68" s="969"/>
      <c r="AK68" s="969">
        <v>216</v>
      </c>
      <c r="AL68" s="969"/>
      <c r="AM68" s="969"/>
      <c r="AN68" s="969"/>
      <c r="AO68" s="969"/>
      <c r="AP68" s="969" t="s">
        <v>562</v>
      </c>
      <c r="AQ68" s="969"/>
      <c r="AR68" s="969"/>
      <c r="AS68" s="969"/>
      <c r="AT68" s="969"/>
      <c r="AU68" s="969" t="s">
        <v>562</v>
      </c>
      <c r="AV68" s="969"/>
      <c r="AW68" s="969"/>
      <c r="AX68" s="969"/>
      <c r="AY68" s="969"/>
      <c r="AZ68" s="970"/>
      <c r="BA68" s="970"/>
      <c r="BB68" s="970"/>
      <c r="BC68" s="970"/>
      <c r="BD68" s="971"/>
      <c r="BE68" s="235"/>
      <c r="BF68" s="235"/>
      <c r="BG68" s="235"/>
      <c r="BH68" s="235"/>
      <c r="BI68" s="235"/>
      <c r="BJ68" s="235"/>
      <c r="BK68" s="235"/>
      <c r="BL68" s="235"/>
      <c r="BM68" s="235"/>
      <c r="BN68" s="235"/>
      <c r="BO68" s="235"/>
      <c r="BP68" s="235"/>
      <c r="BQ68" s="232">
        <v>62</v>
      </c>
      <c r="BR68" s="237"/>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24"/>
    </row>
    <row r="69" spans="1:131" ht="26.25" customHeight="1">
      <c r="A69" s="232">
        <v>2</v>
      </c>
      <c r="B69" s="961" t="s">
        <v>557</v>
      </c>
      <c r="C69" s="962"/>
      <c r="D69" s="962"/>
      <c r="E69" s="962"/>
      <c r="F69" s="962"/>
      <c r="G69" s="962"/>
      <c r="H69" s="962"/>
      <c r="I69" s="962"/>
      <c r="J69" s="962"/>
      <c r="K69" s="962"/>
      <c r="L69" s="962"/>
      <c r="M69" s="962"/>
      <c r="N69" s="962"/>
      <c r="O69" s="962"/>
      <c r="P69" s="963"/>
      <c r="Q69" s="964">
        <v>187</v>
      </c>
      <c r="R69" s="958"/>
      <c r="S69" s="958"/>
      <c r="T69" s="958"/>
      <c r="U69" s="958"/>
      <c r="V69" s="958">
        <v>162</v>
      </c>
      <c r="W69" s="958"/>
      <c r="X69" s="958"/>
      <c r="Y69" s="958"/>
      <c r="Z69" s="958"/>
      <c r="AA69" s="958">
        <v>26</v>
      </c>
      <c r="AB69" s="958"/>
      <c r="AC69" s="958"/>
      <c r="AD69" s="958"/>
      <c r="AE69" s="958"/>
      <c r="AF69" s="958">
        <v>26</v>
      </c>
      <c r="AG69" s="958"/>
      <c r="AH69" s="958"/>
      <c r="AI69" s="958"/>
      <c r="AJ69" s="958"/>
      <c r="AK69" s="958" t="s">
        <v>562</v>
      </c>
      <c r="AL69" s="958"/>
      <c r="AM69" s="958"/>
      <c r="AN69" s="958"/>
      <c r="AO69" s="958"/>
      <c r="AP69" s="958" t="s">
        <v>562</v>
      </c>
      <c r="AQ69" s="958"/>
      <c r="AR69" s="958"/>
      <c r="AS69" s="958"/>
      <c r="AT69" s="958"/>
      <c r="AU69" s="958" t="s">
        <v>562</v>
      </c>
      <c r="AV69" s="958"/>
      <c r="AW69" s="958"/>
      <c r="AX69" s="958"/>
      <c r="AY69" s="958"/>
      <c r="AZ69" s="959"/>
      <c r="BA69" s="959"/>
      <c r="BB69" s="959"/>
      <c r="BC69" s="959"/>
      <c r="BD69" s="960"/>
      <c r="BE69" s="235"/>
      <c r="BF69" s="235"/>
      <c r="BG69" s="235"/>
      <c r="BH69" s="235"/>
      <c r="BI69" s="235"/>
      <c r="BJ69" s="235"/>
      <c r="BK69" s="235"/>
      <c r="BL69" s="235"/>
      <c r="BM69" s="235"/>
      <c r="BN69" s="235"/>
      <c r="BO69" s="235"/>
      <c r="BP69" s="235"/>
      <c r="BQ69" s="232">
        <v>63</v>
      </c>
      <c r="BR69" s="237"/>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24"/>
    </row>
    <row r="70" spans="1:131" ht="26.25" customHeight="1">
      <c r="A70" s="232">
        <v>3</v>
      </c>
      <c r="B70" s="961" t="s">
        <v>558</v>
      </c>
      <c r="C70" s="962"/>
      <c r="D70" s="962"/>
      <c r="E70" s="962"/>
      <c r="F70" s="962"/>
      <c r="G70" s="962"/>
      <c r="H70" s="962"/>
      <c r="I70" s="962"/>
      <c r="J70" s="962"/>
      <c r="K70" s="962"/>
      <c r="L70" s="962"/>
      <c r="M70" s="962"/>
      <c r="N70" s="962"/>
      <c r="O70" s="962"/>
      <c r="P70" s="963"/>
      <c r="Q70" s="964">
        <v>104</v>
      </c>
      <c r="R70" s="958"/>
      <c r="S70" s="958"/>
      <c r="T70" s="958"/>
      <c r="U70" s="958"/>
      <c r="V70" s="958">
        <v>94</v>
      </c>
      <c r="W70" s="958"/>
      <c r="X70" s="958"/>
      <c r="Y70" s="958"/>
      <c r="Z70" s="958"/>
      <c r="AA70" s="958">
        <v>10</v>
      </c>
      <c r="AB70" s="958"/>
      <c r="AC70" s="958"/>
      <c r="AD70" s="958"/>
      <c r="AE70" s="958"/>
      <c r="AF70" s="958">
        <v>10</v>
      </c>
      <c r="AG70" s="958"/>
      <c r="AH70" s="958"/>
      <c r="AI70" s="958"/>
      <c r="AJ70" s="958"/>
      <c r="AK70" s="958">
        <v>1</v>
      </c>
      <c r="AL70" s="958"/>
      <c r="AM70" s="958"/>
      <c r="AN70" s="958"/>
      <c r="AO70" s="958"/>
      <c r="AP70" s="958" t="s">
        <v>562</v>
      </c>
      <c r="AQ70" s="958"/>
      <c r="AR70" s="958"/>
      <c r="AS70" s="958"/>
      <c r="AT70" s="958"/>
      <c r="AU70" s="958" t="s">
        <v>562</v>
      </c>
      <c r="AV70" s="958"/>
      <c r="AW70" s="958"/>
      <c r="AX70" s="958"/>
      <c r="AY70" s="958"/>
      <c r="AZ70" s="959"/>
      <c r="BA70" s="959"/>
      <c r="BB70" s="959"/>
      <c r="BC70" s="959"/>
      <c r="BD70" s="960"/>
      <c r="BE70" s="235"/>
      <c r="BF70" s="235"/>
      <c r="BG70" s="235"/>
      <c r="BH70" s="235"/>
      <c r="BI70" s="235"/>
      <c r="BJ70" s="235"/>
      <c r="BK70" s="235"/>
      <c r="BL70" s="235"/>
      <c r="BM70" s="235"/>
      <c r="BN70" s="235"/>
      <c r="BO70" s="235"/>
      <c r="BP70" s="235"/>
      <c r="BQ70" s="232">
        <v>64</v>
      </c>
      <c r="BR70" s="237"/>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24"/>
    </row>
    <row r="71" spans="1:131" ht="26.25" customHeight="1">
      <c r="A71" s="232">
        <v>4</v>
      </c>
      <c r="B71" s="961" t="s">
        <v>559</v>
      </c>
      <c r="C71" s="962"/>
      <c r="D71" s="962"/>
      <c r="E71" s="962"/>
      <c r="F71" s="962"/>
      <c r="G71" s="962"/>
      <c r="H71" s="962"/>
      <c r="I71" s="962"/>
      <c r="J71" s="962"/>
      <c r="K71" s="962"/>
      <c r="L71" s="962"/>
      <c r="M71" s="962"/>
      <c r="N71" s="962"/>
      <c r="O71" s="962"/>
      <c r="P71" s="963"/>
      <c r="Q71" s="964">
        <v>100</v>
      </c>
      <c r="R71" s="958"/>
      <c r="S71" s="958"/>
      <c r="T71" s="958"/>
      <c r="U71" s="958"/>
      <c r="V71" s="958">
        <v>62</v>
      </c>
      <c r="W71" s="958"/>
      <c r="X71" s="958"/>
      <c r="Y71" s="958"/>
      <c r="Z71" s="958"/>
      <c r="AA71" s="958">
        <v>37</v>
      </c>
      <c r="AB71" s="958"/>
      <c r="AC71" s="958"/>
      <c r="AD71" s="958"/>
      <c r="AE71" s="958"/>
      <c r="AF71" s="958">
        <v>37</v>
      </c>
      <c r="AG71" s="958"/>
      <c r="AH71" s="958"/>
      <c r="AI71" s="958"/>
      <c r="AJ71" s="958"/>
      <c r="AK71" s="958" t="s">
        <v>562</v>
      </c>
      <c r="AL71" s="958"/>
      <c r="AM71" s="958"/>
      <c r="AN71" s="958"/>
      <c r="AO71" s="958"/>
      <c r="AP71" s="958" t="s">
        <v>562</v>
      </c>
      <c r="AQ71" s="958"/>
      <c r="AR71" s="958"/>
      <c r="AS71" s="958"/>
      <c r="AT71" s="958"/>
      <c r="AU71" s="958" t="s">
        <v>562</v>
      </c>
      <c r="AV71" s="958"/>
      <c r="AW71" s="958"/>
      <c r="AX71" s="958"/>
      <c r="AY71" s="958"/>
      <c r="AZ71" s="959"/>
      <c r="BA71" s="959"/>
      <c r="BB71" s="959"/>
      <c r="BC71" s="959"/>
      <c r="BD71" s="960"/>
      <c r="BE71" s="235"/>
      <c r="BF71" s="235"/>
      <c r="BG71" s="235"/>
      <c r="BH71" s="235"/>
      <c r="BI71" s="235"/>
      <c r="BJ71" s="235"/>
      <c r="BK71" s="235"/>
      <c r="BL71" s="235"/>
      <c r="BM71" s="235"/>
      <c r="BN71" s="235"/>
      <c r="BO71" s="235"/>
      <c r="BP71" s="235"/>
      <c r="BQ71" s="232">
        <v>65</v>
      </c>
      <c r="BR71" s="237"/>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24"/>
    </row>
    <row r="72" spans="1:131" ht="26.25" customHeight="1">
      <c r="A72" s="232">
        <v>5</v>
      </c>
      <c r="B72" s="961" t="s">
        <v>560</v>
      </c>
      <c r="C72" s="962"/>
      <c r="D72" s="962"/>
      <c r="E72" s="962"/>
      <c r="F72" s="962"/>
      <c r="G72" s="962"/>
      <c r="H72" s="962"/>
      <c r="I72" s="962"/>
      <c r="J72" s="962"/>
      <c r="K72" s="962"/>
      <c r="L72" s="962"/>
      <c r="M72" s="962"/>
      <c r="N72" s="962"/>
      <c r="O72" s="962"/>
      <c r="P72" s="963"/>
      <c r="Q72" s="964">
        <v>2922</v>
      </c>
      <c r="R72" s="958"/>
      <c r="S72" s="958"/>
      <c r="T72" s="958"/>
      <c r="U72" s="958"/>
      <c r="V72" s="958">
        <v>2446</v>
      </c>
      <c r="W72" s="958"/>
      <c r="X72" s="958"/>
      <c r="Y72" s="958"/>
      <c r="Z72" s="958"/>
      <c r="AA72" s="958">
        <v>476</v>
      </c>
      <c r="AB72" s="958"/>
      <c r="AC72" s="958"/>
      <c r="AD72" s="958"/>
      <c r="AE72" s="958"/>
      <c r="AF72" s="958">
        <v>476</v>
      </c>
      <c r="AG72" s="958"/>
      <c r="AH72" s="958"/>
      <c r="AI72" s="958"/>
      <c r="AJ72" s="958"/>
      <c r="AK72" s="958">
        <v>58</v>
      </c>
      <c r="AL72" s="958"/>
      <c r="AM72" s="958"/>
      <c r="AN72" s="958"/>
      <c r="AO72" s="958"/>
      <c r="AP72" s="958" t="s">
        <v>562</v>
      </c>
      <c r="AQ72" s="958"/>
      <c r="AR72" s="958"/>
      <c r="AS72" s="958"/>
      <c r="AT72" s="958"/>
      <c r="AU72" s="958" t="s">
        <v>562</v>
      </c>
      <c r="AV72" s="958"/>
      <c r="AW72" s="958"/>
      <c r="AX72" s="958"/>
      <c r="AY72" s="958"/>
      <c r="AZ72" s="959"/>
      <c r="BA72" s="959"/>
      <c r="BB72" s="959"/>
      <c r="BC72" s="959"/>
      <c r="BD72" s="960"/>
      <c r="BE72" s="235"/>
      <c r="BF72" s="235"/>
      <c r="BG72" s="235"/>
      <c r="BH72" s="235"/>
      <c r="BI72" s="235"/>
      <c r="BJ72" s="235"/>
      <c r="BK72" s="235"/>
      <c r="BL72" s="235"/>
      <c r="BM72" s="235"/>
      <c r="BN72" s="235"/>
      <c r="BO72" s="235"/>
      <c r="BP72" s="235"/>
      <c r="BQ72" s="232">
        <v>66</v>
      </c>
      <c r="BR72" s="237"/>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24"/>
    </row>
    <row r="73" spans="1:131" ht="26.25" customHeight="1">
      <c r="A73" s="232">
        <v>6</v>
      </c>
      <c r="B73" s="961" t="s">
        <v>561</v>
      </c>
      <c r="C73" s="962"/>
      <c r="D73" s="962"/>
      <c r="E73" s="962"/>
      <c r="F73" s="962"/>
      <c r="G73" s="962"/>
      <c r="H73" s="962"/>
      <c r="I73" s="962"/>
      <c r="J73" s="962"/>
      <c r="K73" s="962"/>
      <c r="L73" s="962"/>
      <c r="M73" s="962"/>
      <c r="N73" s="962"/>
      <c r="O73" s="962"/>
      <c r="P73" s="963"/>
      <c r="Q73" s="964">
        <v>758421</v>
      </c>
      <c r="R73" s="958"/>
      <c r="S73" s="958"/>
      <c r="T73" s="958"/>
      <c r="U73" s="958"/>
      <c r="V73" s="958">
        <v>750353</v>
      </c>
      <c r="W73" s="958"/>
      <c r="X73" s="958"/>
      <c r="Y73" s="958"/>
      <c r="Z73" s="958"/>
      <c r="AA73" s="958">
        <v>8067</v>
      </c>
      <c r="AB73" s="958"/>
      <c r="AC73" s="958"/>
      <c r="AD73" s="958"/>
      <c r="AE73" s="958"/>
      <c r="AF73" s="958">
        <v>8067</v>
      </c>
      <c r="AG73" s="958"/>
      <c r="AH73" s="958"/>
      <c r="AI73" s="958"/>
      <c r="AJ73" s="958"/>
      <c r="AK73" s="958">
        <v>4245</v>
      </c>
      <c r="AL73" s="958"/>
      <c r="AM73" s="958"/>
      <c r="AN73" s="958"/>
      <c r="AO73" s="958"/>
      <c r="AP73" s="958" t="s">
        <v>562</v>
      </c>
      <c r="AQ73" s="958"/>
      <c r="AR73" s="958"/>
      <c r="AS73" s="958"/>
      <c r="AT73" s="958"/>
      <c r="AU73" s="958" t="s">
        <v>562</v>
      </c>
      <c r="AV73" s="958"/>
      <c r="AW73" s="958"/>
      <c r="AX73" s="958"/>
      <c r="AY73" s="958"/>
      <c r="AZ73" s="959"/>
      <c r="BA73" s="959"/>
      <c r="BB73" s="959"/>
      <c r="BC73" s="959"/>
      <c r="BD73" s="960"/>
      <c r="BE73" s="235"/>
      <c r="BF73" s="235"/>
      <c r="BG73" s="235"/>
      <c r="BH73" s="235"/>
      <c r="BI73" s="235"/>
      <c r="BJ73" s="235"/>
      <c r="BK73" s="235"/>
      <c r="BL73" s="235"/>
      <c r="BM73" s="235"/>
      <c r="BN73" s="235"/>
      <c r="BO73" s="235"/>
      <c r="BP73" s="235"/>
      <c r="BQ73" s="232">
        <v>67</v>
      </c>
      <c r="BR73" s="237"/>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24"/>
    </row>
    <row r="74" spans="1:131" ht="26.25" customHeight="1">
      <c r="A74" s="232">
        <v>7</v>
      </c>
      <c r="B74" s="961" t="s">
        <v>548</v>
      </c>
      <c r="C74" s="962"/>
      <c r="D74" s="962"/>
      <c r="E74" s="962"/>
      <c r="F74" s="962"/>
      <c r="G74" s="962"/>
      <c r="H74" s="962"/>
      <c r="I74" s="962"/>
      <c r="J74" s="962"/>
      <c r="K74" s="962"/>
      <c r="L74" s="962"/>
      <c r="M74" s="962"/>
      <c r="N74" s="962"/>
      <c r="O74" s="962"/>
      <c r="P74" s="963"/>
      <c r="Q74" s="964">
        <v>195</v>
      </c>
      <c r="R74" s="958"/>
      <c r="S74" s="958"/>
      <c r="T74" s="958"/>
      <c r="U74" s="958"/>
      <c r="V74" s="958">
        <v>190</v>
      </c>
      <c r="W74" s="958"/>
      <c r="X74" s="958"/>
      <c r="Y74" s="958"/>
      <c r="Z74" s="958"/>
      <c r="AA74" s="958">
        <v>5</v>
      </c>
      <c r="AB74" s="958"/>
      <c r="AC74" s="958"/>
      <c r="AD74" s="958"/>
      <c r="AE74" s="958"/>
      <c r="AF74" s="958">
        <v>5</v>
      </c>
      <c r="AG74" s="958"/>
      <c r="AH74" s="958"/>
      <c r="AI74" s="958"/>
      <c r="AJ74" s="958"/>
      <c r="AK74" s="958">
        <v>8</v>
      </c>
      <c r="AL74" s="958"/>
      <c r="AM74" s="958"/>
      <c r="AN74" s="958"/>
      <c r="AO74" s="958"/>
      <c r="AP74" s="958" t="s">
        <v>565</v>
      </c>
      <c r="AQ74" s="958"/>
      <c r="AR74" s="958"/>
      <c r="AS74" s="958"/>
      <c r="AT74" s="958"/>
      <c r="AU74" s="958" t="s">
        <v>565</v>
      </c>
      <c r="AV74" s="958"/>
      <c r="AW74" s="958"/>
      <c r="AX74" s="958"/>
      <c r="AY74" s="958"/>
      <c r="AZ74" s="959"/>
      <c r="BA74" s="959"/>
      <c r="BB74" s="959"/>
      <c r="BC74" s="959"/>
      <c r="BD74" s="960"/>
      <c r="BE74" s="235"/>
      <c r="BF74" s="235"/>
      <c r="BG74" s="235"/>
      <c r="BH74" s="235"/>
      <c r="BI74" s="235"/>
      <c r="BJ74" s="235"/>
      <c r="BK74" s="235"/>
      <c r="BL74" s="235"/>
      <c r="BM74" s="235"/>
      <c r="BN74" s="235"/>
      <c r="BO74" s="235"/>
      <c r="BP74" s="235"/>
      <c r="BQ74" s="232">
        <v>68</v>
      </c>
      <c r="BR74" s="237"/>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24"/>
    </row>
    <row r="75" spans="1:131" ht="26.25" customHeight="1">
      <c r="A75" s="232">
        <v>8</v>
      </c>
      <c r="B75" s="961" t="s">
        <v>549</v>
      </c>
      <c r="C75" s="962"/>
      <c r="D75" s="962"/>
      <c r="E75" s="962"/>
      <c r="F75" s="962"/>
      <c r="G75" s="962"/>
      <c r="H75" s="962"/>
      <c r="I75" s="962"/>
      <c r="J75" s="962"/>
      <c r="K75" s="962"/>
      <c r="L75" s="962"/>
      <c r="M75" s="962"/>
      <c r="N75" s="962"/>
      <c r="O75" s="962"/>
      <c r="P75" s="963"/>
      <c r="Q75" s="965">
        <v>3578</v>
      </c>
      <c r="R75" s="966"/>
      <c r="S75" s="966"/>
      <c r="T75" s="966"/>
      <c r="U75" s="967"/>
      <c r="V75" s="968">
        <v>3478</v>
      </c>
      <c r="W75" s="966"/>
      <c r="X75" s="966"/>
      <c r="Y75" s="966"/>
      <c r="Z75" s="967"/>
      <c r="AA75" s="968">
        <v>100</v>
      </c>
      <c r="AB75" s="966"/>
      <c r="AC75" s="966"/>
      <c r="AD75" s="966"/>
      <c r="AE75" s="967"/>
      <c r="AF75" s="968">
        <v>5105</v>
      </c>
      <c r="AG75" s="966"/>
      <c r="AH75" s="966"/>
      <c r="AI75" s="966"/>
      <c r="AJ75" s="967"/>
      <c r="AK75" s="968" t="s">
        <v>565</v>
      </c>
      <c r="AL75" s="966"/>
      <c r="AM75" s="966"/>
      <c r="AN75" s="966"/>
      <c r="AO75" s="967"/>
      <c r="AP75" s="968">
        <v>2705</v>
      </c>
      <c r="AQ75" s="966"/>
      <c r="AR75" s="966"/>
      <c r="AS75" s="966"/>
      <c r="AT75" s="967"/>
      <c r="AU75" s="968" t="s">
        <v>565</v>
      </c>
      <c r="AV75" s="966"/>
      <c r="AW75" s="966"/>
      <c r="AX75" s="966"/>
      <c r="AY75" s="967"/>
      <c r="AZ75" s="959"/>
      <c r="BA75" s="959"/>
      <c r="BB75" s="959"/>
      <c r="BC75" s="959"/>
      <c r="BD75" s="960"/>
      <c r="BE75" s="235"/>
      <c r="BF75" s="235"/>
      <c r="BG75" s="235"/>
      <c r="BH75" s="235"/>
      <c r="BI75" s="235"/>
      <c r="BJ75" s="235"/>
      <c r="BK75" s="235"/>
      <c r="BL75" s="235"/>
      <c r="BM75" s="235"/>
      <c r="BN75" s="235"/>
      <c r="BO75" s="235"/>
      <c r="BP75" s="235"/>
      <c r="BQ75" s="232">
        <v>69</v>
      </c>
      <c r="BR75" s="237"/>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24"/>
    </row>
    <row r="76" spans="1:131" ht="26.25" customHeight="1">
      <c r="A76" s="232">
        <v>9</v>
      </c>
      <c r="B76" s="961" t="s">
        <v>550</v>
      </c>
      <c r="C76" s="962"/>
      <c r="D76" s="962"/>
      <c r="E76" s="962"/>
      <c r="F76" s="962"/>
      <c r="G76" s="962"/>
      <c r="H76" s="962"/>
      <c r="I76" s="962"/>
      <c r="J76" s="962"/>
      <c r="K76" s="962"/>
      <c r="L76" s="962"/>
      <c r="M76" s="962"/>
      <c r="N76" s="962"/>
      <c r="O76" s="962"/>
      <c r="P76" s="963"/>
      <c r="Q76" s="965">
        <v>2546</v>
      </c>
      <c r="R76" s="966"/>
      <c r="S76" s="966"/>
      <c r="T76" s="966"/>
      <c r="U76" s="967"/>
      <c r="V76" s="968">
        <v>2410</v>
      </c>
      <c r="W76" s="966"/>
      <c r="X76" s="966"/>
      <c r="Y76" s="966"/>
      <c r="Z76" s="967"/>
      <c r="AA76" s="968">
        <v>136</v>
      </c>
      <c r="AB76" s="966"/>
      <c r="AC76" s="966"/>
      <c r="AD76" s="966"/>
      <c r="AE76" s="967"/>
      <c r="AF76" s="968">
        <v>136</v>
      </c>
      <c r="AG76" s="966"/>
      <c r="AH76" s="966"/>
      <c r="AI76" s="966"/>
      <c r="AJ76" s="967"/>
      <c r="AK76" s="968" t="s">
        <v>563</v>
      </c>
      <c r="AL76" s="966"/>
      <c r="AM76" s="966"/>
      <c r="AN76" s="966"/>
      <c r="AO76" s="967"/>
      <c r="AP76" s="968">
        <v>538</v>
      </c>
      <c r="AQ76" s="966"/>
      <c r="AR76" s="966"/>
      <c r="AS76" s="966"/>
      <c r="AT76" s="967"/>
      <c r="AU76" s="968">
        <v>56</v>
      </c>
      <c r="AV76" s="966"/>
      <c r="AW76" s="966"/>
      <c r="AX76" s="966"/>
      <c r="AY76" s="967"/>
      <c r="AZ76" s="959"/>
      <c r="BA76" s="959"/>
      <c r="BB76" s="959"/>
      <c r="BC76" s="959"/>
      <c r="BD76" s="960"/>
      <c r="BE76" s="235"/>
      <c r="BF76" s="235"/>
      <c r="BG76" s="235"/>
      <c r="BH76" s="235"/>
      <c r="BI76" s="235"/>
      <c r="BJ76" s="235"/>
      <c r="BK76" s="235"/>
      <c r="BL76" s="235"/>
      <c r="BM76" s="235"/>
      <c r="BN76" s="235"/>
      <c r="BO76" s="235"/>
      <c r="BP76" s="235"/>
      <c r="BQ76" s="232">
        <v>70</v>
      </c>
      <c r="BR76" s="237"/>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24"/>
    </row>
    <row r="77" spans="1:131" ht="26.25" customHeight="1">
      <c r="A77" s="232">
        <v>10</v>
      </c>
      <c r="B77" s="961" t="s">
        <v>551</v>
      </c>
      <c r="C77" s="962"/>
      <c r="D77" s="962"/>
      <c r="E77" s="962"/>
      <c r="F77" s="962"/>
      <c r="G77" s="962"/>
      <c r="H77" s="962"/>
      <c r="I77" s="962"/>
      <c r="J77" s="962"/>
      <c r="K77" s="962"/>
      <c r="L77" s="962"/>
      <c r="M77" s="962"/>
      <c r="N77" s="962"/>
      <c r="O77" s="962"/>
      <c r="P77" s="963"/>
      <c r="Q77" s="965">
        <v>630</v>
      </c>
      <c r="R77" s="966"/>
      <c r="S77" s="966"/>
      <c r="T77" s="966"/>
      <c r="U77" s="967"/>
      <c r="V77" s="968">
        <v>491</v>
      </c>
      <c r="W77" s="966"/>
      <c r="X77" s="966"/>
      <c r="Y77" s="966"/>
      <c r="Z77" s="967"/>
      <c r="AA77" s="968">
        <v>139</v>
      </c>
      <c r="AB77" s="966"/>
      <c r="AC77" s="966"/>
      <c r="AD77" s="966"/>
      <c r="AE77" s="967"/>
      <c r="AF77" s="968">
        <v>53</v>
      </c>
      <c r="AG77" s="966"/>
      <c r="AH77" s="966"/>
      <c r="AI77" s="966"/>
      <c r="AJ77" s="967"/>
      <c r="AK77" s="968" t="s">
        <v>563</v>
      </c>
      <c r="AL77" s="966"/>
      <c r="AM77" s="966"/>
      <c r="AN77" s="966"/>
      <c r="AO77" s="967"/>
      <c r="AP77" s="968">
        <v>767</v>
      </c>
      <c r="AQ77" s="966"/>
      <c r="AR77" s="966"/>
      <c r="AS77" s="966"/>
      <c r="AT77" s="967"/>
      <c r="AU77" s="968">
        <v>70</v>
      </c>
      <c r="AV77" s="966"/>
      <c r="AW77" s="966"/>
      <c r="AX77" s="966"/>
      <c r="AY77" s="967"/>
      <c r="AZ77" s="959"/>
      <c r="BA77" s="959"/>
      <c r="BB77" s="959"/>
      <c r="BC77" s="959"/>
      <c r="BD77" s="960"/>
      <c r="BE77" s="235"/>
      <c r="BF77" s="235"/>
      <c r="BG77" s="235"/>
      <c r="BH77" s="235"/>
      <c r="BI77" s="235"/>
      <c r="BJ77" s="235"/>
      <c r="BK77" s="235"/>
      <c r="BL77" s="235"/>
      <c r="BM77" s="235"/>
      <c r="BN77" s="235"/>
      <c r="BO77" s="235"/>
      <c r="BP77" s="235"/>
      <c r="BQ77" s="232">
        <v>71</v>
      </c>
      <c r="BR77" s="237"/>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24"/>
    </row>
    <row r="78" spans="1:131" ht="26.25" customHeight="1">
      <c r="A78" s="232">
        <v>11</v>
      </c>
      <c r="B78" s="961" t="s">
        <v>552</v>
      </c>
      <c r="C78" s="962"/>
      <c r="D78" s="962"/>
      <c r="E78" s="962"/>
      <c r="F78" s="962"/>
      <c r="G78" s="962"/>
      <c r="H78" s="962"/>
      <c r="I78" s="962"/>
      <c r="J78" s="962"/>
      <c r="K78" s="962"/>
      <c r="L78" s="962"/>
      <c r="M78" s="962"/>
      <c r="N78" s="962"/>
      <c r="O78" s="962"/>
      <c r="P78" s="963"/>
      <c r="Q78" s="964">
        <v>3540</v>
      </c>
      <c r="R78" s="958"/>
      <c r="S78" s="958"/>
      <c r="T78" s="958"/>
      <c r="U78" s="958"/>
      <c r="V78" s="958">
        <v>3219</v>
      </c>
      <c r="W78" s="958"/>
      <c r="X78" s="958"/>
      <c r="Y78" s="958"/>
      <c r="Z78" s="958"/>
      <c r="AA78" s="958">
        <v>321</v>
      </c>
      <c r="AB78" s="958"/>
      <c r="AC78" s="958"/>
      <c r="AD78" s="958"/>
      <c r="AE78" s="958"/>
      <c r="AF78" s="958">
        <v>235</v>
      </c>
      <c r="AG78" s="958"/>
      <c r="AH78" s="958"/>
      <c r="AI78" s="958"/>
      <c r="AJ78" s="958"/>
      <c r="AK78" s="958" t="s">
        <v>563</v>
      </c>
      <c r="AL78" s="958"/>
      <c r="AM78" s="958"/>
      <c r="AN78" s="958"/>
      <c r="AO78" s="958"/>
      <c r="AP78" s="958">
        <v>1401</v>
      </c>
      <c r="AQ78" s="958"/>
      <c r="AR78" s="958"/>
      <c r="AS78" s="958"/>
      <c r="AT78" s="958"/>
      <c r="AU78" s="958">
        <v>126</v>
      </c>
      <c r="AV78" s="958"/>
      <c r="AW78" s="958"/>
      <c r="AX78" s="958"/>
      <c r="AY78" s="958"/>
      <c r="AZ78" s="959"/>
      <c r="BA78" s="959"/>
      <c r="BB78" s="959"/>
      <c r="BC78" s="959"/>
      <c r="BD78" s="960"/>
      <c r="BE78" s="235"/>
      <c r="BF78" s="235"/>
      <c r="BG78" s="235"/>
      <c r="BH78" s="235"/>
      <c r="BI78" s="235"/>
      <c r="BJ78" s="224"/>
      <c r="BK78" s="224"/>
      <c r="BL78" s="224"/>
      <c r="BM78" s="224"/>
      <c r="BN78" s="224"/>
      <c r="BO78" s="235"/>
      <c r="BP78" s="235"/>
      <c r="BQ78" s="232">
        <v>72</v>
      </c>
      <c r="BR78" s="237"/>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24"/>
    </row>
    <row r="79" spans="1:131" ht="26.25" customHeight="1">
      <c r="A79" s="232">
        <v>12</v>
      </c>
      <c r="B79" s="961" t="s">
        <v>553</v>
      </c>
      <c r="C79" s="962"/>
      <c r="D79" s="962"/>
      <c r="E79" s="962"/>
      <c r="F79" s="962"/>
      <c r="G79" s="962"/>
      <c r="H79" s="962"/>
      <c r="I79" s="962"/>
      <c r="J79" s="962"/>
      <c r="K79" s="962"/>
      <c r="L79" s="962"/>
      <c r="M79" s="962"/>
      <c r="N79" s="962"/>
      <c r="O79" s="962"/>
      <c r="P79" s="963"/>
      <c r="Q79" s="964">
        <v>317</v>
      </c>
      <c r="R79" s="958"/>
      <c r="S79" s="958"/>
      <c r="T79" s="958"/>
      <c r="U79" s="958"/>
      <c r="V79" s="958">
        <v>288</v>
      </c>
      <c r="W79" s="958"/>
      <c r="X79" s="958"/>
      <c r="Y79" s="958"/>
      <c r="Z79" s="958"/>
      <c r="AA79" s="958">
        <v>29</v>
      </c>
      <c r="AB79" s="958"/>
      <c r="AC79" s="958"/>
      <c r="AD79" s="958"/>
      <c r="AE79" s="958"/>
      <c r="AF79" s="958">
        <v>10</v>
      </c>
      <c r="AG79" s="958"/>
      <c r="AH79" s="958"/>
      <c r="AI79" s="958"/>
      <c r="AJ79" s="958"/>
      <c r="AK79" s="958">
        <v>0</v>
      </c>
      <c r="AL79" s="958"/>
      <c r="AM79" s="958"/>
      <c r="AN79" s="958"/>
      <c r="AO79" s="958"/>
      <c r="AP79" s="958">
        <v>122</v>
      </c>
      <c r="AQ79" s="958"/>
      <c r="AR79" s="958"/>
      <c r="AS79" s="958"/>
      <c r="AT79" s="958"/>
      <c r="AU79" s="958">
        <v>122</v>
      </c>
      <c r="AV79" s="958"/>
      <c r="AW79" s="958"/>
      <c r="AX79" s="958"/>
      <c r="AY79" s="958"/>
      <c r="AZ79" s="959"/>
      <c r="BA79" s="959"/>
      <c r="BB79" s="959"/>
      <c r="BC79" s="959"/>
      <c r="BD79" s="960"/>
      <c r="BE79" s="235"/>
      <c r="BF79" s="235"/>
      <c r="BG79" s="235"/>
      <c r="BH79" s="235"/>
      <c r="BI79" s="235"/>
      <c r="BJ79" s="224"/>
      <c r="BK79" s="224"/>
      <c r="BL79" s="224"/>
      <c r="BM79" s="224"/>
      <c r="BN79" s="224"/>
      <c r="BO79" s="235"/>
      <c r="BP79" s="235"/>
      <c r="BQ79" s="232">
        <v>73</v>
      </c>
      <c r="BR79" s="237"/>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24"/>
    </row>
    <row r="80" spans="1:131" ht="26.25" customHeight="1">
      <c r="A80" s="232">
        <v>13</v>
      </c>
      <c r="B80" s="961" t="s">
        <v>554</v>
      </c>
      <c r="C80" s="962"/>
      <c r="D80" s="962"/>
      <c r="E80" s="962"/>
      <c r="F80" s="962"/>
      <c r="G80" s="962"/>
      <c r="H80" s="962"/>
      <c r="I80" s="962"/>
      <c r="J80" s="962"/>
      <c r="K80" s="962"/>
      <c r="L80" s="962"/>
      <c r="M80" s="962"/>
      <c r="N80" s="962"/>
      <c r="O80" s="962"/>
      <c r="P80" s="963"/>
      <c r="Q80" s="964">
        <v>538</v>
      </c>
      <c r="R80" s="958"/>
      <c r="S80" s="958"/>
      <c r="T80" s="958"/>
      <c r="U80" s="958"/>
      <c r="V80" s="958">
        <v>497</v>
      </c>
      <c r="W80" s="958"/>
      <c r="X80" s="958"/>
      <c r="Y80" s="958"/>
      <c r="Z80" s="958"/>
      <c r="AA80" s="958">
        <v>41</v>
      </c>
      <c r="AB80" s="958"/>
      <c r="AC80" s="958"/>
      <c r="AD80" s="958"/>
      <c r="AE80" s="958"/>
      <c r="AF80" s="958">
        <v>647</v>
      </c>
      <c r="AG80" s="958"/>
      <c r="AH80" s="958"/>
      <c r="AI80" s="958"/>
      <c r="AJ80" s="958"/>
      <c r="AK80" s="958" t="s">
        <v>563</v>
      </c>
      <c r="AL80" s="958"/>
      <c r="AM80" s="958"/>
      <c r="AN80" s="958"/>
      <c r="AO80" s="958"/>
      <c r="AP80" s="958">
        <v>288</v>
      </c>
      <c r="AQ80" s="958"/>
      <c r="AR80" s="958"/>
      <c r="AS80" s="958"/>
      <c r="AT80" s="958"/>
      <c r="AU80" s="958" t="s">
        <v>563</v>
      </c>
      <c r="AV80" s="958"/>
      <c r="AW80" s="958"/>
      <c r="AX80" s="958"/>
      <c r="AY80" s="958"/>
      <c r="AZ80" s="959"/>
      <c r="BA80" s="959"/>
      <c r="BB80" s="959"/>
      <c r="BC80" s="959"/>
      <c r="BD80" s="960"/>
      <c r="BE80" s="235"/>
      <c r="BF80" s="235"/>
      <c r="BG80" s="235"/>
      <c r="BH80" s="235"/>
      <c r="BI80" s="235"/>
      <c r="BJ80" s="235"/>
      <c r="BK80" s="235"/>
      <c r="BL80" s="235"/>
      <c r="BM80" s="235"/>
      <c r="BN80" s="235"/>
      <c r="BO80" s="235"/>
      <c r="BP80" s="235"/>
      <c r="BQ80" s="232">
        <v>74</v>
      </c>
      <c r="BR80" s="237"/>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24"/>
    </row>
    <row r="81" spans="1:131" ht="26.25" customHeight="1">
      <c r="A81" s="232">
        <v>14</v>
      </c>
      <c r="B81" s="961" t="s">
        <v>555</v>
      </c>
      <c r="C81" s="962"/>
      <c r="D81" s="962"/>
      <c r="E81" s="962"/>
      <c r="F81" s="962"/>
      <c r="G81" s="962"/>
      <c r="H81" s="962"/>
      <c r="I81" s="962"/>
      <c r="J81" s="962"/>
      <c r="K81" s="962"/>
      <c r="L81" s="962"/>
      <c r="M81" s="962"/>
      <c r="N81" s="962"/>
      <c r="O81" s="962"/>
      <c r="P81" s="963"/>
      <c r="Q81" s="964">
        <v>18</v>
      </c>
      <c r="R81" s="958"/>
      <c r="S81" s="958"/>
      <c r="T81" s="958"/>
      <c r="U81" s="958"/>
      <c r="V81" s="958">
        <v>14</v>
      </c>
      <c r="W81" s="958"/>
      <c r="X81" s="958"/>
      <c r="Y81" s="958"/>
      <c r="Z81" s="958"/>
      <c r="AA81" s="958">
        <v>4</v>
      </c>
      <c r="AB81" s="958"/>
      <c r="AC81" s="958"/>
      <c r="AD81" s="958"/>
      <c r="AE81" s="958"/>
      <c r="AF81" s="958">
        <v>4</v>
      </c>
      <c r="AG81" s="958"/>
      <c r="AH81" s="958"/>
      <c r="AI81" s="958"/>
      <c r="AJ81" s="958"/>
      <c r="AK81" s="958">
        <v>4</v>
      </c>
      <c r="AL81" s="958"/>
      <c r="AM81" s="958"/>
      <c r="AN81" s="958"/>
      <c r="AO81" s="958"/>
      <c r="AP81" s="958" t="s">
        <v>563</v>
      </c>
      <c r="AQ81" s="958"/>
      <c r="AR81" s="958"/>
      <c r="AS81" s="958"/>
      <c r="AT81" s="958"/>
      <c r="AU81" s="958" t="s">
        <v>563</v>
      </c>
      <c r="AV81" s="958"/>
      <c r="AW81" s="958"/>
      <c r="AX81" s="958"/>
      <c r="AY81" s="958"/>
      <c r="AZ81" s="959"/>
      <c r="BA81" s="959"/>
      <c r="BB81" s="959"/>
      <c r="BC81" s="959"/>
      <c r="BD81" s="960"/>
      <c r="BE81" s="235"/>
      <c r="BF81" s="235"/>
      <c r="BG81" s="235"/>
      <c r="BH81" s="235"/>
      <c r="BI81" s="235"/>
      <c r="BJ81" s="235"/>
      <c r="BK81" s="235"/>
      <c r="BL81" s="235"/>
      <c r="BM81" s="235"/>
      <c r="BN81" s="235"/>
      <c r="BO81" s="235"/>
      <c r="BP81" s="235"/>
      <c r="BQ81" s="232">
        <v>75</v>
      </c>
      <c r="BR81" s="237"/>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24"/>
    </row>
    <row r="82" spans="1:131" ht="26.25" customHeight="1">
      <c r="A82" s="232">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35"/>
      <c r="BF82" s="235"/>
      <c r="BG82" s="235"/>
      <c r="BH82" s="235"/>
      <c r="BI82" s="235"/>
      <c r="BJ82" s="235"/>
      <c r="BK82" s="235"/>
      <c r="BL82" s="235"/>
      <c r="BM82" s="235"/>
      <c r="BN82" s="235"/>
      <c r="BO82" s="235"/>
      <c r="BP82" s="235"/>
      <c r="BQ82" s="232">
        <v>76</v>
      </c>
      <c r="BR82" s="237"/>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24"/>
    </row>
    <row r="83" spans="1:131" ht="26.25" customHeight="1">
      <c r="A83" s="232">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35"/>
      <c r="BF83" s="235"/>
      <c r="BG83" s="235"/>
      <c r="BH83" s="235"/>
      <c r="BI83" s="235"/>
      <c r="BJ83" s="235"/>
      <c r="BK83" s="235"/>
      <c r="BL83" s="235"/>
      <c r="BM83" s="235"/>
      <c r="BN83" s="235"/>
      <c r="BO83" s="235"/>
      <c r="BP83" s="235"/>
      <c r="BQ83" s="232">
        <v>77</v>
      </c>
      <c r="BR83" s="237"/>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24"/>
    </row>
    <row r="84" spans="1:131" ht="26.25" customHeight="1">
      <c r="A84" s="232">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35"/>
      <c r="BF84" s="235"/>
      <c r="BG84" s="235"/>
      <c r="BH84" s="235"/>
      <c r="BI84" s="235"/>
      <c r="BJ84" s="235"/>
      <c r="BK84" s="235"/>
      <c r="BL84" s="235"/>
      <c r="BM84" s="235"/>
      <c r="BN84" s="235"/>
      <c r="BO84" s="235"/>
      <c r="BP84" s="235"/>
      <c r="BQ84" s="232">
        <v>78</v>
      </c>
      <c r="BR84" s="237"/>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24"/>
    </row>
    <row r="85" spans="1:131" ht="26.25" customHeight="1">
      <c r="A85" s="232">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35"/>
      <c r="BF85" s="235"/>
      <c r="BG85" s="235"/>
      <c r="BH85" s="235"/>
      <c r="BI85" s="235"/>
      <c r="BJ85" s="235"/>
      <c r="BK85" s="235"/>
      <c r="BL85" s="235"/>
      <c r="BM85" s="235"/>
      <c r="BN85" s="235"/>
      <c r="BO85" s="235"/>
      <c r="BP85" s="235"/>
      <c r="BQ85" s="232">
        <v>79</v>
      </c>
      <c r="BR85" s="237"/>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24"/>
    </row>
    <row r="86" spans="1:131" ht="26.25" customHeight="1">
      <c r="A86" s="232">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35"/>
      <c r="BF86" s="235"/>
      <c r="BG86" s="235"/>
      <c r="BH86" s="235"/>
      <c r="BI86" s="235"/>
      <c r="BJ86" s="235"/>
      <c r="BK86" s="235"/>
      <c r="BL86" s="235"/>
      <c r="BM86" s="235"/>
      <c r="BN86" s="235"/>
      <c r="BO86" s="235"/>
      <c r="BP86" s="235"/>
      <c r="BQ86" s="232">
        <v>80</v>
      </c>
      <c r="BR86" s="237"/>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24"/>
    </row>
    <row r="87" spans="1:131" ht="26.25" customHeight="1">
      <c r="A87" s="238">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35"/>
      <c r="BF87" s="235"/>
      <c r="BG87" s="235"/>
      <c r="BH87" s="235"/>
      <c r="BI87" s="235"/>
      <c r="BJ87" s="235"/>
      <c r="BK87" s="235"/>
      <c r="BL87" s="235"/>
      <c r="BM87" s="235"/>
      <c r="BN87" s="235"/>
      <c r="BO87" s="235"/>
      <c r="BP87" s="235"/>
      <c r="BQ87" s="232">
        <v>81</v>
      </c>
      <c r="BR87" s="237"/>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24"/>
    </row>
    <row r="88" spans="1:131" ht="26.25" customHeight="1" thickBot="1">
      <c r="A88" s="234" t="s">
        <v>376</v>
      </c>
      <c r="B88" s="924" t="s">
        <v>398</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f>SUM(AF68:AJ81)</f>
        <v>18400</v>
      </c>
      <c r="AG88" s="946"/>
      <c r="AH88" s="946"/>
      <c r="AI88" s="946"/>
      <c r="AJ88" s="946"/>
      <c r="AK88" s="950"/>
      <c r="AL88" s="950"/>
      <c r="AM88" s="950"/>
      <c r="AN88" s="950"/>
      <c r="AO88" s="950"/>
      <c r="AP88" s="946">
        <f>SUM(AP68:AT81)</f>
        <v>5821</v>
      </c>
      <c r="AQ88" s="946"/>
      <c r="AR88" s="946"/>
      <c r="AS88" s="946"/>
      <c r="AT88" s="946"/>
      <c r="AU88" s="946"/>
      <c r="AV88" s="946"/>
      <c r="AW88" s="946"/>
      <c r="AX88" s="946"/>
      <c r="AY88" s="946"/>
      <c r="AZ88" s="947"/>
      <c r="BA88" s="947"/>
      <c r="BB88" s="947"/>
      <c r="BC88" s="947"/>
      <c r="BD88" s="948"/>
      <c r="BE88" s="235"/>
      <c r="BF88" s="235"/>
      <c r="BG88" s="235"/>
      <c r="BH88" s="235"/>
      <c r="BI88" s="235"/>
      <c r="BJ88" s="235"/>
      <c r="BK88" s="235"/>
      <c r="BL88" s="235"/>
      <c r="BM88" s="235"/>
      <c r="BN88" s="235"/>
      <c r="BO88" s="235"/>
      <c r="BP88" s="235"/>
      <c r="BQ88" s="232">
        <v>82</v>
      </c>
      <c r="BR88" s="237"/>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24"/>
    </row>
    <row r="89" spans="1:131" ht="26.25" hidden="1" customHeight="1">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24"/>
    </row>
    <row r="90" spans="1:131" ht="26.25" hidden="1" customHeight="1">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24"/>
    </row>
    <row r="91" spans="1:131" ht="26.25" hidden="1" customHeight="1">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24"/>
    </row>
    <row r="92" spans="1:131" ht="26.25" hidden="1" customHeight="1">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24"/>
    </row>
    <row r="93" spans="1:131" ht="26.25" hidden="1" customHeight="1">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24"/>
    </row>
    <row r="94" spans="1:131" ht="26.25" hidden="1" customHeight="1">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24"/>
    </row>
    <row r="95" spans="1:131" ht="26.25" hidden="1" customHeight="1">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24"/>
    </row>
    <row r="96" spans="1:131" ht="26.25" hidden="1" customHeight="1">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24"/>
    </row>
    <row r="97" spans="1:131" ht="26.25" hidden="1" customHeight="1">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24"/>
    </row>
    <row r="98" spans="1:131" ht="26.25" hidden="1" customHeight="1">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24"/>
    </row>
    <row r="99" spans="1:131" ht="26.25" hidden="1" customHeight="1">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24"/>
    </row>
    <row r="100" spans="1:131" ht="26.25" hidden="1" customHeight="1">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24"/>
    </row>
    <row r="101" spans="1:131" ht="26.25" hidden="1" customHeight="1">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24"/>
    </row>
    <row r="102" spans="1:131" ht="26.25" customHeight="1" thickBot="1">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376</v>
      </c>
      <c r="BR102" s="924" t="s">
        <v>399</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24"/>
    </row>
    <row r="103" spans="1:131" ht="26.25" customHeight="1">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27" t="s">
        <v>400</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24"/>
    </row>
    <row r="104" spans="1:131" ht="26.25" customHeight="1">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28" t="s">
        <v>401</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24"/>
    </row>
    <row r="105" spans="1:131" ht="11.25" customHeight="1">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c r="A107" s="243" t="s">
        <v>402</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403</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c r="A108" s="929" t="s">
        <v>404</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405</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24" customFormat="1" ht="26.25" customHeight="1">
      <c r="A109" s="882" t="s">
        <v>406</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407</v>
      </c>
      <c r="AB109" s="883"/>
      <c r="AC109" s="883"/>
      <c r="AD109" s="883"/>
      <c r="AE109" s="884"/>
      <c r="AF109" s="885" t="s">
        <v>408</v>
      </c>
      <c r="AG109" s="883"/>
      <c r="AH109" s="883"/>
      <c r="AI109" s="883"/>
      <c r="AJ109" s="884"/>
      <c r="AK109" s="885" t="s">
        <v>294</v>
      </c>
      <c r="AL109" s="883"/>
      <c r="AM109" s="883"/>
      <c r="AN109" s="883"/>
      <c r="AO109" s="884"/>
      <c r="AP109" s="885" t="s">
        <v>409</v>
      </c>
      <c r="AQ109" s="883"/>
      <c r="AR109" s="883"/>
      <c r="AS109" s="883"/>
      <c r="AT109" s="916"/>
      <c r="AU109" s="882" t="s">
        <v>406</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407</v>
      </c>
      <c r="BR109" s="883"/>
      <c r="BS109" s="883"/>
      <c r="BT109" s="883"/>
      <c r="BU109" s="884"/>
      <c r="BV109" s="885" t="s">
        <v>408</v>
      </c>
      <c r="BW109" s="883"/>
      <c r="BX109" s="883"/>
      <c r="BY109" s="883"/>
      <c r="BZ109" s="884"/>
      <c r="CA109" s="885" t="s">
        <v>294</v>
      </c>
      <c r="CB109" s="883"/>
      <c r="CC109" s="883"/>
      <c r="CD109" s="883"/>
      <c r="CE109" s="884"/>
      <c r="CF109" s="923" t="s">
        <v>409</v>
      </c>
      <c r="CG109" s="923"/>
      <c r="CH109" s="923"/>
      <c r="CI109" s="923"/>
      <c r="CJ109" s="923"/>
      <c r="CK109" s="885" t="s">
        <v>410</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407</v>
      </c>
      <c r="DH109" s="883"/>
      <c r="DI109" s="883"/>
      <c r="DJ109" s="883"/>
      <c r="DK109" s="884"/>
      <c r="DL109" s="885" t="s">
        <v>408</v>
      </c>
      <c r="DM109" s="883"/>
      <c r="DN109" s="883"/>
      <c r="DO109" s="883"/>
      <c r="DP109" s="884"/>
      <c r="DQ109" s="885" t="s">
        <v>294</v>
      </c>
      <c r="DR109" s="883"/>
      <c r="DS109" s="883"/>
      <c r="DT109" s="883"/>
      <c r="DU109" s="884"/>
      <c r="DV109" s="885" t="s">
        <v>409</v>
      </c>
      <c r="DW109" s="883"/>
      <c r="DX109" s="883"/>
      <c r="DY109" s="883"/>
      <c r="DZ109" s="916"/>
    </row>
    <row r="110" spans="1:131" s="224" customFormat="1" ht="26.25" customHeight="1">
      <c r="A110" s="794" t="s">
        <v>411</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769784</v>
      </c>
      <c r="AB110" s="876"/>
      <c r="AC110" s="876"/>
      <c r="AD110" s="876"/>
      <c r="AE110" s="877"/>
      <c r="AF110" s="878">
        <v>807022</v>
      </c>
      <c r="AG110" s="876"/>
      <c r="AH110" s="876"/>
      <c r="AI110" s="876"/>
      <c r="AJ110" s="877"/>
      <c r="AK110" s="878">
        <v>809732</v>
      </c>
      <c r="AL110" s="876"/>
      <c r="AM110" s="876"/>
      <c r="AN110" s="876"/>
      <c r="AO110" s="877"/>
      <c r="AP110" s="879">
        <v>18.399999999999999</v>
      </c>
      <c r="AQ110" s="880"/>
      <c r="AR110" s="880"/>
      <c r="AS110" s="880"/>
      <c r="AT110" s="881"/>
      <c r="AU110" s="917" t="s">
        <v>69</v>
      </c>
      <c r="AV110" s="918"/>
      <c r="AW110" s="918"/>
      <c r="AX110" s="918"/>
      <c r="AY110" s="918"/>
      <c r="AZ110" s="847" t="s">
        <v>412</v>
      </c>
      <c r="BA110" s="795"/>
      <c r="BB110" s="795"/>
      <c r="BC110" s="795"/>
      <c r="BD110" s="795"/>
      <c r="BE110" s="795"/>
      <c r="BF110" s="795"/>
      <c r="BG110" s="795"/>
      <c r="BH110" s="795"/>
      <c r="BI110" s="795"/>
      <c r="BJ110" s="795"/>
      <c r="BK110" s="795"/>
      <c r="BL110" s="795"/>
      <c r="BM110" s="795"/>
      <c r="BN110" s="795"/>
      <c r="BO110" s="795"/>
      <c r="BP110" s="796"/>
      <c r="BQ110" s="848">
        <v>7138771</v>
      </c>
      <c r="BR110" s="829"/>
      <c r="BS110" s="829"/>
      <c r="BT110" s="829"/>
      <c r="BU110" s="829"/>
      <c r="BV110" s="829">
        <v>6670507</v>
      </c>
      <c r="BW110" s="829"/>
      <c r="BX110" s="829"/>
      <c r="BY110" s="829"/>
      <c r="BZ110" s="829"/>
      <c r="CA110" s="829">
        <v>6132443</v>
      </c>
      <c r="CB110" s="829"/>
      <c r="CC110" s="829"/>
      <c r="CD110" s="829"/>
      <c r="CE110" s="829"/>
      <c r="CF110" s="853">
        <v>139.69999999999999</v>
      </c>
      <c r="CG110" s="854"/>
      <c r="CH110" s="854"/>
      <c r="CI110" s="854"/>
      <c r="CJ110" s="854"/>
      <c r="CK110" s="913" t="s">
        <v>413</v>
      </c>
      <c r="CL110" s="806"/>
      <c r="CM110" s="847" t="s">
        <v>414</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24" customFormat="1" ht="26.25" customHeight="1">
      <c r="A111" s="761" t="s">
        <v>415</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416</v>
      </c>
      <c r="BA111" s="739"/>
      <c r="BB111" s="739"/>
      <c r="BC111" s="739"/>
      <c r="BD111" s="739"/>
      <c r="BE111" s="739"/>
      <c r="BF111" s="739"/>
      <c r="BG111" s="739"/>
      <c r="BH111" s="739"/>
      <c r="BI111" s="739"/>
      <c r="BJ111" s="739"/>
      <c r="BK111" s="739"/>
      <c r="BL111" s="739"/>
      <c r="BM111" s="739"/>
      <c r="BN111" s="739"/>
      <c r="BO111" s="739"/>
      <c r="BP111" s="740"/>
      <c r="BQ111" s="803">
        <v>211919</v>
      </c>
      <c r="BR111" s="804"/>
      <c r="BS111" s="804"/>
      <c r="BT111" s="804"/>
      <c r="BU111" s="804"/>
      <c r="BV111" s="804">
        <v>238476</v>
      </c>
      <c r="BW111" s="804"/>
      <c r="BX111" s="804"/>
      <c r="BY111" s="804"/>
      <c r="BZ111" s="804"/>
      <c r="CA111" s="804">
        <v>475871</v>
      </c>
      <c r="CB111" s="804"/>
      <c r="CC111" s="804"/>
      <c r="CD111" s="804"/>
      <c r="CE111" s="804"/>
      <c r="CF111" s="862">
        <v>10.8</v>
      </c>
      <c r="CG111" s="863"/>
      <c r="CH111" s="863"/>
      <c r="CI111" s="863"/>
      <c r="CJ111" s="863"/>
      <c r="CK111" s="914"/>
      <c r="CL111" s="808"/>
      <c r="CM111" s="802" t="s">
        <v>417</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24" customFormat="1" ht="26.25" customHeight="1">
      <c r="A112" s="899" t="s">
        <v>418</v>
      </c>
      <c r="B112" s="900"/>
      <c r="C112" s="739" t="s">
        <v>419</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420</v>
      </c>
      <c r="BA112" s="739"/>
      <c r="BB112" s="739"/>
      <c r="BC112" s="739"/>
      <c r="BD112" s="739"/>
      <c r="BE112" s="739"/>
      <c r="BF112" s="739"/>
      <c r="BG112" s="739"/>
      <c r="BH112" s="739"/>
      <c r="BI112" s="739"/>
      <c r="BJ112" s="739"/>
      <c r="BK112" s="739"/>
      <c r="BL112" s="739"/>
      <c r="BM112" s="739"/>
      <c r="BN112" s="739"/>
      <c r="BO112" s="739"/>
      <c r="BP112" s="740"/>
      <c r="BQ112" s="803">
        <v>1028245</v>
      </c>
      <c r="BR112" s="804"/>
      <c r="BS112" s="804"/>
      <c r="BT112" s="804"/>
      <c r="BU112" s="804"/>
      <c r="BV112" s="804">
        <v>1050383</v>
      </c>
      <c r="BW112" s="804"/>
      <c r="BX112" s="804"/>
      <c r="BY112" s="804"/>
      <c r="BZ112" s="804"/>
      <c r="CA112" s="804">
        <v>1009969</v>
      </c>
      <c r="CB112" s="804"/>
      <c r="CC112" s="804"/>
      <c r="CD112" s="804"/>
      <c r="CE112" s="804"/>
      <c r="CF112" s="862">
        <v>23</v>
      </c>
      <c r="CG112" s="863"/>
      <c r="CH112" s="863"/>
      <c r="CI112" s="863"/>
      <c r="CJ112" s="863"/>
      <c r="CK112" s="914"/>
      <c r="CL112" s="808"/>
      <c r="CM112" s="802" t="s">
        <v>421</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v>159100</v>
      </c>
      <c r="DH112" s="804"/>
      <c r="DI112" s="804"/>
      <c r="DJ112" s="804"/>
      <c r="DK112" s="804"/>
      <c r="DL112" s="804">
        <v>198000</v>
      </c>
      <c r="DM112" s="804"/>
      <c r="DN112" s="804"/>
      <c r="DO112" s="804"/>
      <c r="DP112" s="804"/>
      <c r="DQ112" s="804">
        <v>218000</v>
      </c>
      <c r="DR112" s="804"/>
      <c r="DS112" s="804"/>
      <c r="DT112" s="804"/>
      <c r="DU112" s="804"/>
      <c r="DV112" s="781">
        <v>5</v>
      </c>
      <c r="DW112" s="781"/>
      <c r="DX112" s="781"/>
      <c r="DY112" s="781"/>
      <c r="DZ112" s="782"/>
    </row>
    <row r="113" spans="1:130" s="224" customFormat="1" ht="26.25" customHeight="1">
      <c r="A113" s="901"/>
      <c r="B113" s="902"/>
      <c r="C113" s="739" t="s">
        <v>422</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92444</v>
      </c>
      <c r="AB113" s="906"/>
      <c r="AC113" s="906"/>
      <c r="AD113" s="906"/>
      <c r="AE113" s="907"/>
      <c r="AF113" s="908">
        <v>95704</v>
      </c>
      <c r="AG113" s="906"/>
      <c r="AH113" s="906"/>
      <c r="AI113" s="906"/>
      <c r="AJ113" s="907"/>
      <c r="AK113" s="908">
        <v>92309</v>
      </c>
      <c r="AL113" s="906"/>
      <c r="AM113" s="906"/>
      <c r="AN113" s="906"/>
      <c r="AO113" s="907"/>
      <c r="AP113" s="909">
        <v>2.1</v>
      </c>
      <c r="AQ113" s="910"/>
      <c r="AR113" s="910"/>
      <c r="AS113" s="910"/>
      <c r="AT113" s="911"/>
      <c r="AU113" s="919"/>
      <c r="AV113" s="920"/>
      <c r="AW113" s="920"/>
      <c r="AX113" s="920"/>
      <c r="AY113" s="920"/>
      <c r="AZ113" s="802" t="s">
        <v>423</v>
      </c>
      <c r="BA113" s="739"/>
      <c r="BB113" s="739"/>
      <c r="BC113" s="739"/>
      <c r="BD113" s="739"/>
      <c r="BE113" s="739"/>
      <c r="BF113" s="739"/>
      <c r="BG113" s="739"/>
      <c r="BH113" s="739"/>
      <c r="BI113" s="739"/>
      <c r="BJ113" s="739"/>
      <c r="BK113" s="739"/>
      <c r="BL113" s="739"/>
      <c r="BM113" s="739"/>
      <c r="BN113" s="739"/>
      <c r="BO113" s="739"/>
      <c r="BP113" s="740"/>
      <c r="BQ113" s="803">
        <v>102972</v>
      </c>
      <c r="BR113" s="804"/>
      <c r="BS113" s="804"/>
      <c r="BT113" s="804"/>
      <c r="BU113" s="804"/>
      <c r="BV113" s="804">
        <v>131126</v>
      </c>
      <c r="BW113" s="804"/>
      <c r="BX113" s="804"/>
      <c r="BY113" s="804"/>
      <c r="BZ113" s="804"/>
      <c r="CA113" s="804">
        <v>141006</v>
      </c>
      <c r="CB113" s="804"/>
      <c r="CC113" s="804"/>
      <c r="CD113" s="804"/>
      <c r="CE113" s="804"/>
      <c r="CF113" s="862">
        <v>3.2</v>
      </c>
      <c r="CG113" s="863"/>
      <c r="CH113" s="863"/>
      <c r="CI113" s="863"/>
      <c r="CJ113" s="863"/>
      <c r="CK113" s="914"/>
      <c r="CL113" s="808"/>
      <c r="CM113" s="802" t="s">
        <v>424</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24" customFormat="1" ht="26.25" customHeight="1">
      <c r="A114" s="901"/>
      <c r="B114" s="902"/>
      <c r="C114" s="739" t="s">
        <v>425</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19707</v>
      </c>
      <c r="AB114" s="767"/>
      <c r="AC114" s="767"/>
      <c r="AD114" s="767"/>
      <c r="AE114" s="768"/>
      <c r="AF114" s="769">
        <v>19491</v>
      </c>
      <c r="AG114" s="767"/>
      <c r="AH114" s="767"/>
      <c r="AI114" s="767"/>
      <c r="AJ114" s="768"/>
      <c r="AK114" s="769">
        <v>19164</v>
      </c>
      <c r="AL114" s="767"/>
      <c r="AM114" s="767"/>
      <c r="AN114" s="767"/>
      <c r="AO114" s="768"/>
      <c r="AP114" s="811">
        <v>0.4</v>
      </c>
      <c r="AQ114" s="812"/>
      <c r="AR114" s="812"/>
      <c r="AS114" s="812"/>
      <c r="AT114" s="813"/>
      <c r="AU114" s="919"/>
      <c r="AV114" s="920"/>
      <c r="AW114" s="920"/>
      <c r="AX114" s="920"/>
      <c r="AY114" s="920"/>
      <c r="AZ114" s="802" t="s">
        <v>426</v>
      </c>
      <c r="BA114" s="739"/>
      <c r="BB114" s="739"/>
      <c r="BC114" s="739"/>
      <c r="BD114" s="739"/>
      <c r="BE114" s="739"/>
      <c r="BF114" s="739"/>
      <c r="BG114" s="739"/>
      <c r="BH114" s="739"/>
      <c r="BI114" s="739"/>
      <c r="BJ114" s="739"/>
      <c r="BK114" s="739"/>
      <c r="BL114" s="739"/>
      <c r="BM114" s="739"/>
      <c r="BN114" s="739"/>
      <c r="BO114" s="739"/>
      <c r="BP114" s="740"/>
      <c r="BQ114" s="803">
        <v>1839046</v>
      </c>
      <c r="BR114" s="804"/>
      <c r="BS114" s="804"/>
      <c r="BT114" s="804"/>
      <c r="BU114" s="804"/>
      <c r="BV114" s="804">
        <v>2130179</v>
      </c>
      <c r="BW114" s="804"/>
      <c r="BX114" s="804"/>
      <c r="BY114" s="804"/>
      <c r="BZ114" s="804"/>
      <c r="CA114" s="804">
        <v>1865845</v>
      </c>
      <c r="CB114" s="804"/>
      <c r="CC114" s="804"/>
      <c r="CD114" s="804"/>
      <c r="CE114" s="804"/>
      <c r="CF114" s="862">
        <v>42.5</v>
      </c>
      <c r="CG114" s="863"/>
      <c r="CH114" s="863"/>
      <c r="CI114" s="863"/>
      <c r="CJ114" s="863"/>
      <c r="CK114" s="914"/>
      <c r="CL114" s="808"/>
      <c r="CM114" s="802" t="s">
        <v>427</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24" customFormat="1" ht="26.25" customHeight="1">
      <c r="A115" s="901"/>
      <c r="B115" s="902"/>
      <c r="C115" s="739" t="s">
        <v>428</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6830</v>
      </c>
      <c r="AB115" s="906"/>
      <c r="AC115" s="906"/>
      <c r="AD115" s="906"/>
      <c r="AE115" s="907"/>
      <c r="AF115" s="908">
        <v>6830</v>
      </c>
      <c r="AG115" s="906"/>
      <c r="AH115" s="906"/>
      <c r="AI115" s="906"/>
      <c r="AJ115" s="907"/>
      <c r="AK115" s="908">
        <v>6830</v>
      </c>
      <c r="AL115" s="906"/>
      <c r="AM115" s="906"/>
      <c r="AN115" s="906"/>
      <c r="AO115" s="907"/>
      <c r="AP115" s="909">
        <v>0.2</v>
      </c>
      <c r="AQ115" s="910"/>
      <c r="AR115" s="910"/>
      <c r="AS115" s="910"/>
      <c r="AT115" s="911"/>
      <c r="AU115" s="919"/>
      <c r="AV115" s="920"/>
      <c r="AW115" s="920"/>
      <c r="AX115" s="920"/>
      <c r="AY115" s="920"/>
      <c r="AZ115" s="802" t="s">
        <v>429</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430</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24" customFormat="1" ht="26.25" customHeight="1">
      <c r="A116" s="903"/>
      <c r="B116" s="904"/>
      <c r="C116" s="826" t="s">
        <v>431</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432</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433</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24" customFormat="1" ht="26.25" customHeight="1">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434</v>
      </c>
      <c r="Z117" s="884"/>
      <c r="AA117" s="889">
        <v>888765</v>
      </c>
      <c r="AB117" s="890"/>
      <c r="AC117" s="890"/>
      <c r="AD117" s="890"/>
      <c r="AE117" s="891"/>
      <c r="AF117" s="892">
        <v>929047</v>
      </c>
      <c r="AG117" s="890"/>
      <c r="AH117" s="890"/>
      <c r="AI117" s="890"/>
      <c r="AJ117" s="891"/>
      <c r="AK117" s="892">
        <v>928035</v>
      </c>
      <c r="AL117" s="890"/>
      <c r="AM117" s="890"/>
      <c r="AN117" s="890"/>
      <c r="AO117" s="891"/>
      <c r="AP117" s="893"/>
      <c r="AQ117" s="894"/>
      <c r="AR117" s="894"/>
      <c r="AS117" s="894"/>
      <c r="AT117" s="895"/>
      <c r="AU117" s="919"/>
      <c r="AV117" s="920"/>
      <c r="AW117" s="920"/>
      <c r="AX117" s="920"/>
      <c r="AY117" s="920"/>
      <c r="AZ117" s="850" t="s">
        <v>435</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436</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24" customFormat="1" ht="26.25" customHeight="1">
      <c r="A118" s="882" t="s">
        <v>410</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407</v>
      </c>
      <c r="AB118" s="883"/>
      <c r="AC118" s="883"/>
      <c r="AD118" s="883"/>
      <c r="AE118" s="884"/>
      <c r="AF118" s="885" t="s">
        <v>408</v>
      </c>
      <c r="AG118" s="883"/>
      <c r="AH118" s="883"/>
      <c r="AI118" s="883"/>
      <c r="AJ118" s="884"/>
      <c r="AK118" s="885" t="s">
        <v>294</v>
      </c>
      <c r="AL118" s="883"/>
      <c r="AM118" s="883"/>
      <c r="AN118" s="883"/>
      <c r="AO118" s="884"/>
      <c r="AP118" s="886" t="s">
        <v>409</v>
      </c>
      <c r="AQ118" s="887"/>
      <c r="AR118" s="887"/>
      <c r="AS118" s="887"/>
      <c r="AT118" s="888"/>
      <c r="AU118" s="919"/>
      <c r="AV118" s="920"/>
      <c r="AW118" s="920"/>
      <c r="AX118" s="920"/>
      <c r="AY118" s="920"/>
      <c r="AZ118" s="825" t="s">
        <v>437</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438</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24" customFormat="1" ht="26.25" customHeight="1">
      <c r="A119" s="805" t="s">
        <v>413</v>
      </c>
      <c r="B119" s="806"/>
      <c r="C119" s="847" t="s">
        <v>414</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45" t="s">
        <v>177</v>
      </c>
      <c r="BA119" s="245"/>
      <c r="BB119" s="245"/>
      <c r="BC119" s="245"/>
      <c r="BD119" s="245"/>
      <c r="BE119" s="245"/>
      <c r="BF119" s="245"/>
      <c r="BG119" s="245"/>
      <c r="BH119" s="245"/>
      <c r="BI119" s="245"/>
      <c r="BJ119" s="245"/>
      <c r="BK119" s="245"/>
      <c r="BL119" s="245"/>
      <c r="BM119" s="245"/>
      <c r="BN119" s="245"/>
      <c r="BO119" s="864" t="s">
        <v>439</v>
      </c>
      <c r="BP119" s="865"/>
      <c r="BQ119" s="866">
        <v>10320953</v>
      </c>
      <c r="BR119" s="832"/>
      <c r="BS119" s="832"/>
      <c r="BT119" s="832"/>
      <c r="BU119" s="832"/>
      <c r="BV119" s="832">
        <v>10220671</v>
      </c>
      <c r="BW119" s="832"/>
      <c r="BX119" s="832"/>
      <c r="BY119" s="832"/>
      <c r="BZ119" s="832"/>
      <c r="CA119" s="832">
        <v>9625134</v>
      </c>
      <c r="CB119" s="832"/>
      <c r="CC119" s="832"/>
      <c r="CD119" s="832"/>
      <c r="CE119" s="832"/>
      <c r="CF119" s="735"/>
      <c r="CG119" s="736"/>
      <c r="CH119" s="736"/>
      <c r="CI119" s="736"/>
      <c r="CJ119" s="821"/>
      <c r="CK119" s="915"/>
      <c r="CL119" s="810"/>
      <c r="CM119" s="825" t="s">
        <v>440</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52819</v>
      </c>
      <c r="DH119" s="751"/>
      <c r="DI119" s="751"/>
      <c r="DJ119" s="751"/>
      <c r="DK119" s="752"/>
      <c r="DL119" s="753">
        <v>40476</v>
      </c>
      <c r="DM119" s="751"/>
      <c r="DN119" s="751"/>
      <c r="DO119" s="751"/>
      <c r="DP119" s="752"/>
      <c r="DQ119" s="753">
        <v>257871</v>
      </c>
      <c r="DR119" s="751"/>
      <c r="DS119" s="751"/>
      <c r="DT119" s="751"/>
      <c r="DU119" s="752"/>
      <c r="DV119" s="835">
        <v>5.9</v>
      </c>
      <c r="DW119" s="836"/>
      <c r="DX119" s="836"/>
      <c r="DY119" s="836"/>
      <c r="DZ119" s="837"/>
    </row>
    <row r="120" spans="1:130" s="224" customFormat="1" ht="26.25" customHeight="1">
      <c r="A120" s="807"/>
      <c r="B120" s="808"/>
      <c r="C120" s="802" t="s">
        <v>417</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441</v>
      </c>
      <c r="AV120" s="868"/>
      <c r="AW120" s="868"/>
      <c r="AX120" s="868"/>
      <c r="AY120" s="869"/>
      <c r="AZ120" s="847" t="s">
        <v>442</v>
      </c>
      <c r="BA120" s="795"/>
      <c r="BB120" s="795"/>
      <c r="BC120" s="795"/>
      <c r="BD120" s="795"/>
      <c r="BE120" s="795"/>
      <c r="BF120" s="795"/>
      <c r="BG120" s="795"/>
      <c r="BH120" s="795"/>
      <c r="BI120" s="795"/>
      <c r="BJ120" s="795"/>
      <c r="BK120" s="795"/>
      <c r="BL120" s="795"/>
      <c r="BM120" s="795"/>
      <c r="BN120" s="795"/>
      <c r="BO120" s="795"/>
      <c r="BP120" s="796"/>
      <c r="BQ120" s="848">
        <v>3361846</v>
      </c>
      <c r="BR120" s="829"/>
      <c r="BS120" s="829"/>
      <c r="BT120" s="829"/>
      <c r="BU120" s="829"/>
      <c r="BV120" s="829">
        <v>3768240</v>
      </c>
      <c r="BW120" s="829"/>
      <c r="BX120" s="829"/>
      <c r="BY120" s="829"/>
      <c r="BZ120" s="829"/>
      <c r="CA120" s="829">
        <v>3667774</v>
      </c>
      <c r="CB120" s="829"/>
      <c r="CC120" s="829"/>
      <c r="CD120" s="829"/>
      <c r="CE120" s="829"/>
      <c r="CF120" s="853">
        <v>83.5</v>
      </c>
      <c r="CG120" s="854"/>
      <c r="CH120" s="854"/>
      <c r="CI120" s="854"/>
      <c r="CJ120" s="854"/>
      <c r="CK120" s="855" t="s">
        <v>443</v>
      </c>
      <c r="CL120" s="839"/>
      <c r="CM120" s="839"/>
      <c r="CN120" s="839"/>
      <c r="CO120" s="840"/>
      <c r="CP120" s="859" t="s">
        <v>391</v>
      </c>
      <c r="CQ120" s="860"/>
      <c r="CR120" s="860"/>
      <c r="CS120" s="860"/>
      <c r="CT120" s="860"/>
      <c r="CU120" s="860"/>
      <c r="CV120" s="860"/>
      <c r="CW120" s="860"/>
      <c r="CX120" s="860"/>
      <c r="CY120" s="860"/>
      <c r="CZ120" s="860"/>
      <c r="DA120" s="860"/>
      <c r="DB120" s="860"/>
      <c r="DC120" s="860"/>
      <c r="DD120" s="860"/>
      <c r="DE120" s="860"/>
      <c r="DF120" s="861"/>
      <c r="DG120" s="848">
        <v>1028245</v>
      </c>
      <c r="DH120" s="829"/>
      <c r="DI120" s="829"/>
      <c r="DJ120" s="829"/>
      <c r="DK120" s="829"/>
      <c r="DL120" s="829">
        <v>1050383</v>
      </c>
      <c r="DM120" s="829"/>
      <c r="DN120" s="829"/>
      <c r="DO120" s="829"/>
      <c r="DP120" s="829"/>
      <c r="DQ120" s="829">
        <v>1009969</v>
      </c>
      <c r="DR120" s="829"/>
      <c r="DS120" s="829"/>
      <c r="DT120" s="829"/>
      <c r="DU120" s="829"/>
      <c r="DV120" s="830">
        <v>23</v>
      </c>
      <c r="DW120" s="830"/>
      <c r="DX120" s="830"/>
      <c r="DY120" s="830"/>
      <c r="DZ120" s="831"/>
    </row>
    <row r="121" spans="1:130" s="224" customFormat="1" ht="26.25" customHeight="1">
      <c r="A121" s="807"/>
      <c r="B121" s="808"/>
      <c r="C121" s="850" t="s">
        <v>444</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445</v>
      </c>
      <c r="BA121" s="739"/>
      <c r="BB121" s="739"/>
      <c r="BC121" s="739"/>
      <c r="BD121" s="739"/>
      <c r="BE121" s="739"/>
      <c r="BF121" s="739"/>
      <c r="BG121" s="739"/>
      <c r="BH121" s="739"/>
      <c r="BI121" s="739"/>
      <c r="BJ121" s="739"/>
      <c r="BK121" s="739"/>
      <c r="BL121" s="739"/>
      <c r="BM121" s="739"/>
      <c r="BN121" s="739"/>
      <c r="BO121" s="739"/>
      <c r="BP121" s="740"/>
      <c r="BQ121" s="803">
        <v>683468</v>
      </c>
      <c r="BR121" s="804"/>
      <c r="BS121" s="804"/>
      <c r="BT121" s="804"/>
      <c r="BU121" s="804"/>
      <c r="BV121" s="804">
        <v>666744</v>
      </c>
      <c r="BW121" s="804"/>
      <c r="BX121" s="804"/>
      <c r="BY121" s="804"/>
      <c r="BZ121" s="804"/>
      <c r="CA121" s="804">
        <v>634641</v>
      </c>
      <c r="CB121" s="804"/>
      <c r="CC121" s="804"/>
      <c r="CD121" s="804"/>
      <c r="CE121" s="804"/>
      <c r="CF121" s="862">
        <v>14.5</v>
      </c>
      <c r="CG121" s="863"/>
      <c r="CH121" s="863"/>
      <c r="CI121" s="863"/>
      <c r="CJ121" s="863"/>
      <c r="CK121" s="856"/>
      <c r="CL121" s="842"/>
      <c r="CM121" s="842"/>
      <c r="CN121" s="842"/>
      <c r="CO121" s="843"/>
      <c r="CP121" s="822" t="s">
        <v>389</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24" customFormat="1" ht="26.25" customHeight="1">
      <c r="A122" s="807"/>
      <c r="B122" s="808"/>
      <c r="C122" s="802" t="s">
        <v>427</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446</v>
      </c>
      <c r="BA122" s="826"/>
      <c r="BB122" s="826"/>
      <c r="BC122" s="826"/>
      <c r="BD122" s="826"/>
      <c r="BE122" s="826"/>
      <c r="BF122" s="826"/>
      <c r="BG122" s="826"/>
      <c r="BH122" s="826"/>
      <c r="BI122" s="826"/>
      <c r="BJ122" s="826"/>
      <c r="BK122" s="826"/>
      <c r="BL122" s="826"/>
      <c r="BM122" s="826"/>
      <c r="BN122" s="826"/>
      <c r="BO122" s="826"/>
      <c r="BP122" s="827"/>
      <c r="BQ122" s="866">
        <v>6405305</v>
      </c>
      <c r="BR122" s="832"/>
      <c r="BS122" s="832"/>
      <c r="BT122" s="832"/>
      <c r="BU122" s="832"/>
      <c r="BV122" s="832">
        <v>6063832</v>
      </c>
      <c r="BW122" s="832"/>
      <c r="BX122" s="832"/>
      <c r="BY122" s="832"/>
      <c r="BZ122" s="832"/>
      <c r="CA122" s="832">
        <v>5692405</v>
      </c>
      <c r="CB122" s="832"/>
      <c r="CC122" s="832"/>
      <c r="CD122" s="832"/>
      <c r="CE122" s="832"/>
      <c r="CF122" s="833">
        <v>129.69999999999999</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24" customFormat="1" ht="26.25" customHeight="1">
      <c r="A123" s="807"/>
      <c r="B123" s="808"/>
      <c r="C123" s="802" t="s">
        <v>433</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45" t="s">
        <v>177</v>
      </c>
      <c r="BA123" s="245"/>
      <c r="BB123" s="245"/>
      <c r="BC123" s="245"/>
      <c r="BD123" s="245"/>
      <c r="BE123" s="245"/>
      <c r="BF123" s="245"/>
      <c r="BG123" s="245"/>
      <c r="BH123" s="245"/>
      <c r="BI123" s="245"/>
      <c r="BJ123" s="245"/>
      <c r="BK123" s="245"/>
      <c r="BL123" s="245"/>
      <c r="BM123" s="245"/>
      <c r="BN123" s="245"/>
      <c r="BO123" s="864" t="s">
        <v>447</v>
      </c>
      <c r="BP123" s="865"/>
      <c r="BQ123" s="819">
        <v>10450619</v>
      </c>
      <c r="BR123" s="820"/>
      <c r="BS123" s="820"/>
      <c r="BT123" s="820"/>
      <c r="BU123" s="820"/>
      <c r="BV123" s="820">
        <v>10498816</v>
      </c>
      <c r="BW123" s="820"/>
      <c r="BX123" s="820"/>
      <c r="BY123" s="820"/>
      <c r="BZ123" s="820"/>
      <c r="CA123" s="820">
        <v>9994820</v>
      </c>
      <c r="CB123" s="820"/>
      <c r="CC123" s="820"/>
      <c r="CD123" s="820"/>
      <c r="CE123" s="820"/>
      <c r="CF123" s="735"/>
      <c r="CG123" s="736"/>
      <c r="CH123" s="736"/>
      <c r="CI123" s="736"/>
      <c r="CJ123" s="821"/>
      <c r="CK123" s="856"/>
      <c r="CL123" s="842"/>
      <c r="CM123" s="842"/>
      <c r="CN123" s="842"/>
      <c r="CO123" s="843"/>
      <c r="CP123" s="822" t="s">
        <v>388</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24" customFormat="1" ht="26.25" customHeight="1" thickBot="1">
      <c r="A124" s="807"/>
      <c r="B124" s="808"/>
      <c r="C124" s="802" t="s">
        <v>436</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448</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449</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24" customFormat="1" ht="26.25" customHeight="1">
      <c r="A125" s="807"/>
      <c r="B125" s="808"/>
      <c r="C125" s="802" t="s">
        <v>438</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38" t="s">
        <v>450</v>
      </c>
      <c r="CL125" s="839"/>
      <c r="CM125" s="839"/>
      <c r="CN125" s="839"/>
      <c r="CO125" s="840"/>
      <c r="CP125" s="847" t="s">
        <v>451</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24" customFormat="1" ht="26.25" customHeight="1" thickBot="1">
      <c r="A126" s="807"/>
      <c r="B126" s="808"/>
      <c r="C126" s="802" t="s">
        <v>440</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41"/>
      <c r="CL126" s="842"/>
      <c r="CM126" s="842"/>
      <c r="CN126" s="842"/>
      <c r="CO126" s="843"/>
      <c r="CP126" s="802" t="s">
        <v>452</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24" customFormat="1" ht="26.25" customHeight="1">
      <c r="A127" s="809"/>
      <c r="B127" s="810"/>
      <c r="C127" s="825" t="s">
        <v>453</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6830</v>
      </c>
      <c r="AB127" s="767"/>
      <c r="AC127" s="767"/>
      <c r="AD127" s="767"/>
      <c r="AE127" s="768"/>
      <c r="AF127" s="769">
        <v>6830</v>
      </c>
      <c r="AG127" s="767"/>
      <c r="AH127" s="767"/>
      <c r="AI127" s="767"/>
      <c r="AJ127" s="768"/>
      <c r="AK127" s="769">
        <v>6830</v>
      </c>
      <c r="AL127" s="767"/>
      <c r="AM127" s="767"/>
      <c r="AN127" s="767"/>
      <c r="AO127" s="768"/>
      <c r="AP127" s="811">
        <v>0.2</v>
      </c>
      <c r="AQ127" s="812"/>
      <c r="AR127" s="812"/>
      <c r="AS127" s="812"/>
      <c r="AT127" s="813"/>
      <c r="AU127" s="226"/>
      <c r="AV127" s="226"/>
      <c r="AW127" s="226"/>
      <c r="AX127" s="828" t="s">
        <v>454</v>
      </c>
      <c r="AY127" s="799"/>
      <c r="AZ127" s="799"/>
      <c r="BA127" s="799"/>
      <c r="BB127" s="799"/>
      <c r="BC127" s="799"/>
      <c r="BD127" s="799"/>
      <c r="BE127" s="800"/>
      <c r="BF127" s="798" t="s">
        <v>455</v>
      </c>
      <c r="BG127" s="799"/>
      <c r="BH127" s="799"/>
      <c r="BI127" s="799"/>
      <c r="BJ127" s="799"/>
      <c r="BK127" s="799"/>
      <c r="BL127" s="800"/>
      <c r="BM127" s="798" t="s">
        <v>456</v>
      </c>
      <c r="BN127" s="799"/>
      <c r="BO127" s="799"/>
      <c r="BP127" s="799"/>
      <c r="BQ127" s="799"/>
      <c r="BR127" s="799"/>
      <c r="BS127" s="800"/>
      <c r="BT127" s="798" t="s">
        <v>457</v>
      </c>
      <c r="BU127" s="799"/>
      <c r="BV127" s="799"/>
      <c r="BW127" s="799"/>
      <c r="BX127" s="799"/>
      <c r="BY127" s="799"/>
      <c r="BZ127" s="801"/>
      <c r="CA127" s="226"/>
      <c r="CB127" s="226"/>
      <c r="CC127" s="226"/>
      <c r="CD127" s="249"/>
      <c r="CE127" s="249"/>
      <c r="CF127" s="249"/>
      <c r="CG127" s="226"/>
      <c r="CH127" s="226"/>
      <c r="CI127" s="226"/>
      <c r="CJ127" s="248"/>
      <c r="CK127" s="841"/>
      <c r="CL127" s="842"/>
      <c r="CM127" s="842"/>
      <c r="CN127" s="842"/>
      <c r="CO127" s="843"/>
      <c r="CP127" s="802" t="s">
        <v>458</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24" customFormat="1" ht="26.25" customHeight="1" thickBot="1">
      <c r="A128" s="783" t="s">
        <v>459</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460</v>
      </c>
      <c r="X128" s="785"/>
      <c r="Y128" s="785"/>
      <c r="Z128" s="786"/>
      <c r="AA128" s="787">
        <v>106890</v>
      </c>
      <c r="AB128" s="788"/>
      <c r="AC128" s="788"/>
      <c r="AD128" s="788"/>
      <c r="AE128" s="789"/>
      <c r="AF128" s="790">
        <v>110050</v>
      </c>
      <c r="AG128" s="788"/>
      <c r="AH128" s="788"/>
      <c r="AI128" s="788"/>
      <c r="AJ128" s="789"/>
      <c r="AK128" s="790">
        <v>105588</v>
      </c>
      <c r="AL128" s="788"/>
      <c r="AM128" s="788"/>
      <c r="AN128" s="788"/>
      <c r="AO128" s="789"/>
      <c r="AP128" s="791"/>
      <c r="AQ128" s="792"/>
      <c r="AR128" s="792"/>
      <c r="AS128" s="792"/>
      <c r="AT128" s="793"/>
      <c r="AU128" s="226"/>
      <c r="AV128" s="226"/>
      <c r="AW128" s="226"/>
      <c r="AX128" s="794" t="s">
        <v>461</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49"/>
      <c r="CB128" s="249"/>
      <c r="CC128" s="249"/>
      <c r="CD128" s="249"/>
      <c r="CE128" s="249"/>
      <c r="CF128" s="249"/>
      <c r="CG128" s="226"/>
      <c r="CH128" s="226"/>
      <c r="CI128" s="226"/>
      <c r="CJ128" s="248"/>
      <c r="CK128" s="844"/>
      <c r="CL128" s="845"/>
      <c r="CM128" s="845"/>
      <c r="CN128" s="845"/>
      <c r="CO128" s="846"/>
      <c r="CP128" s="776" t="s">
        <v>462</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24" customFormat="1" ht="26.25" customHeight="1">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463</v>
      </c>
      <c r="X129" s="764"/>
      <c r="Y129" s="764"/>
      <c r="Z129" s="765"/>
      <c r="AA129" s="766">
        <v>4965380</v>
      </c>
      <c r="AB129" s="767"/>
      <c r="AC129" s="767"/>
      <c r="AD129" s="767"/>
      <c r="AE129" s="768"/>
      <c r="AF129" s="769">
        <v>4832260</v>
      </c>
      <c r="AG129" s="767"/>
      <c r="AH129" s="767"/>
      <c r="AI129" s="767"/>
      <c r="AJ129" s="768"/>
      <c r="AK129" s="769">
        <v>4942978</v>
      </c>
      <c r="AL129" s="767"/>
      <c r="AM129" s="767"/>
      <c r="AN129" s="767"/>
      <c r="AO129" s="768"/>
      <c r="AP129" s="770"/>
      <c r="AQ129" s="771"/>
      <c r="AR129" s="771"/>
      <c r="AS129" s="771"/>
      <c r="AT129" s="772"/>
      <c r="AU129" s="227"/>
      <c r="AV129" s="227"/>
      <c r="AW129" s="227"/>
      <c r="AX129" s="738" t="s">
        <v>464</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c r="A130" s="761" t="s">
        <v>465</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466</v>
      </c>
      <c r="X130" s="764"/>
      <c r="Y130" s="764"/>
      <c r="Z130" s="765"/>
      <c r="AA130" s="766">
        <v>581026</v>
      </c>
      <c r="AB130" s="767"/>
      <c r="AC130" s="767"/>
      <c r="AD130" s="767"/>
      <c r="AE130" s="768"/>
      <c r="AF130" s="769">
        <v>578079</v>
      </c>
      <c r="AG130" s="767"/>
      <c r="AH130" s="767"/>
      <c r="AI130" s="767"/>
      <c r="AJ130" s="768"/>
      <c r="AK130" s="769">
        <v>552462</v>
      </c>
      <c r="AL130" s="767"/>
      <c r="AM130" s="767"/>
      <c r="AN130" s="767"/>
      <c r="AO130" s="768"/>
      <c r="AP130" s="770"/>
      <c r="AQ130" s="771"/>
      <c r="AR130" s="771"/>
      <c r="AS130" s="771"/>
      <c r="AT130" s="772"/>
      <c r="AU130" s="227"/>
      <c r="AV130" s="227"/>
      <c r="AW130" s="227"/>
      <c r="AX130" s="738" t="s">
        <v>467</v>
      </c>
      <c r="AY130" s="739"/>
      <c r="AZ130" s="739"/>
      <c r="BA130" s="739"/>
      <c r="BB130" s="739"/>
      <c r="BC130" s="739"/>
      <c r="BD130" s="739"/>
      <c r="BE130" s="740"/>
      <c r="BF130" s="741">
        <v>5.4</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468</v>
      </c>
      <c r="X131" s="748"/>
      <c r="Y131" s="748"/>
      <c r="Z131" s="749"/>
      <c r="AA131" s="750">
        <v>4384354</v>
      </c>
      <c r="AB131" s="751"/>
      <c r="AC131" s="751"/>
      <c r="AD131" s="751"/>
      <c r="AE131" s="752"/>
      <c r="AF131" s="753">
        <v>4254181</v>
      </c>
      <c r="AG131" s="751"/>
      <c r="AH131" s="751"/>
      <c r="AI131" s="751"/>
      <c r="AJ131" s="752"/>
      <c r="AK131" s="753">
        <v>4390516</v>
      </c>
      <c r="AL131" s="751"/>
      <c r="AM131" s="751"/>
      <c r="AN131" s="751"/>
      <c r="AO131" s="752"/>
      <c r="AP131" s="754"/>
      <c r="AQ131" s="755"/>
      <c r="AR131" s="755"/>
      <c r="AS131" s="755"/>
      <c r="AT131" s="756"/>
      <c r="AU131" s="227"/>
      <c r="AV131" s="227"/>
      <c r="AW131" s="227"/>
      <c r="AX131" s="716" t="s">
        <v>469</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c r="A132" s="725" t="s">
        <v>470</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471</v>
      </c>
      <c r="W132" s="729"/>
      <c r="X132" s="729"/>
      <c r="Y132" s="729"/>
      <c r="Z132" s="730"/>
      <c r="AA132" s="731">
        <v>4.5810397610000004</v>
      </c>
      <c r="AB132" s="732"/>
      <c r="AC132" s="732"/>
      <c r="AD132" s="732"/>
      <c r="AE132" s="733"/>
      <c r="AF132" s="734">
        <v>5.6630876780000001</v>
      </c>
      <c r="AG132" s="732"/>
      <c r="AH132" s="732"/>
      <c r="AI132" s="732"/>
      <c r="AJ132" s="733"/>
      <c r="AK132" s="734">
        <v>6.1492674960000002</v>
      </c>
      <c r="AL132" s="732"/>
      <c r="AM132" s="732"/>
      <c r="AN132" s="732"/>
      <c r="AO132" s="733"/>
      <c r="AP132" s="735"/>
      <c r="AQ132" s="736"/>
      <c r="AR132" s="736"/>
      <c r="AS132" s="736"/>
      <c r="AT132" s="737"/>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472</v>
      </c>
      <c r="W133" s="708"/>
      <c r="X133" s="708"/>
      <c r="Y133" s="708"/>
      <c r="Z133" s="709"/>
      <c r="AA133" s="710">
        <v>5</v>
      </c>
      <c r="AB133" s="711"/>
      <c r="AC133" s="711"/>
      <c r="AD133" s="711"/>
      <c r="AE133" s="712"/>
      <c r="AF133" s="710">
        <v>4.8</v>
      </c>
      <c r="AG133" s="711"/>
      <c r="AH133" s="711"/>
      <c r="AI133" s="711"/>
      <c r="AJ133" s="712"/>
      <c r="AK133" s="710">
        <v>5.4</v>
      </c>
      <c r="AL133" s="711"/>
      <c r="AM133" s="711"/>
      <c r="AN133" s="711"/>
      <c r="AO133" s="712"/>
      <c r="AP133" s="713"/>
      <c r="AQ133" s="714"/>
      <c r="AR133" s="714"/>
      <c r="AS133" s="714"/>
      <c r="AT133" s="715"/>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OJZP43DHeJYtqzM038AfxWYmRbYlAkrcfDMvJJodXg2YaEj+/sE96+ds6ynGOSuaeA4jVi2BFhTutseKv9aq8w==" saltValue="y/aoUoPDZcKJVPSoyT946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7734375" style="254" customWidth="1"/>
    <col min="121" max="121" width="0" style="253" hidden="1" customWidth="1"/>
    <col min="122" max="16384" width="9" style="253" hidden="1"/>
  </cols>
  <sheetData>
    <row r="1" spans="1:120" ht="13.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53"/>
    </row>
    <row r="17" spans="119:120" ht="13.2">
      <c r="DP17" s="253"/>
    </row>
    <row r="18" spans="119:120" ht="13.2"/>
    <row r="19" spans="119:120" ht="13.2"/>
    <row r="20" spans="119:120" ht="13.2">
      <c r="DO20" s="253"/>
      <c r="DP20" s="253"/>
    </row>
    <row r="21" spans="119:120" ht="13.2">
      <c r="DP21" s="253"/>
    </row>
    <row r="22" spans="119:120" ht="13.2"/>
    <row r="23" spans="119:120" ht="13.2">
      <c r="DO23" s="253"/>
      <c r="DP23" s="253"/>
    </row>
    <row r="24" spans="119:120" ht="13.2">
      <c r="DP24" s="253"/>
    </row>
    <row r="25" spans="119:120" ht="13.2">
      <c r="DP25" s="253"/>
    </row>
    <row r="26" spans="119:120" ht="13.2">
      <c r="DO26" s="253"/>
      <c r="DP26" s="253"/>
    </row>
    <row r="27" spans="119:120" ht="13.2"/>
    <row r="28" spans="119:120" ht="13.2">
      <c r="DO28" s="253"/>
      <c r="DP28" s="253"/>
    </row>
    <row r="29" spans="119:120" ht="13.2">
      <c r="DP29" s="253"/>
    </row>
    <row r="30" spans="119:120" ht="13.2"/>
    <row r="31" spans="119:120" ht="13.2">
      <c r="DO31" s="253"/>
      <c r="DP31" s="253"/>
    </row>
    <row r="32" spans="119:120" ht="13.2"/>
    <row r="33" spans="98:120" ht="13.2">
      <c r="DO33" s="253"/>
      <c r="DP33" s="253"/>
    </row>
    <row r="34" spans="98:120" ht="13.2">
      <c r="DM34" s="253"/>
    </row>
    <row r="35" spans="98:120" ht="13.2">
      <c r="CT35" s="253"/>
      <c r="CU35" s="253"/>
      <c r="CV35" s="253"/>
      <c r="CY35" s="253"/>
      <c r="CZ35" s="253"/>
      <c r="DA35" s="253"/>
      <c r="DD35" s="253"/>
      <c r="DE35" s="253"/>
      <c r="DF35" s="253"/>
      <c r="DI35" s="253"/>
      <c r="DJ35" s="253"/>
      <c r="DK35" s="253"/>
      <c r="DM35" s="253"/>
      <c r="DN35" s="253"/>
      <c r="DO35" s="253"/>
      <c r="DP35" s="253"/>
    </row>
    <row r="36" spans="98:120" ht="13.2"/>
    <row r="37" spans="98:120" ht="13.2">
      <c r="CW37" s="253"/>
      <c r="DB37" s="253"/>
      <c r="DG37" s="253"/>
      <c r="DL37" s="253"/>
      <c r="DP37" s="253"/>
    </row>
    <row r="38" spans="98:120" ht="13.2">
      <c r="CT38" s="253"/>
      <c r="CU38" s="253"/>
      <c r="CV38" s="253"/>
      <c r="CW38" s="253"/>
      <c r="CY38" s="253"/>
      <c r="CZ38" s="253"/>
      <c r="DA38" s="253"/>
      <c r="DB38" s="253"/>
      <c r="DD38" s="253"/>
      <c r="DE38" s="253"/>
      <c r="DF38" s="253"/>
      <c r="DG38" s="253"/>
      <c r="DI38" s="253"/>
      <c r="DJ38" s="253"/>
      <c r="DK38" s="253"/>
      <c r="DL38" s="253"/>
      <c r="DN38" s="253"/>
      <c r="DO38" s="253"/>
      <c r="DP38" s="253"/>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53"/>
      <c r="DO49" s="253"/>
      <c r="DP49" s="253"/>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53"/>
      <c r="CS63" s="253"/>
      <c r="CX63" s="253"/>
      <c r="DC63" s="253"/>
      <c r="DH63" s="253"/>
    </row>
    <row r="64" spans="22:120" ht="13.2">
      <c r="V64" s="253"/>
    </row>
    <row r="65" spans="15:120" ht="13.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c r="Q66" s="253"/>
      <c r="S66" s="253"/>
      <c r="U66" s="253"/>
      <c r="DM66" s="253"/>
    </row>
    <row r="67" spans="15:120" ht="13.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row r="69" spans="15:120" ht="13.2"/>
    <row r="70" spans="15:120" ht="13.2"/>
    <row r="71" spans="15:120" ht="13.2"/>
    <row r="72" spans="15:120" ht="13.2">
      <c r="DP72" s="253"/>
    </row>
    <row r="73" spans="15:120" ht="13.2">
      <c r="DP73" s="253"/>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53"/>
      <c r="CX96" s="253"/>
      <c r="DC96" s="253"/>
      <c r="DH96" s="253"/>
    </row>
    <row r="97" spans="24:120" ht="13.2">
      <c r="CS97" s="253"/>
      <c r="CX97" s="253"/>
      <c r="DC97" s="253"/>
      <c r="DH97" s="253"/>
      <c r="DP97" s="254" t="s">
        <v>473</v>
      </c>
    </row>
    <row r="98" spans="24:120" ht="13.2" hidden="1">
      <c r="CS98" s="253"/>
      <c r="CX98" s="253"/>
      <c r="DC98" s="253"/>
      <c r="DH98" s="253"/>
    </row>
    <row r="99" spans="24:120" ht="13.2" hidden="1">
      <c r="CS99" s="253"/>
      <c r="CX99" s="253"/>
      <c r="DC99" s="253"/>
      <c r="DH99" s="253"/>
    </row>
    <row r="101" spans="24:120" ht="12" hidden="1" customHeight="1">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c r="CU102" s="253"/>
      <c r="CZ102" s="253"/>
      <c r="DE102" s="253"/>
      <c r="DJ102" s="253"/>
      <c r="DM102" s="253"/>
    </row>
    <row r="103" spans="24:120" ht="13.2" hidden="1">
      <c r="CT103" s="253"/>
      <c r="CV103" s="253"/>
      <c r="CW103" s="253"/>
      <c r="CY103" s="253"/>
      <c r="DA103" s="253"/>
      <c r="DB103" s="253"/>
      <c r="DD103" s="253"/>
      <c r="DF103" s="253"/>
      <c r="DG103" s="253"/>
      <c r="DI103" s="253"/>
      <c r="DK103" s="253"/>
      <c r="DL103" s="253"/>
      <c r="DM103" s="253"/>
      <c r="DN103" s="253"/>
      <c r="DO103" s="253"/>
      <c r="DP103" s="253"/>
    </row>
    <row r="104" spans="24:120" ht="13.2" hidden="1">
      <c r="CV104" s="253"/>
      <c r="CW104" s="253"/>
      <c r="DA104" s="253"/>
      <c r="DB104" s="253"/>
      <c r="DF104" s="253"/>
      <c r="DG104" s="253"/>
      <c r="DK104" s="253"/>
      <c r="DL104" s="253"/>
      <c r="DN104" s="253"/>
      <c r="DO104" s="253"/>
      <c r="DP104" s="253"/>
    </row>
    <row r="105" spans="24:120" ht="12.75" hidden="1" customHeight="1"/>
  </sheetData>
  <sheetProtection algorithmName="SHA-512" hashValue="leip/R3MJtzvpPqbpjWcoa9dkg0u5mZ6amyy8NCZXd8x2gg9cHJ6ksvwwB/VokJslXj4sTYlKSeRXtBn8c/V1w==" saltValue="AJMqGZ+c17G0LP2KlHPuk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640625" style="254" customWidth="1"/>
    <col min="117" max="16384" width="9" style="253" hidden="1"/>
  </cols>
  <sheetData>
    <row r="1" spans="2:116" ht="13.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row r="3" spans="2:116" ht="13.2"/>
    <row r="4" spans="2:116" ht="13.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row r="20" spans="9:116" ht="13.2"/>
    <row r="21" spans="9:116" ht="13.2">
      <c r="DL21" s="253"/>
    </row>
    <row r="22" spans="9:116" ht="13.2">
      <c r="DI22" s="253"/>
      <c r="DJ22" s="253"/>
      <c r="DK22" s="253"/>
      <c r="DL22" s="253"/>
    </row>
    <row r="23" spans="9:116" ht="13.2">
      <c r="CY23" s="253"/>
      <c r="CZ23" s="253"/>
      <c r="DA23" s="253"/>
      <c r="DB23" s="253"/>
      <c r="DC23" s="253"/>
      <c r="DD23" s="253"/>
      <c r="DE23" s="253"/>
      <c r="DF23" s="253"/>
      <c r="DG23" s="253"/>
      <c r="DH23" s="253"/>
      <c r="DI23" s="253"/>
      <c r="DJ23" s="253"/>
      <c r="DK23" s="253"/>
      <c r="DL23" s="253"/>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53"/>
      <c r="DA35" s="253"/>
      <c r="DB35" s="253"/>
      <c r="DC35" s="253"/>
      <c r="DD35" s="253"/>
      <c r="DE35" s="253"/>
      <c r="DF35" s="253"/>
      <c r="DG35" s="253"/>
      <c r="DH35" s="253"/>
      <c r="DI35" s="253"/>
      <c r="DJ35" s="253"/>
      <c r="DK35" s="253"/>
      <c r="DL35" s="253"/>
    </row>
    <row r="36" spans="15:116" ht="13.2"/>
    <row r="37" spans="15:116" ht="13.2">
      <c r="DL37" s="253"/>
    </row>
    <row r="38" spans="15:116" ht="13.2">
      <c r="DI38" s="253"/>
      <c r="DJ38" s="253"/>
      <c r="DK38" s="253"/>
      <c r="DL38" s="253"/>
    </row>
    <row r="39" spans="15:116" ht="13.2"/>
    <row r="40" spans="15:116" ht="13.2"/>
    <row r="41" spans="15:116" ht="13.2"/>
    <row r="42" spans="15:116" ht="13.2"/>
    <row r="43" spans="15:116" ht="13.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c r="DL44" s="253"/>
    </row>
    <row r="45" spans="15:116" ht="13.2"/>
    <row r="46" spans="15:116" ht="13.2">
      <c r="DA46" s="253"/>
      <c r="DB46" s="253"/>
      <c r="DC46" s="253"/>
      <c r="DD46" s="253"/>
      <c r="DE46" s="253"/>
      <c r="DF46" s="253"/>
      <c r="DG46" s="253"/>
      <c r="DH46" s="253"/>
      <c r="DI46" s="253"/>
      <c r="DJ46" s="253"/>
      <c r="DK46" s="253"/>
      <c r="DL46" s="253"/>
    </row>
    <row r="47" spans="15:116" ht="13.2"/>
    <row r="48" spans="15:116" ht="13.2"/>
    <row r="49" spans="104:116" ht="13.2"/>
    <row r="50" spans="104:116" ht="13.2">
      <c r="CZ50" s="253"/>
      <c r="DA50" s="253"/>
      <c r="DB50" s="253"/>
      <c r="DC50" s="253"/>
      <c r="DD50" s="253"/>
      <c r="DE50" s="253"/>
      <c r="DF50" s="253"/>
      <c r="DG50" s="253"/>
      <c r="DH50" s="253"/>
      <c r="DI50" s="253"/>
      <c r="DJ50" s="253"/>
      <c r="DK50" s="253"/>
      <c r="DL50" s="253"/>
    </row>
    <row r="51" spans="104:116" ht="13.2"/>
    <row r="52" spans="104:116" ht="13.2"/>
    <row r="53" spans="104:116" ht="13.2">
      <c r="DL53" s="253"/>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53"/>
      <c r="DD67" s="253"/>
      <c r="DE67" s="253"/>
      <c r="DF67" s="253"/>
      <c r="DG67" s="253"/>
      <c r="DH67" s="253"/>
      <c r="DI67" s="253"/>
      <c r="DJ67" s="253"/>
      <c r="DK67" s="253"/>
      <c r="DL67" s="253"/>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sheetData>
  <sheetProtection algorithmName="SHA-512" hashValue="zkBiqpr3riBkC9TnZBEdAQo/veGwygUW+XUT0MQHs6iwIoHq0tRZBoQlaOikEmfNRJ7eimG94jRfhRaaVulcpg==" saltValue="l1B9PW+/HPjB/W4BOeQIQ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c r="AS1" s="255"/>
      <c r="AT1" s="255"/>
    </row>
    <row r="2" spans="1:46" ht="13.2">
      <c r="AS2" s="255"/>
      <c r="AT2" s="255"/>
    </row>
    <row r="3" spans="1:46" ht="13.2">
      <c r="AS3" s="255"/>
      <c r="AT3" s="255"/>
    </row>
    <row r="4" spans="1:46" ht="13.2">
      <c r="AS4" s="255"/>
      <c r="AT4" s="255"/>
    </row>
    <row r="5" spans="1:46" ht="16.2">
      <c r="A5" s="256" t="s">
        <v>474</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c r="A6" s="259"/>
      <c r="AK6" s="260" t="s">
        <v>475</v>
      </c>
      <c r="AL6" s="260"/>
      <c r="AM6" s="260"/>
      <c r="AN6" s="260"/>
    </row>
    <row r="7" spans="1:46" ht="13.5" customHeight="1">
      <c r="A7" s="259"/>
      <c r="AK7" s="262"/>
      <c r="AL7" s="263"/>
      <c r="AM7" s="263"/>
      <c r="AN7" s="264"/>
      <c r="AO7" s="1105" t="s">
        <v>476</v>
      </c>
      <c r="AP7" s="265"/>
      <c r="AQ7" s="266" t="s">
        <v>477</v>
      </c>
      <c r="AR7" s="267"/>
    </row>
    <row r="8" spans="1:46" ht="13.2">
      <c r="A8" s="259"/>
      <c r="AK8" s="268"/>
      <c r="AL8" s="269"/>
      <c r="AM8" s="269"/>
      <c r="AN8" s="270"/>
      <c r="AO8" s="1106"/>
      <c r="AP8" s="271" t="s">
        <v>478</v>
      </c>
      <c r="AQ8" s="272" t="s">
        <v>479</v>
      </c>
      <c r="AR8" s="273" t="s">
        <v>480</v>
      </c>
    </row>
    <row r="9" spans="1:46" ht="13.2">
      <c r="A9" s="259"/>
      <c r="AK9" s="1117" t="s">
        <v>481</v>
      </c>
      <c r="AL9" s="1118"/>
      <c r="AM9" s="1118"/>
      <c r="AN9" s="1119"/>
      <c r="AO9" s="274">
        <v>1980025</v>
      </c>
      <c r="AP9" s="274">
        <v>99790</v>
      </c>
      <c r="AQ9" s="275">
        <v>67248</v>
      </c>
      <c r="AR9" s="276">
        <v>48.4</v>
      </c>
    </row>
    <row r="10" spans="1:46" ht="13.5" customHeight="1">
      <c r="A10" s="259"/>
      <c r="AK10" s="1117" t="s">
        <v>482</v>
      </c>
      <c r="AL10" s="1118"/>
      <c r="AM10" s="1118"/>
      <c r="AN10" s="1119"/>
      <c r="AO10" s="277">
        <v>51095</v>
      </c>
      <c r="AP10" s="277">
        <v>2575</v>
      </c>
      <c r="AQ10" s="278">
        <v>9038</v>
      </c>
      <c r="AR10" s="279">
        <v>-71.5</v>
      </c>
    </row>
    <row r="11" spans="1:46" ht="13.5" customHeight="1">
      <c r="A11" s="259"/>
      <c r="AK11" s="1117" t="s">
        <v>483</v>
      </c>
      <c r="AL11" s="1118"/>
      <c r="AM11" s="1118"/>
      <c r="AN11" s="1119"/>
      <c r="AO11" s="277">
        <v>147</v>
      </c>
      <c r="AP11" s="277">
        <v>7</v>
      </c>
      <c r="AQ11" s="278">
        <v>320</v>
      </c>
      <c r="AR11" s="279">
        <v>-97.8</v>
      </c>
    </row>
    <row r="12" spans="1:46" ht="13.5" customHeight="1">
      <c r="A12" s="259"/>
      <c r="AK12" s="1117" t="s">
        <v>484</v>
      </c>
      <c r="AL12" s="1118"/>
      <c r="AM12" s="1118"/>
      <c r="AN12" s="1119"/>
      <c r="AO12" s="277" t="s">
        <v>485</v>
      </c>
      <c r="AP12" s="277" t="s">
        <v>485</v>
      </c>
      <c r="AQ12" s="278">
        <v>22</v>
      </c>
      <c r="AR12" s="279" t="s">
        <v>485</v>
      </c>
    </row>
    <row r="13" spans="1:46" ht="13.5" customHeight="1">
      <c r="A13" s="259"/>
      <c r="AK13" s="1117" t="s">
        <v>486</v>
      </c>
      <c r="AL13" s="1118"/>
      <c r="AM13" s="1118"/>
      <c r="AN13" s="1119"/>
      <c r="AO13" s="277">
        <v>86125</v>
      </c>
      <c r="AP13" s="277">
        <v>4341</v>
      </c>
      <c r="AQ13" s="278">
        <v>2764</v>
      </c>
      <c r="AR13" s="279">
        <v>57.1</v>
      </c>
    </row>
    <row r="14" spans="1:46" ht="13.5" customHeight="1">
      <c r="A14" s="259"/>
      <c r="AK14" s="1117" t="s">
        <v>487</v>
      </c>
      <c r="AL14" s="1118"/>
      <c r="AM14" s="1118"/>
      <c r="AN14" s="1119"/>
      <c r="AO14" s="277">
        <v>15872</v>
      </c>
      <c r="AP14" s="277">
        <v>800</v>
      </c>
      <c r="AQ14" s="278">
        <v>1165</v>
      </c>
      <c r="AR14" s="279">
        <v>-31.3</v>
      </c>
    </row>
    <row r="15" spans="1:46" ht="13.5" customHeight="1">
      <c r="A15" s="259"/>
      <c r="AK15" s="1120" t="s">
        <v>488</v>
      </c>
      <c r="AL15" s="1121"/>
      <c r="AM15" s="1121"/>
      <c r="AN15" s="1122"/>
      <c r="AO15" s="277">
        <v>-191565</v>
      </c>
      <c r="AP15" s="277">
        <v>-9655</v>
      </c>
      <c r="AQ15" s="278">
        <v>-3941</v>
      </c>
      <c r="AR15" s="279">
        <v>145</v>
      </c>
    </row>
    <row r="16" spans="1:46" ht="13.2">
      <c r="A16" s="259"/>
      <c r="AK16" s="1120" t="s">
        <v>177</v>
      </c>
      <c r="AL16" s="1121"/>
      <c r="AM16" s="1121"/>
      <c r="AN16" s="1122"/>
      <c r="AO16" s="277">
        <v>1941699</v>
      </c>
      <c r="AP16" s="277">
        <v>97858</v>
      </c>
      <c r="AQ16" s="278">
        <v>76616</v>
      </c>
      <c r="AR16" s="279">
        <v>27.7</v>
      </c>
    </row>
    <row r="17" spans="1:46" ht="13.2">
      <c r="A17" s="259"/>
    </row>
    <row r="18" spans="1:46" ht="13.2">
      <c r="A18" s="259"/>
      <c r="AQ18" s="280"/>
      <c r="AR18" s="280"/>
    </row>
    <row r="19" spans="1:46" ht="13.2">
      <c r="A19" s="259"/>
      <c r="AK19" s="255" t="s">
        <v>489</v>
      </c>
    </row>
    <row r="20" spans="1:46" ht="13.2">
      <c r="A20" s="259"/>
      <c r="AK20" s="281"/>
      <c r="AL20" s="282"/>
      <c r="AM20" s="282"/>
      <c r="AN20" s="283"/>
      <c r="AO20" s="284" t="s">
        <v>490</v>
      </c>
      <c r="AP20" s="285" t="s">
        <v>491</v>
      </c>
      <c r="AQ20" s="286" t="s">
        <v>492</v>
      </c>
      <c r="AR20" s="287"/>
    </row>
    <row r="21" spans="1:46" s="260" customFormat="1" ht="13.2">
      <c r="A21" s="288"/>
      <c r="AK21" s="1123" t="s">
        <v>493</v>
      </c>
      <c r="AL21" s="1124"/>
      <c r="AM21" s="1124"/>
      <c r="AN21" s="1125"/>
      <c r="AO21" s="289">
        <v>10.53</v>
      </c>
      <c r="AP21" s="290">
        <v>6.73</v>
      </c>
      <c r="AQ21" s="291">
        <v>3.8</v>
      </c>
      <c r="AS21" s="292"/>
      <c r="AT21" s="288"/>
    </row>
    <row r="22" spans="1:46" s="260" customFormat="1" ht="13.2">
      <c r="A22" s="288"/>
      <c r="AK22" s="1123" t="s">
        <v>494</v>
      </c>
      <c r="AL22" s="1124"/>
      <c r="AM22" s="1124"/>
      <c r="AN22" s="1125"/>
      <c r="AO22" s="293">
        <v>98.5</v>
      </c>
      <c r="AP22" s="294">
        <v>96.9</v>
      </c>
      <c r="AQ22" s="295">
        <v>1.6</v>
      </c>
      <c r="AR22" s="280"/>
      <c r="AS22" s="292"/>
      <c r="AT22" s="288"/>
    </row>
    <row r="23" spans="1:46" s="260" customFormat="1" ht="13.2">
      <c r="A23" s="288"/>
      <c r="AP23" s="280"/>
      <c r="AQ23" s="280"/>
      <c r="AR23" s="280"/>
      <c r="AS23" s="292"/>
      <c r="AT23" s="288"/>
    </row>
    <row r="24" spans="1:46" s="260" customFormat="1" ht="13.2">
      <c r="A24" s="288"/>
      <c r="AP24" s="280"/>
      <c r="AQ24" s="280"/>
      <c r="AR24" s="280"/>
      <c r="AS24" s="292"/>
      <c r="AT24" s="288"/>
    </row>
    <row r="25" spans="1:46" s="260" customFormat="1" ht="13.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c r="A26" s="1116" t="s">
        <v>495</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c r="A27" s="300"/>
      <c r="AS27" s="255"/>
      <c r="AT27" s="255"/>
    </row>
    <row r="28" spans="1:46" ht="16.2">
      <c r="A28" s="256" t="s">
        <v>496</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c r="A29" s="259"/>
      <c r="AK29" s="260" t="s">
        <v>497</v>
      </c>
      <c r="AL29" s="260"/>
      <c r="AM29" s="260"/>
      <c r="AN29" s="260"/>
      <c r="AS29" s="302"/>
    </row>
    <row r="30" spans="1:46" ht="13.5" customHeight="1">
      <c r="A30" s="259"/>
      <c r="AK30" s="262"/>
      <c r="AL30" s="263"/>
      <c r="AM30" s="263"/>
      <c r="AN30" s="264"/>
      <c r="AO30" s="1105" t="s">
        <v>476</v>
      </c>
      <c r="AP30" s="265"/>
      <c r="AQ30" s="266" t="s">
        <v>477</v>
      </c>
      <c r="AR30" s="267"/>
    </row>
    <row r="31" spans="1:46" ht="13.2">
      <c r="A31" s="259"/>
      <c r="AK31" s="268"/>
      <c r="AL31" s="269"/>
      <c r="AM31" s="269"/>
      <c r="AN31" s="270"/>
      <c r="AO31" s="1106"/>
      <c r="AP31" s="271" t="s">
        <v>478</v>
      </c>
      <c r="AQ31" s="272" t="s">
        <v>479</v>
      </c>
      <c r="AR31" s="273" t="s">
        <v>480</v>
      </c>
    </row>
    <row r="32" spans="1:46" ht="27" customHeight="1">
      <c r="A32" s="259"/>
      <c r="AK32" s="1107" t="s">
        <v>498</v>
      </c>
      <c r="AL32" s="1108"/>
      <c r="AM32" s="1108"/>
      <c r="AN32" s="1109"/>
      <c r="AO32" s="303">
        <v>809732</v>
      </c>
      <c r="AP32" s="303">
        <v>40809</v>
      </c>
      <c r="AQ32" s="304">
        <v>33390</v>
      </c>
      <c r="AR32" s="305">
        <v>22.2</v>
      </c>
    </row>
    <row r="33" spans="1:46" ht="13.5" customHeight="1">
      <c r="A33" s="259"/>
      <c r="AK33" s="1107" t="s">
        <v>499</v>
      </c>
      <c r="AL33" s="1108"/>
      <c r="AM33" s="1108"/>
      <c r="AN33" s="1109"/>
      <c r="AO33" s="303" t="s">
        <v>485</v>
      </c>
      <c r="AP33" s="303" t="s">
        <v>485</v>
      </c>
      <c r="AQ33" s="304" t="s">
        <v>485</v>
      </c>
      <c r="AR33" s="305" t="s">
        <v>485</v>
      </c>
    </row>
    <row r="34" spans="1:46" ht="27" customHeight="1">
      <c r="A34" s="259"/>
      <c r="AK34" s="1107" t="s">
        <v>500</v>
      </c>
      <c r="AL34" s="1108"/>
      <c r="AM34" s="1108"/>
      <c r="AN34" s="1109"/>
      <c r="AO34" s="303" t="s">
        <v>485</v>
      </c>
      <c r="AP34" s="303" t="s">
        <v>485</v>
      </c>
      <c r="AQ34" s="304" t="s">
        <v>485</v>
      </c>
      <c r="AR34" s="305" t="s">
        <v>485</v>
      </c>
    </row>
    <row r="35" spans="1:46" ht="27" customHeight="1">
      <c r="A35" s="259"/>
      <c r="AK35" s="1107" t="s">
        <v>501</v>
      </c>
      <c r="AL35" s="1108"/>
      <c r="AM35" s="1108"/>
      <c r="AN35" s="1109"/>
      <c r="AO35" s="303">
        <v>92309</v>
      </c>
      <c r="AP35" s="303">
        <v>4652</v>
      </c>
      <c r="AQ35" s="304">
        <v>8851</v>
      </c>
      <c r="AR35" s="305">
        <v>-47.4</v>
      </c>
    </row>
    <row r="36" spans="1:46" ht="27" customHeight="1">
      <c r="A36" s="259"/>
      <c r="AK36" s="1107" t="s">
        <v>502</v>
      </c>
      <c r="AL36" s="1108"/>
      <c r="AM36" s="1108"/>
      <c r="AN36" s="1109"/>
      <c r="AO36" s="303">
        <v>19164</v>
      </c>
      <c r="AP36" s="303">
        <v>966</v>
      </c>
      <c r="AQ36" s="304">
        <v>2033</v>
      </c>
      <c r="AR36" s="305">
        <v>-52.5</v>
      </c>
    </row>
    <row r="37" spans="1:46" ht="13.5" customHeight="1">
      <c r="A37" s="259"/>
      <c r="AK37" s="1107" t="s">
        <v>503</v>
      </c>
      <c r="AL37" s="1108"/>
      <c r="AM37" s="1108"/>
      <c r="AN37" s="1109"/>
      <c r="AO37" s="303">
        <v>6830</v>
      </c>
      <c r="AP37" s="303">
        <v>344</v>
      </c>
      <c r="AQ37" s="304">
        <v>640</v>
      </c>
      <c r="AR37" s="305">
        <v>-46.3</v>
      </c>
    </row>
    <row r="38" spans="1:46" ht="27" customHeight="1">
      <c r="A38" s="259"/>
      <c r="AK38" s="1110" t="s">
        <v>504</v>
      </c>
      <c r="AL38" s="1111"/>
      <c r="AM38" s="1111"/>
      <c r="AN38" s="1112"/>
      <c r="AO38" s="306" t="s">
        <v>485</v>
      </c>
      <c r="AP38" s="306" t="s">
        <v>485</v>
      </c>
      <c r="AQ38" s="307">
        <v>1</v>
      </c>
      <c r="AR38" s="295" t="s">
        <v>485</v>
      </c>
      <c r="AS38" s="302"/>
    </row>
    <row r="39" spans="1:46" ht="13.2">
      <c r="A39" s="259"/>
      <c r="AK39" s="1110" t="s">
        <v>505</v>
      </c>
      <c r="AL39" s="1111"/>
      <c r="AM39" s="1111"/>
      <c r="AN39" s="1112"/>
      <c r="AO39" s="303">
        <v>-105588</v>
      </c>
      <c r="AP39" s="303">
        <v>-5321</v>
      </c>
      <c r="AQ39" s="304">
        <v>-3025</v>
      </c>
      <c r="AR39" s="305">
        <v>75.900000000000006</v>
      </c>
      <c r="AS39" s="302"/>
    </row>
    <row r="40" spans="1:46" ht="27" customHeight="1">
      <c r="A40" s="259"/>
      <c r="AK40" s="1107" t="s">
        <v>506</v>
      </c>
      <c r="AL40" s="1108"/>
      <c r="AM40" s="1108"/>
      <c r="AN40" s="1109"/>
      <c r="AO40" s="303">
        <v>-552462</v>
      </c>
      <c r="AP40" s="303">
        <v>-27843</v>
      </c>
      <c r="AQ40" s="304">
        <v>-26876</v>
      </c>
      <c r="AR40" s="305">
        <v>3.6</v>
      </c>
      <c r="AS40" s="302"/>
    </row>
    <row r="41" spans="1:46" ht="13.2">
      <c r="A41" s="259"/>
      <c r="AK41" s="1113" t="s">
        <v>287</v>
      </c>
      <c r="AL41" s="1114"/>
      <c r="AM41" s="1114"/>
      <c r="AN41" s="1115"/>
      <c r="AO41" s="303">
        <v>269985</v>
      </c>
      <c r="AP41" s="303">
        <v>13607</v>
      </c>
      <c r="AQ41" s="304">
        <v>15015</v>
      </c>
      <c r="AR41" s="305">
        <v>-9.4</v>
      </c>
      <c r="AS41" s="302"/>
    </row>
    <row r="42" spans="1:46" ht="13.2">
      <c r="A42" s="259"/>
      <c r="AK42" s="308"/>
      <c r="AQ42" s="280"/>
      <c r="AR42" s="280"/>
      <c r="AS42" s="302"/>
    </row>
    <row r="43" spans="1:46" ht="13.2">
      <c r="A43" s="259"/>
      <c r="AP43" s="309"/>
      <c r="AQ43" s="280"/>
      <c r="AS43" s="302"/>
    </row>
    <row r="44" spans="1:46" ht="13.2">
      <c r="A44" s="259"/>
      <c r="AQ44" s="280"/>
    </row>
    <row r="45" spans="1:46" ht="13.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c r="A47" s="312" t="s">
        <v>507</v>
      </c>
    </row>
    <row r="48" spans="1:46" ht="13.2">
      <c r="A48" s="259"/>
      <c r="AK48" s="313" t="s">
        <v>508</v>
      </c>
      <c r="AL48" s="313"/>
      <c r="AM48" s="313"/>
      <c r="AN48" s="313"/>
      <c r="AO48" s="313"/>
      <c r="AP48" s="313"/>
      <c r="AQ48" s="314"/>
      <c r="AR48" s="313"/>
    </row>
    <row r="49" spans="1:44" ht="13.5" customHeight="1">
      <c r="A49" s="259"/>
      <c r="AK49" s="315"/>
      <c r="AL49" s="316"/>
      <c r="AM49" s="1100" t="s">
        <v>476</v>
      </c>
      <c r="AN49" s="1102" t="s">
        <v>509</v>
      </c>
      <c r="AO49" s="1103"/>
      <c r="AP49" s="1103"/>
      <c r="AQ49" s="1103"/>
      <c r="AR49" s="1104"/>
    </row>
    <row r="50" spans="1:44" ht="13.2">
      <c r="A50" s="259"/>
      <c r="AK50" s="317"/>
      <c r="AL50" s="318"/>
      <c r="AM50" s="1101"/>
      <c r="AN50" s="319" t="s">
        <v>510</v>
      </c>
      <c r="AO50" s="320" t="s">
        <v>511</v>
      </c>
      <c r="AP50" s="321" t="s">
        <v>512</v>
      </c>
      <c r="AQ50" s="322" t="s">
        <v>513</v>
      </c>
      <c r="AR50" s="323" t="s">
        <v>514</v>
      </c>
    </row>
    <row r="51" spans="1:44" ht="13.2">
      <c r="A51" s="259"/>
      <c r="AK51" s="315" t="s">
        <v>515</v>
      </c>
      <c r="AL51" s="316"/>
      <c r="AM51" s="324">
        <v>584083</v>
      </c>
      <c r="AN51" s="325">
        <v>28507</v>
      </c>
      <c r="AO51" s="326">
        <v>-30.8</v>
      </c>
      <c r="AP51" s="327">
        <v>51264</v>
      </c>
      <c r="AQ51" s="328">
        <v>8.1999999999999993</v>
      </c>
      <c r="AR51" s="329">
        <v>-39</v>
      </c>
    </row>
    <row r="52" spans="1:44" ht="13.2">
      <c r="A52" s="259"/>
      <c r="AK52" s="330"/>
      <c r="AL52" s="331" t="s">
        <v>516</v>
      </c>
      <c r="AM52" s="332">
        <v>401540</v>
      </c>
      <c r="AN52" s="333">
        <v>19598</v>
      </c>
      <c r="AO52" s="334">
        <v>-34.9</v>
      </c>
      <c r="AP52" s="335">
        <v>26040</v>
      </c>
      <c r="AQ52" s="336">
        <v>4.5</v>
      </c>
      <c r="AR52" s="337">
        <v>-39.4</v>
      </c>
    </row>
    <row r="53" spans="1:44" ht="13.2">
      <c r="A53" s="259"/>
      <c r="AK53" s="315" t="s">
        <v>517</v>
      </c>
      <c r="AL53" s="316"/>
      <c r="AM53" s="324">
        <v>837696</v>
      </c>
      <c r="AN53" s="325">
        <v>41280</v>
      </c>
      <c r="AO53" s="326">
        <v>44.8</v>
      </c>
      <c r="AP53" s="327">
        <v>52068</v>
      </c>
      <c r="AQ53" s="328">
        <v>1.6</v>
      </c>
      <c r="AR53" s="329">
        <v>43.2</v>
      </c>
    </row>
    <row r="54" spans="1:44" ht="13.2">
      <c r="A54" s="259"/>
      <c r="AK54" s="330"/>
      <c r="AL54" s="331" t="s">
        <v>516</v>
      </c>
      <c r="AM54" s="332">
        <v>338249</v>
      </c>
      <c r="AN54" s="333">
        <v>16668</v>
      </c>
      <c r="AO54" s="334">
        <v>-15</v>
      </c>
      <c r="AP54" s="335">
        <v>26936</v>
      </c>
      <c r="AQ54" s="336">
        <v>3.4</v>
      </c>
      <c r="AR54" s="337">
        <v>-18.399999999999999</v>
      </c>
    </row>
    <row r="55" spans="1:44" ht="13.2">
      <c r="A55" s="259"/>
      <c r="AK55" s="315" t="s">
        <v>518</v>
      </c>
      <c r="AL55" s="316"/>
      <c r="AM55" s="324">
        <v>501956</v>
      </c>
      <c r="AN55" s="325">
        <v>24990</v>
      </c>
      <c r="AO55" s="326">
        <v>-39.5</v>
      </c>
      <c r="AP55" s="327">
        <v>47161</v>
      </c>
      <c r="AQ55" s="328">
        <v>-9.4</v>
      </c>
      <c r="AR55" s="329">
        <v>-30.1</v>
      </c>
    </row>
    <row r="56" spans="1:44" ht="13.2">
      <c r="A56" s="259"/>
      <c r="AK56" s="330"/>
      <c r="AL56" s="331" t="s">
        <v>516</v>
      </c>
      <c r="AM56" s="332">
        <v>299159</v>
      </c>
      <c r="AN56" s="333">
        <v>14894</v>
      </c>
      <c r="AO56" s="334">
        <v>-10.6</v>
      </c>
      <c r="AP56" s="335">
        <v>24595</v>
      </c>
      <c r="AQ56" s="336">
        <v>-8.6999999999999993</v>
      </c>
      <c r="AR56" s="337">
        <v>-1.9</v>
      </c>
    </row>
    <row r="57" spans="1:44" ht="13.2">
      <c r="A57" s="259"/>
      <c r="AK57" s="315" t="s">
        <v>519</v>
      </c>
      <c r="AL57" s="316"/>
      <c r="AM57" s="324">
        <v>674775</v>
      </c>
      <c r="AN57" s="325">
        <v>33852</v>
      </c>
      <c r="AO57" s="326">
        <v>35.5</v>
      </c>
      <c r="AP57" s="327">
        <v>43423</v>
      </c>
      <c r="AQ57" s="328">
        <v>-7.9</v>
      </c>
      <c r="AR57" s="329">
        <v>43.4</v>
      </c>
    </row>
    <row r="58" spans="1:44" ht="13.2">
      <c r="A58" s="259"/>
      <c r="AK58" s="330"/>
      <c r="AL58" s="331" t="s">
        <v>516</v>
      </c>
      <c r="AM58" s="332">
        <v>328659</v>
      </c>
      <c r="AN58" s="333">
        <v>16488</v>
      </c>
      <c r="AO58" s="334">
        <v>10.7</v>
      </c>
      <c r="AP58" s="335">
        <v>22207</v>
      </c>
      <c r="AQ58" s="336">
        <v>-9.6999999999999993</v>
      </c>
      <c r="AR58" s="337">
        <v>20.399999999999999</v>
      </c>
    </row>
    <row r="59" spans="1:44" ht="13.2">
      <c r="A59" s="259"/>
      <c r="AK59" s="315" t="s">
        <v>520</v>
      </c>
      <c r="AL59" s="316"/>
      <c r="AM59" s="324">
        <v>427162</v>
      </c>
      <c r="AN59" s="325">
        <v>21528</v>
      </c>
      <c r="AO59" s="326">
        <v>-36.4</v>
      </c>
      <c r="AP59" s="327">
        <v>45265</v>
      </c>
      <c r="AQ59" s="328">
        <v>4.2</v>
      </c>
      <c r="AR59" s="329">
        <v>-40.6</v>
      </c>
    </row>
    <row r="60" spans="1:44" ht="13.2">
      <c r="A60" s="259"/>
      <c r="AK60" s="330"/>
      <c r="AL60" s="331" t="s">
        <v>516</v>
      </c>
      <c r="AM60" s="332">
        <v>135808</v>
      </c>
      <c r="AN60" s="333">
        <v>6844</v>
      </c>
      <c r="AO60" s="334">
        <v>-58.5</v>
      </c>
      <c r="AP60" s="335">
        <v>22600</v>
      </c>
      <c r="AQ60" s="336">
        <v>1.8</v>
      </c>
      <c r="AR60" s="337">
        <v>-60.3</v>
      </c>
    </row>
    <row r="61" spans="1:44" ht="13.2">
      <c r="A61" s="259"/>
      <c r="AK61" s="315" t="s">
        <v>521</v>
      </c>
      <c r="AL61" s="338"/>
      <c r="AM61" s="324">
        <v>605134</v>
      </c>
      <c r="AN61" s="325">
        <v>30031</v>
      </c>
      <c r="AO61" s="326">
        <v>-5.3</v>
      </c>
      <c r="AP61" s="327">
        <v>47836</v>
      </c>
      <c r="AQ61" s="339">
        <v>-0.7</v>
      </c>
      <c r="AR61" s="329">
        <v>-4.5999999999999996</v>
      </c>
    </row>
    <row r="62" spans="1:44" ht="13.2">
      <c r="A62" s="259"/>
      <c r="AK62" s="330"/>
      <c r="AL62" s="331" t="s">
        <v>516</v>
      </c>
      <c r="AM62" s="332">
        <v>300683</v>
      </c>
      <c r="AN62" s="333">
        <v>14898</v>
      </c>
      <c r="AO62" s="334">
        <v>-21.7</v>
      </c>
      <c r="AP62" s="335">
        <v>24476</v>
      </c>
      <c r="AQ62" s="336">
        <v>-1.7</v>
      </c>
      <c r="AR62" s="337">
        <v>-20</v>
      </c>
    </row>
    <row r="63" spans="1:44" ht="13.2">
      <c r="A63" s="259"/>
    </row>
    <row r="64" spans="1:44" ht="13.2">
      <c r="A64" s="259"/>
    </row>
    <row r="65" spans="1:46" ht="13.2">
      <c r="A65" s="259"/>
    </row>
    <row r="66" spans="1:46" ht="13.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c r="AS67" s="255"/>
      <c r="AT67" s="255"/>
    </row>
    <row r="70" spans="1:46" ht="13.2" hidden="1"/>
    <row r="71" spans="1:46" ht="13.2" hidden="1"/>
    <row r="72" spans="1:46" ht="13.2" hidden="1"/>
    <row r="73" spans="1:46" ht="13.2" hidden="1"/>
  </sheetData>
  <sheetProtection algorithmName="SHA-512" hashValue="DLRgIFgpnN+JZXvubis3PrzYZ9Idw/2DoMra/Az79jDVjp4MTd9ij34VeaeGTceKw9S6teHOhVSpDpyyPngmxg==" saltValue="mLFZMZtCNhnMTw5Ounvpd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44140625" style="254" customWidth="1"/>
    <col min="126" max="16384" width="9" style="253" hidden="1"/>
  </cols>
  <sheetData>
    <row r="1" spans="2:125" ht="13.5" customHeight="1">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c r="B2" s="253"/>
      <c r="DG2" s="253"/>
    </row>
    <row r="3" spans="2:125" ht="13.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row r="5" spans="2:125" ht="13.2"/>
    <row r="6" spans="2:125" ht="13.2"/>
    <row r="7" spans="2:125" ht="13.2"/>
    <row r="8" spans="2:125" ht="13.2"/>
    <row r="9" spans="2:125" ht="13.2">
      <c r="DU9" s="253"/>
    </row>
    <row r="10" spans="2:125" ht="13.2"/>
    <row r="11" spans="2:125" ht="13.2"/>
    <row r="12" spans="2:125" ht="13.2"/>
    <row r="13" spans="2:125" ht="13.2"/>
    <row r="14" spans="2:125" ht="13.2"/>
    <row r="15" spans="2:125" ht="13.2"/>
    <row r="16" spans="2:125" ht="13.2"/>
    <row r="17" spans="125:125" ht="13.2">
      <c r="DU17" s="253"/>
    </row>
    <row r="18" spans="125:125" ht="13.2"/>
    <row r="19" spans="125:125" ht="13.2"/>
    <row r="20" spans="125:125" ht="13.2">
      <c r="DU20" s="253"/>
    </row>
    <row r="21" spans="125:125" ht="13.2">
      <c r="DU21" s="253"/>
    </row>
    <row r="22" spans="125:125" ht="13.2"/>
    <row r="23" spans="125:125" ht="13.2"/>
    <row r="24" spans="125:125" ht="13.2"/>
    <row r="25" spans="125:125" ht="13.2"/>
    <row r="26" spans="125:125" ht="13.2"/>
    <row r="27" spans="125:125" ht="13.2"/>
    <row r="28" spans="125:125" ht="13.2">
      <c r="DU28" s="253"/>
    </row>
    <row r="29" spans="125:125" ht="13.2"/>
    <row r="30" spans="125:125" ht="13.2"/>
    <row r="31" spans="125:125" ht="13.2"/>
    <row r="32" spans="125:125" ht="13.2"/>
    <row r="33" spans="2:125" ht="13.2">
      <c r="B33" s="253"/>
      <c r="G33" s="253"/>
      <c r="I33" s="253"/>
    </row>
    <row r="34" spans="2:125" ht="13.2">
      <c r="C34" s="253"/>
      <c r="P34" s="253"/>
      <c r="DE34" s="253"/>
      <c r="DH34" s="253"/>
    </row>
    <row r="35" spans="2:125" ht="13.2">
      <c r="D35" s="253"/>
      <c r="E35" s="253"/>
      <c r="DG35" s="253"/>
      <c r="DJ35" s="253"/>
      <c r="DP35" s="253"/>
      <c r="DQ35" s="253"/>
      <c r="DR35" s="253"/>
      <c r="DS35" s="253"/>
      <c r="DT35" s="253"/>
      <c r="DU35" s="253"/>
    </row>
    <row r="36" spans="2:125" ht="13.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c r="DU37" s="253"/>
    </row>
    <row r="38" spans="2:125" ht="13.2">
      <c r="DT38" s="253"/>
      <c r="DU38" s="253"/>
    </row>
    <row r="39" spans="2:125" ht="13.2"/>
    <row r="40" spans="2:125" ht="13.2">
      <c r="DH40" s="253"/>
    </row>
    <row r="41" spans="2:125" ht="13.2">
      <c r="DE41" s="253"/>
    </row>
    <row r="42" spans="2:125" ht="13.2">
      <c r="DG42" s="253"/>
      <c r="DJ42" s="253"/>
    </row>
    <row r="43" spans="2:125" ht="13.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c r="DU44" s="253"/>
    </row>
    <row r="45" spans="2:125" ht="13.2"/>
    <row r="46" spans="2:125" ht="13.2"/>
    <row r="47" spans="2:125" ht="13.2"/>
    <row r="48" spans="2:125" ht="13.2">
      <c r="DT48" s="253"/>
      <c r="DU48" s="253"/>
    </row>
    <row r="49" spans="120:125" ht="13.2">
      <c r="DU49" s="253"/>
    </row>
    <row r="50" spans="120:125" ht="13.2">
      <c r="DU50" s="253"/>
    </row>
    <row r="51" spans="120:125" ht="13.2">
      <c r="DP51" s="253"/>
      <c r="DQ51" s="253"/>
      <c r="DR51" s="253"/>
      <c r="DS51" s="253"/>
      <c r="DT51" s="253"/>
      <c r="DU51" s="253"/>
    </row>
    <row r="52" spans="120:125" ht="13.2"/>
    <row r="53" spans="120:125" ht="13.2"/>
    <row r="54" spans="120:125" ht="13.2">
      <c r="DU54" s="253"/>
    </row>
    <row r="55" spans="120:125" ht="13.2"/>
    <row r="56" spans="120:125" ht="13.2"/>
    <row r="57" spans="120:125" ht="13.2"/>
    <row r="58" spans="120:125" ht="13.2">
      <c r="DU58" s="253"/>
    </row>
    <row r="59" spans="120:125" ht="13.2"/>
    <row r="60" spans="120:125" ht="13.2"/>
    <row r="61" spans="120:125" ht="13.2"/>
    <row r="62" spans="120:125" ht="13.2"/>
    <row r="63" spans="120:125" ht="13.2">
      <c r="DU63" s="253"/>
    </row>
    <row r="64" spans="120:125" ht="13.2">
      <c r="DT64" s="253"/>
      <c r="DU64" s="253"/>
    </row>
    <row r="65" spans="123:125" ht="13.2"/>
    <row r="66" spans="123:125" ht="13.2"/>
    <row r="67" spans="123:125" ht="13.2"/>
    <row r="68" spans="123:125" ht="13.2"/>
    <row r="69" spans="123:125" ht="13.2">
      <c r="DS69" s="253"/>
      <c r="DT69" s="253"/>
      <c r="DU69" s="253"/>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53"/>
    </row>
    <row r="83" spans="116:125" ht="13.2">
      <c r="DM83" s="253"/>
      <c r="DN83" s="253"/>
      <c r="DO83" s="253"/>
      <c r="DP83" s="253"/>
      <c r="DQ83" s="253"/>
      <c r="DR83" s="253"/>
      <c r="DS83" s="253"/>
      <c r="DT83" s="253"/>
      <c r="DU83" s="253"/>
    </row>
    <row r="84" spans="116:125" ht="13.2"/>
    <row r="85" spans="116:125" ht="13.2"/>
    <row r="86" spans="116:125" ht="13.2"/>
    <row r="87" spans="116:125" ht="13.2"/>
    <row r="88" spans="116:125" ht="13.2">
      <c r="DU88" s="253"/>
    </row>
    <row r="89" spans="116:125" ht="13.2"/>
    <row r="90" spans="116:125" ht="13.2"/>
    <row r="91" spans="116:125" ht="13.2"/>
    <row r="92" spans="116:125" ht="13.5" customHeight="1"/>
    <row r="93" spans="116:125" ht="13.5" customHeight="1"/>
    <row r="94" spans="116:125" ht="13.5" customHeight="1">
      <c r="DS94" s="253"/>
      <c r="DT94" s="253"/>
      <c r="DU94" s="253"/>
    </row>
    <row r="95" spans="116:125" ht="13.5" customHeight="1">
      <c r="DU95" s="253"/>
    </row>
    <row r="96" spans="116:125" ht="13.5" customHeight="1"/>
    <row r="97" spans="124:125" ht="13.5" customHeight="1"/>
    <row r="98" spans="124:125" ht="13.5" customHeight="1"/>
    <row r="99" spans="124:125" ht="13.5" customHeight="1"/>
    <row r="100" spans="124:125" ht="13.5" customHeight="1"/>
    <row r="101" spans="124:125" ht="13.5" customHeight="1">
      <c r="DU101" s="253"/>
    </row>
    <row r="102" spans="124:125" ht="13.5" customHeight="1"/>
    <row r="103" spans="124:125" ht="13.5" customHeight="1"/>
    <row r="104" spans="124:125" ht="13.5" customHeight="1">
      <c r="DT104" s="253"/>
      <c r="DU104" s="253"/>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53" t="s">
        <v>473</v>
      </c>
    </row>
    <row r="121" spans="125:125" ht="13.5" hidden="1" customHeight="1">
      <c r="DU121" s="253"/>
    </row>
  </sheetData>
  <sheetProtection algorithmName="SHA-512" hashValue="y1g+PjbkDsLmemkf/4qwoslG5/aBaKQtkPjxFpsR8TFcRBxAu/wMh8VGJ0DZcvBShlb94XvgE6erSzvnwQANRA==" saltValue="RvDyAYi6DIk8hE+MPJQKA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44140625" style="254" customWidth="1"/>
    <col min="126" max="142" width="0" style="253" hidden="1" customWidth="1"/>
    <col min="143" max="16384" width="9" style="253" hidden="1"/>
  </cols>
  <sheetData>
    <row r="1" spans="1:125" ht="13.5" customHeight="1">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c r="B2" s="253"/>
      <c r="T2" s="253"/>
    </row>
    <row r="3" spans="1:125" ht="13.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53"/>
      <c r="G33" s="253"/>
      <c r="I33" s="253"/>
    </row>
    <row r="34" spans="2:125" ht="13.2">
      <c r="C34" s="253"/>
      <c r="P34" s="253"/>
      <c r="R34" s="253"/>
      <c r="U34" s="253"/>
    </row>
    <row r="35" spans="2:125" ht="13.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c r="F36" s="253"/>
      <c r="H36" s="253"/>
      <c r="J36" s="253"/>
      <c r="K36" s="253"/>
      <c r="L36" s="253"/>
      <c r="M36" s="253"/>
      <c r="N36" s="253"/>
      <c r="O36" s="253"/>
      <c r="Q36" s="253"/>
      <c r="S36" s="253"/>
      <c r="V36" s="253"/>
    </row>
    <row r="37" spans="2:125" ht="13.2"/>
    <row r="38" spans="2:125" ht="13.2"/>
    <row r="39" spans="2:125" ht="13.2"/>
    <row r="40" spans="2:125" ht="13.2">
      <c r="U40" s="253"/>
    </row>
    <row r="41" spans="2:125" ht="13.2">
      <c r="R41" s="253"/>
    </row>
    <row r="42" spans="2:125" ht="13.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c r="Q43" s="253"/>
      <c r="S43" s="253"/>
      <c r="V43" s="253"/>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54" t="s">
        <v>473</v>
      </c>
    </row>
  </sheetData>
  <sheetProtection algorithmName="SHA-512" hashValue="WujrTJu92bz/8hF+ZP5TlgH8uEOH7SyBaBR3Wx4qBmQFqYGB30jVllzVSL6BMSljrd9UeI3UvQagZ/Vm0vjaRw==" saltValue="FzvoEA5k6NV4NsakXOO5e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523</v>
      </c>
      <c r="G46" s="8" t="s">
        <v>524</v>
      </c>
      <c r="H46" s="8" t="s">
        <v>525</v>
      </c>
      <c r="I46" s="8" t="s">
        <v>526</v>
      </c>
      <c r="J46" s="9" t="s">
        <v>527</v>
      </c>
    </row>
    <row r="47" spans="2:10" ht="57.75" customHeight="1">
      <c r="B47" s="10"/>
      <c r="C47" s="1126" t="s">
        <v>3</v>
      </c>
      <c r="D47" s="1126"/>
      <c r="E47" s="1127"/>
      <c r="F47" s="11">
        <v>16.91</v>
      </c>
      <c r="G47" s="12">
        <v>15.78</v>
      </c>
      <c r="H47" s="12">
        <v>19.14</v>
      </c>
      <c r="I47" s="12">
        <v>23.92</v>
      </c>
      <c r="J47" s="13">
        <v>23.01</v>
      </c>
    </row>
    <row r="48" spans="2:10" ht="57.75" customHeight="1">
      <c r="B48" s="14"/>
      <c r="C48" s="1128" t="s">
        <v>4</v>
      </c>
      <c r="D48" s="1128"/>
      <c r="E48" s="1129"/>
      <c r="F48" s="15">
        <v>4.38</v>
      </c>
      <c r="G48" s="16">
        <v>7.19</v>
      </c>
      <c r="H48" s="16">
        <v>7.84</v>
      </c>
      <c r="I48" s="16">
        <v>5.75</v>
      </c>
      <c r="J48" s="17">
        <v>5.78</v>
      </c>
    </row>
    <row r="49" spans="2:10" ht="57.75" customHeight="1" thickBot="1">
      <c r="B49" s="18"/>
      <c r="C49" s="1130" t="s">
        <v>5</v>
      </c>
      <c r="D49" s="1130"/>
      <c r="E49" s="1131"/>
      <c r="F49" s="19">
        <v>0.4</v>
      </c>
      <c r="G49" s="20">
        <v>2.42</v>
      </c>
      <c r="H49" s="20">
        <v>5.42</v>
      </c>
      <c r="I49" s="20">
        <v>1.95</v>
      </c>
      <c r="J49" s="21" t="s">
        <v>528</v>
      </c>
    </row>
    <row r="50" spans="2:10" ht="13.2"/>
  </sheetData>
  <sheetProtection algorithmName="SHA-512" hashValue="k6PmGkzv/bfBKQCgXym5+Xo9tsVgvOi2Vwt3cycln4APzLBhJoWShSi/QhJtJNW0SLpa2tRWRavmu5nBgKz2tg==" saltValue="2Q/fjI+yXQh6FyPQBfF/V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c r="A34" s="22"/>
      <c r="B34" s="31"/>
      <c r="C34" s="1136" t="s">
        <v>529</v>
      </c>
      <c r="D34" s="1136"/>
      <c r="E34" s="1137"/>
      <c r="F34" s="32">
        <v>3.95</v>
      </c>
      <c r="G34" s="33">
        <v>7.19</v>
      </c>
      <c r="H34" s="33">
        <v>7.84</v>
      </c>
      <c r="I34" s="33">
        <v>5.75</v>
      </c>
      <c r="J34" s="34">
        <v>5.77</v>
      </c>
      <c r="K34" s="22"/>
      <c r="L34" s="22"/>
      <c r="M34" s="22"/>
      <c r="N34" s="22"/>
      <c r="O34" s="22"/>
      <c r="P34" s="22"/>
    </row>
    <row r="35" spans="1:16" ht="39" customHeight="1">
      <c r="A35" s="22"/>
      <c r="B35" s="35"/>
      <c r="C35" s="1132" t="s">
        <v>530</v>
      </c>
      <c r="D35" s="1132"/>
      <c r="E35" s="1133"/>
      <c r="F35" s="36">
        <v>1.91</v>
      </c>
      <c r="G35" s="37">
        <v>2.97</v>
      </c>
      <c r="H35" s="37">
        <v>2.1800000000000002</v>
      </c>
      <c r="I35" s="37">
        <v>2.1</v>
      </c>
      <c r="J35" s="38">
        <v>1.92</v>
      </c>
      <c r="K35" s="22"/>
      <c r="L35" s="22"/>
      <c r="M35" s="22"/>
      <c r="N35" s="22"/>
      <c r="O35" s="22"/>
      <c r="P35" s="22"/>
    </row>
    <row r="36" spans="1:16" ht="39" customHeight="1">
      <c r="A36" s="22"/>
      <c r="B36" s="35"/>
      <c r="C36" s="1132" t="s">
        <v>531</v>
      </c>
      <c r="D36" s="1132"/>
      <c r="E36" s="1133"/>
      <c r="F36" s="36">
        <v>0.47</v>
      </c>
      <c r="G36" s="37">
        <v>1.0900000000000001</v>
      </c>
      <c r="H36" s="37">
        <v>1.18</v>
      </c>
      <c r="I36" s="37">
        <v>2.1800000000000002</v>
      </c>
      <c r="J36" s="38">
        <v>1.73</v>
      </c>
      <c r="K36" s="22"/>
      <c r="L36" s="22"/>
      <c r="M36" s="22"/>
      <c r="N36" s="22"/>
      <c r="O36" s="22"/>
      <c r="P36" s="22"/>
    </row>
    <row r="37" spans="1:16" ht="39" customHeight="1">
      <c r="A37" s="22"/>
      <c r="B37" s="35"/>
      <c r="C37" s="1132" t="s">
        <v>532</v>
      </c>
      <c r="D37" s="1132"/>
      <c r="E37" s="1133"/>
      <c r="F37" s="36">
        <v>0.96</v>
      </c>
      <c r="G37" s="37">
        <v>0.88</v>
      </c>
      <c r="H37" s="37">
        <v>0.5</v>
      </c>
      <c r="I37" s="37">
        <v>0.52</v>
      </c>
      <c r="J37" s="38">
        <v>0.09</v>
      </c>
      <c r="K37" s="22"/>
      <c r="L37" s="22"/>
      <c r="M37" s="22"/>
      <c r="N37" s="22"/>
      <c r="O37" s="22"/>
      <c r="P37" s="22"/>
    </row>
    <row r="38" spans="1:16" ht="39" customHeight="1">
      <c r="A38" s="22"/>
      <c r="B38" s="35"/>
      <c r="C38" s="1132" t="s">
        <v>533</v>
      </c>
      <c r="D38" s="1132"/>
      <c r="E38" s="1133"/>
      <c r="F38" s="36">
        <v>0.01</v>
      </c>
      <c r="G38" s="37">
        <v>0</v>
      </c>
      <c r="H38" s="37">
        <v>0</v>
      </c>
      <c r="I38" s="37">
        <v>0</v>
      </c>
      <c r="J38" s="38">
        <v>0.01</v>
      </c>
      <c r="K38" s="22"/>
      <c r="L38" s="22"/>
      <c r="M38" s="22"/>
      <c r="N38" s="22"/>
      <c r="O38" s="22"/>
      <c r="P38" s="22"/>
    </row>
    <row r="39" spans="1:16" ht="39" customHeight="1">
      <c r="A39" s="22"/>
      <c r="B39" s="35"/>
      <c r="C39" s="1132"/>
      <c r="D39" s="1132"/>
      <c r="E39" s="1133"/>
      <c r="F39" s="36"/>
      <c r="G39" s="37"/>
      <c r="H39" s="37"/>
      <c r="I39" s="37"/>
      <c r="J39" s="38"/>
      <c r="K39" s="22"/>
      <c r="L39" s="22"/>
      <c r="M39" s="22"/>
      <c r="N39" s="22"/>
      <c r="O39" s="22"/>
      <c r="P39" s="22"/>
    </row>
    <row r="40" spans="1:16" ht="39" customHeight="1">
      <c r="A40" s="22"/>
      <c r="B40" s="35"/>
      <c r="C40" s="1132"/>
      <c r="D40" s="1132"/>
      <c r="E40" s="1133"/>
      <c r="F40" s="36"/>
      <c r="G40" s="37"/>
      <c r="H40" s="37"/>
      <c r="I40" s="37"/>
      <c r="J40" s="38"/>
      <c r="K40" s="22"/>
      <c r="L40" s="22"/>
      <c r="M40" s="22"/>
      <c r="N40" s="22"/>
      <c r="O40" s="22"/>
      <c r="P40" s="22"/>
    </row>
    <row r="41" spans="1:16" ht="39" customHeight="1">
      <c r="A41" s="22"/>
      <c r="B41" s="35"/>
      <c r="C41" s="1132"/>
      <c r="D41" s="1132"/>
      <c r="E41" s="1133"/>
      <c r="F41" s="36"/>
      <c r="G41" s="37"/>
      <c r="H41" s="37"/>
      <c r="I41" s="37"/>
      <c r="J41" s="38"/>
      <c r="K41" s="22"/>
      <c r="L41" s="22"/>
      <c r="M41" s="22"/>
      <c r="N41" s="22"/>
      <c r="O41" s="22"/>
      <c r="P41" s="22"/>
    </row>
    <row r="42" spans="1:16" ht="39" customHeight="1">
      <c r="A42" s="22"/>
      <c r="B42" s="39"/>
      <c r="C42" s="1132" t="s">
        <v>534</v>
      </c>
      <c r="D42" s="1132"/>
      <c r="E42" s="1133"/>
      <c r="F42" s="36" t="s">
        <v>485</v>
      </c>
      <c r="G42" s="37" t="s">
        <v>485</v>
      </c>
      <c r="H42" s="37" t="s">
        <v>485</v>
      </c>
      <c r="I42" s="37" t="s">
        <v>485</v>
      </c>
      <c r="J42" s="38" t="s">
        <v>485</v>
      </c>
      <c r="K42" s="22"/>
      <c r="L42" s="22"/>
      <c r="M42" s="22"/>
      <c r="N42" s="22"/>
      <c r="O42" s="22"/>
      <c r="P42" s="22"/>
    </row>
    <row r="43" spans="1:16" ht="39" customHeight="1" thickBot="1">
      <c r="A43" s="22"/>
      <c r="B43" s="40"/>
      <c r="C43" s="1134" t="s">
        <v>535</v>
      </c>
      <c r="D43" s="1134"/>
      <c r="E43" s="1135"/>
      <c r="F43" s="41">
        <v>0.43</v>
      </c>
      <c r="G43" s="42">
        <v>0</v>
      </c>
      <c r="H43" s="42">
        <v>0</v>
      </c>
      <c r="I43" s="42">
        <v>0</v>
      </c>
      <c r="J43" s="43" t="s">
        <v>485</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6.2">
      <c r="A45" s="22"/>
      <c r="B45" s="22"/>
      <c r="C45" s="22"/>
      <c r="D45" s="22"/>
      <c r="E45" s="22"/>
      <c r="F45" s="22"/>
      <c r="G45" s="22"/>
      <c r="H45" s="22"/>
      <c r="I45" s="22"/>
      <c r="J45" s="22"/>
      <c r="K45" s="22"/>
      <c r="L45" s="22"/>
      <c r="M45" s="22"/>
      <c r="N45" s="22"/>
      <c r="O45" s="22"/>
      <c r="P45" s="22"/>
    </row>
  </sheetData>
  <sheetProtection algorithmName="SHA-512" hashValue="+X5pFB+bW07LolEIjAcl3tJv39ybWpgj4qs7pJtwtyRK7LtRi/31jFInKfH+9PbvDBhDziFZAb8PplwEm4T2KA==" saltValue="SZmd0FeJPi+jZjWGoJNvZ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c r="A45" s="46"/>
      <c r="B45" s="1161" t="s">
        <v>9</v>
      </c>
      <c r="C45" s="1162"/>
      <c r="D45" s="56"/>
      <c r="E45" s="1167" t="s">
        <v>10</v>
      </c>
      <c r="F45" s="1167"/>
      <c r="G45" s="1167"/>
      <c r="H45" s="1167"/>
      <c r="I45" s="1167"/>
      <c r="J45" s="1168"/>
      <c r="K45" s="57">
        <v>773</v>
      </c>
      <c r="L45" s="58">
        <v>723</v>
      </c>
      <c r="M45" s="58">
        <v>770</v>
      </c>
      <c r="N45" s="58">
        <v>807</v>
      </c>
      <c r="O45" s="59">
        <v>810</v>
      </c>
      <c r="P45" s="46"/>
      <c r="Q45" s="46"/>
      <c r="R45" s="46"/>
      <c r="S45" s="46"/>
      <c r="T45" s="46"/>
      <c r="U45" s="46"/>
    </row>
    <row r="46" spans="1:21" ht="30.75" customHeight="1">
      <c r="A46" s="46"/>
      <c r="B46" s="1163"/>
      <c r="C46" s="1164"/>
      <c r="D46" s="60"/>
      <c r="E46" s="1140" t="s">
        <v>11</v>
      </c>
      <c r="F46" s="1140"/>
      <c r="G46" s="1140"/>
      <c r="H46" s="1140"/>
      <c r="I46" s="1140"/>
      <c r="J46" s="1141"/>
      <c r="K46" s="61" t="s">
        <v>485</v>
      </c>
      <c r="L46" s="62" t="s">
        <v>485</v>
      </c>
      <c r="M46" s="62" t="s">
        <v>485</v>
      </c>
      <c r="N46" s="62" t="s">
        <v>485</v>
      </c>
      <c r="O46" s="63" t="s">
        <v>485</v>
      </c>
      <c r="P46" s="46"/>
      <c r="Q46" s="46"/>
      <c r="R46" s="46"/>
      <c r="S46" s="46"/>
      <c r="T46" s="46"/>
      <c r="U46" s="46"/>
    </row>
    <row r="47" spans="1:21" ht="30.75" customHeight="1">
      <c r="A47" s="46"/>
      <c r="B47" s="1163"/>
      <c r="C47" s="1164"/>
      <c r="D47" s="60"/>
      <c r="E47" s="1140" t="s">
        <v>12</v>
      </c>
      <c r="F47" s="1140"/>
      <c r="G47" s="1140"/>
      <c r="H47" s="1140"/>
      <c r="I47" s="1140"/>
      <c r="J47" s="1141"/>
      <c r="K47" s="61" t="s">
        <v>485</v>
      </c>
      <c r="L47" s="62" t="s">
        <v>485</v>
      </c>
      <c r="M47" s="62" t="s">
        <v>485</v>
      </c>
      <c r="N47" s="62" t="s">
        <v>485</v>
      </c>
      <c r="O47" s="63" t="s">
        <v>485</v>
      </c>
      <c r="P47" s="46"/>
      <c r="Q47" s="46"/>
      <c r="R47" s="46"/>
      <c r="S47" s="46"/>
      <c r="T47" s="46"/>
      <c r="U47" s="46"/>
    </row>
    <row r="48" spans="1:21" ht="30.75" customHeight="1">
      <c r="A48" s="46"/>
      <c r="B48" s="1163"/>
      <c r="C48" s="1164"/>
      <c r="D48" s="60"/>
      <c r="E48" s="1140" t="s">
        <v>13</v>
      </c>
      <c r="F48" s="1140"/>
      <c r="G48" s="1140"/>
      <c r="H48" s="1140"/>
      <c r="I48" s="1140"/>
      <c r="J48" s="1141"/>
      <c r="K48" s="61">
        <v>81</v>
      </c>
      <c r="L48" s="62">
        <v>93</v>
      </c>
      <c r="M48" s="62">
        <v>92</v>
      </c>
      <c r="N48" s="62">
        <v>96</v>
      </c>
      <c r="O48" s="63">
        <v>92</v>
      </c>
      <c r="P48" s="46"/>
      <c r="Q48" s="46"/>
      <c r="R48" s="46"/>
      <c r="S48" s="46"/>
      <c r="T48" s="46"/>
      <c r="U48" s="46"/>
    </row>
    <row r="49" spans="1:21" ht="30.75" customHeight="1">
      <c r="A49" s="46"/>
      <c r="B49" s="1163"/>
      <c r="C49" s="1164"/>
      <c r="D49" s="60"/>
      <c r="E49" s="1140" t="s">
        <v>14</v>
      </c>
      <c r="F49" s="1140"/>
      <c r="G49" s="1140"/>
      <c r="H49" s="1140"/>
      <c r="I49" s="1140"/>
      <c r="J49" s="1141"/>
      <c r="K49" s="61">
        <v>20</v>
      </c>
      <c r="L49" s="62">
        <v>22</v>
      </c>
      <c r="M49" s="62">
        <v>20</v>
      </c>
      <c r="N49" s="62">
        <v>19</v>
      </c>
      <c r="O49" s="63">
        <v>19</v>
      </c>
      <c r="P49" s="46"/>
      <c r="Q49" s="46"/>
      <c r="R49" s="46"/>
      <c r="S49" s="46"/>
      <c r="T49" s="46"/>
      <c r="U49" s="46"/>
    </row>
    <row r="50" spans="1:21" ht="30.75" customHeight="1">
      <c r="A50" s="46"/>
      <c r="B50" s="1163"/>
      <c r="C50" s="1164"/>
      <c r="D50" s="60"/>
      <c r="E50" s="1140" t="s">
        <v>15</v>
      </c>
      <c r="F50" s="1140"/>
      <c r="G50" s="1140"/>
      <c r="H50" s="1140"/>
      <c r="I50" s="1140"/>
      <c r="J50" s="1141"/>
      <c r="K50" s="61">
        <v>7</v>
      </c>
      <c r="L50" s="62">
        <v>7</v>
      </c>
      <c r="M50" s="62">
        <v>7</v>
      </c>
      <c r="N50" s="62">
        <v>7</v>
      </c>
      <c r="O50" s="63">
        <v>7</v>
      </c>
      <c r="P50" s="46"/>
      <c r="Q50" s="46"/>
      <c r="R50" s="46"/>
      <c r="S50" s="46"/>
      <c r="T50" s="46"/>
      <c r="U50" s="46"/>
    </row>
    <row r="51" spans="1:21" ht="30.75" customHeight="1">
      <c r="A51" s="46"/>
      <c r="B51" s="1165"/>
      <c r="C51" s="1166"/>
      <c r="D51" s="64"/>
      <c r="E51" s="1140" t="s">
        <v>16</v>
      </c>
      <c r="F51" s="1140"/>
      <c r="G51" s="1140"/>
      <c r="H51" s="1140"/>
      <c r="I51" s="1140"/>
      <c r="J51" s="1141"/>
      <c r="K51" s="61" t="s">
        <v>485</v>
      </c>
      <c r="L51" s="62" t="s">
        <v>485</v>
      </c>
      <c r="M51" s="62" t="s">
        <v>485</v>
      </c>
      <c r="N51" s="62" t="s">
        <v>485</v>
      </c>
      <c r="O51" s="63" t="s">
        <v>485</v>
      </c>
      <c r="P51" s="46"/>
      <c r="Q51" s="46"/>
      <c r="R51" s="46"/>
      <c r="S51" s="46"/>
      <c r="T51" s="46"/>
      <c r="U51" s="46"/>
    </row>
    <row r="52" spans="1:21" ht="30.75" customHeight="1">
      <c r="A52" s="46"/>
      <c r="B52" s="1138" t="s">
        <v>17</v>
      </c>
      <c r="C52" s="1139"/>
      <c r="D52" s="64"/>
      <c r="E52" s="1140" t="s">
        <v>18</v>
      </c>
      <c r="F52" s="1140"/>
      <c r="G52" s="1140"/>
      <c r="H52" s="1140"/>
      <c r="I52" s="1140"/>
      <c r="J52" s="1141"/>
      <c r="K52" s="61">
        <v>639</v>
      </c>
      <c r="L52" s="62">
        <v>667</v>
      </c>
      <c r="M52" s="62">
        <v>688</v>
      </c>
      <c r="N52" s="62">
        <v>688</v>
      </c>
      <c r="O52" s="63">
        <v>658</v>
      </c>
      <c r="P52" s="46"/>
      <c r="Q52" s="46"/>
      <c r="R52" s="46"/>
      <c r="S52" s="46"/>
      <c r="T52" s="46"/>
      <c r="U52" s="46"/>
    </row>
    <row r="53" spans="1:21" ht="30.75" customHeight="1" thickBot="1">
      <c r="A53" s="46"/>
      <c r="B53" s="1142" t="s">
        <v>19</v>
      </c>
      <c r="C53" s="1143"/>
      <c r="D53" s="65"/>
      <c r="E53" s="1144" t="s">
        <v>20</v>
      </c>
      <c r="F53" s="1144"/>
      <c r="G53" s="1144"/>
      <c r="H53" s="1144"/>
      <c r="I53" s="1144"/>
      <c r="J53" s="1145"/>
      <c r="K53" s="66">
        <v>242</v>
      </c>
      <c r="L53" s="67">
        <v>178</v>
      </c>
      <c r="M53" s="67">
        <v>201</v>
      </c>
      <c r="N53" s="67">
        <v>241</v>
      </c>
      <c r="O53" s="68">
        <v>270</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c r="B58" s="1146" t="s">
        <v>24</v>
      </c>
      <c r="C58" s="1147"/>
      <c r="D58" s="1152" t="s">
        <v>25</v>
      </c>
      <c r="E58" s="1153"/>
      <c r="F58" s="1153"/>
      <c r="G58" s="1153"/>
      <c r="H58" s="1153"/>
      <c r="I58" s="1153"/>
      <c r="J58" s="1154"/>
      <c r="K58" s="81" t="s">
        <v>566</v>
      </c>
      <c r="L58" s="82" t="s">
        <v>566</v>
      </c>
      <c r="M58" s="82" t="s">
        <v>566</v>
      </c>
      <c r="N58" s="82" t="s">
        <v>566</v>
      </c>
      <c r="O58" s="83" t="s">
        <v>566</v>
      </c>
    </row>
    <row r="59" spans="1:21" ht="31.5" customHeight="1">
      <c r="B59" s="1148"/>
      <c r="C59" s="1149"/>
      <c r="D59" s="1155" t="s">
        <v>26</v>
      </c>
      <c r="E59" s="1156"/>
      <c r="F59" s="1156"/>
      <c r="G59" s="1156"/>
      <c r="H59" s="1156"/>
      <c r="I59" s="1156"/>
      <c r="J59" s="1157"/>
      <c r="K59" s="84" t="s">
        <v>566</v>
      </c>
      <c r="L59" s="85" t="s">
        <v>566</v>
      </c>
      <c r="M59" s="85" t="s">
        <v>566</v>
      </c>
      <c r="N59" s="85" t="s">
        <v>566</v>
      </c>
      <c r="O59" s="86" t="s">
        <v>566</v>
      </c>
    </row>
    <row r="60" spans="1:21" ht="31.5" customHeight="1" thickBot="1">
      <c r="B60" s="1150"/>
      <c r="C60" s="1151"/>
      <c r="D60" s="1158" t="s">
        <v>27</v>
      </c>
      <c r="E60" s="1159"/>
      <c r="F60" s="1159"/>
      <c r="G60" s="1159"/>
      <c r="H60" s="1159"/>
      <c r="I60" s="1159"/>
      <c r="J60" s="1160"/>
      <c r="K60" s="87" t="s">
        <v>566</v>
      </c>
      <c r="L60" s="88" t="s">
        <v>566</v>
      </c>
      <c r="M60" s="88" t="s">
        <v>566</v>
      </c>
      <c r="N60" s="88" t="s">
        <v>566</v>
      </c>
      <c r="O60" s="89" t="s">
        <v>566</v>
      </c>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nKEcpe1H9luxpNo7DRwdwgQwBz1dNF2CtBmVfsnlfQNwgq6RwFNToxBDPN4hMkEL4OjnohPNvnqNofqFpv2rA==" saltValue="GQS8v0JVG1JuB6nChq944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523</v>
      </c>
      <c r="J40" s="101" t="s">
        <v>524</v>
      </c>
      <c r="K40" s="101" t="s">
        <v>525</v>
      </c>
      <c r="L40" s="101" t="s">
        <v>526</v>
      </c>
      <c r="M40" s="102" t="s">
        <v>527</v>
      </c>
    </row>
    <row r="41" spans="2:13" ht="27.75" customHeight="1">
      <c r="B41" s="1181" t="s">
        <v>30</v>
      </c>
      <c r="C41" s="1182"/>
      <c r="D41" s="103"/>
      <c r="E41" s="1183" t="s">
        <v>31</v>
      </c>
      <c r="F41" s="1183"/>
      <c r="G41" s="1183"/>
      <c r="H41" s="1184"/>
      <c r="I41" s="342">
        <v>7376</v>
      </c>
      <c r="J41" s="343">
        <v>7382</v>
      </c>
      <c r="K41" s="343">
        <v>7139</v>
      </c>
      <c r="L41" s="343">
        <v>6671</v>
      </c>
      <c r="M41" s="344">
        <v>6132</v>
      </c>
    </row>
    <row r="42" spans="2:13" ht="27.75" customHeight="1">
      <c r="B42" s="1171"/>
      <c r="C42" s="1172"/>
      <c r="D42" s="104"/>
      <c r="E42" s="1175" t="s">
        <v>32</v>
      </c>
      <c r="F42" s="1175"/>
      <c r="G42" s="1175"/>
      <c r="H42" s="1176"/>
      <c r="I42" s="345">
        <v>276</v>
      </c>
      <c r="J42" s="346">
        <v>243</v>
      </c>
      <c r="K42" s="346">
        <v>212</v>
      </c>
      <c r="L42" s="346">
        <v>238</v>
      </c>
      <c r="M42" s="347">
        <v>476</v>
      </c>
    </row>
    <row r="43" spans="2:13" ht="27.75" customHeight="1">
      <c r="B43" s="1171"/>
      <c r="C43" s="1172"/>
      <c r="D43" s="104"/>
      <c r="E43" s="1175" t="s">
        <v>33</v>
      </c>
      <c r="F43" s="1175"/>
      <c r="G43" s="1175"/>
      <c r="H43" s="1176"/>
      <c r="I43" s="345">
        <v>977</v>
      </c>
      <c r="J43" s="346">
        <v>1022</v>
      </c>
      <c r="K43" s="346">
        <v>1028</v>
      </c>
      <c r="L43" s="346">
        <v>1050</v>
      </c>
      <c r="M43" s="347">
        <v>1010</v>
      </c>
    </row>
    <row r="44" spans="2:13" ht="27.75" customHeight="1">
      <c r="B44" s="1171"/>
      <c r="C44" s="1172"/>
      <c r="D44" s="104"/>
      <c r="E44" s="1175" t="s">
        <v>34</v>
      </c>
      <c r="F44" s="1175"/>
      <c r="G44" s="1175"/>
      <c r="H44" s="1176"/>
      <c r="I44" s="345">
        <v>148</v>
      </c>
      <c r="J44" s="346">
        <v>125</v>
      </c>
      <c r="K44" s="346">
        <v>103</v>
      </c>
      <c r="L44" s="346">
        <v>131</v>
      </c>
      <c r="M44" s="347">
        <v>141</v>
      </c>
    </row>
    <row r="45" spans="2:13" ht="27.75" customHeight="1">
      <c r="B45" s="1171"/>
      <c r="C45" s="1172"/>
      <c r="D45" s="104"/>
      <c r="E45" s="1175" t="s">
        <v>35</v>
      </c>
      <c r="F45" s="1175"/>
      <c r="G45" s="1175"/>
      <c r="H45" s="1176"/>
      <c r="I45" s="345">
        <v>1991</v>
      </c>
      <c r="J45" s="346">
        <v>1920</v>
      </c>
      <c r="K45" s="346">
        <v>1839</v>
      </c>
      <c r="L45" s="346">
        <v>2130</v>
      </c>
      <c r="M45" s="347">
        <v>1866</v>
      </c>
    </row>
    <row r="46" spans="2:13" ht="27.75" customHeight="1">
      <c r="B46" s="1171"/>
      <c r="C46" s="1172"/>
      <c r="D46" s="105"/>
      <c r="E46" s="1175" t="s">
        <v>36</v>
      </c>
      <c r="F46" s="1175"/>
      <c r="G46" s="1175"/>
      <c r="H46" s="1176"/>
      <c r="I46" s="345" t="s">
        <v>485</v>
      </c>
      <c r="J46" s="346" t="s">
        <v>485</v>
      </c>
      <c r="K46" s="346" t="s">
        <v>485</v>
      </c>
      <c r="L46" s="346" t="s">
        <v>485</v>
      </c>
      <c r="M46" s="347" t="s">
        <v>485</v>
      </c>
    </row>
    <row r="47" spans="2:13" ht="27.75" customHeight="1">
      <c r="B47" s="1171"/>
      <c r="C47" s="1172"/>
      <c r="D47" s="106"/>
      <c r="E47" s="1185" t="s">
        <v>37</v>
      </c>
      <c r="F47" s="1186"/>
      <c r="G47" s="1186"/>
      <c r="H47" s="1187"/>
      <c r="I47" s="345" t="s">
        <v>485</v>
      </c>
      <c r="J47" s="346" t="s">
        <v>485</v>
      </c>
      <c r="K47" s="346" t="s">
        <v>485</v>
      </c>
      <c r="L47" s="346" t="s">
        <v>485</v>
      </c>
      <c r="M47" s="347" t="s">
        <v>485</v>
      </c>
    </row>
    <row r="48" spans="2:13" ht="27.75" customHeight="1">
      <c r="B48" s="1171"/>
      <c r="C48" s="1172"/>
      <c r="D48" s="104"/>
      <c r="E48" s="1175" t="s">
        <v>38</v>
      </c>
      <c r="F48" s="1175"/>
      <c r="G48" s="1175"/>
      <c r="H48" s="1176"/>
      <c r="I48" s="345" t="s">
        <v>485</v>
      </c>
      <c r="J48" s="346" t="s">
        <v>485</v>
      </c>
      <c r="K48" s="346" t="s">
        <v>485</v>
      </c>
      <c r="L48" s="346" t="s">
        <v>485</v>
      </c>
      <c r="M48" s="347" t="s">
        <v>485</v>
      </c>
    </row>
    <row r="49" spans="2:13" ht="27.75" customHeight="1">
      <c r="B49" s="1173"/>
      <c r="C49" s="1174"/>
      <c r="D49" s="104"/>
      <c r="E49" s="1175" t="s">
        <v>39</v>
      </c>
      <c r="F49" s="1175"/>
      <c r="G49" s="1175"/>
      <c r="H49" s="1176"/>
      <c r="I49" s="345" t="s">
        <v>485</v>
      </c>
      <c r="J49" s="346" t="s">
        <v>485</v>
      </c>
      <c r="K49" s="346" t="s">
        <v>485</v>
      </c>
      <c r="L49" s="346" t="s">
        <v>485</v>
      </c>
      <c r="M49" s="347" t="s">
        <v>485</v>
      </c>
    </row>
    <row r="50" spans="2:13" ht="27.75" customHeight="1">
      <c r="B50" s="1169" t="s">
        <v>40</v>
      </c>
      <c r="C50" s="1170"/>
      <c r="D50" s="107"/>
      <c r="E50" s="1175" t="s">
        <v>41</v>
      </c>
      <c r="F50" s="1175"/>
      <c r="G50" s="1175"/>
      <c r="H50" s="1176"/>
      <c r="I50" s="345">
        <v>2525</v>
      </c>
      <c r="J50" s="346">
        <v>2664</v>
      </c>
      <c r="K50" s="346">
        <v>3362</v>
      </c>
      <c r="L50" s="346">
        <v>3768</v>
      </c>
      <c r="M50" s="347">
        <v>3668</v>
      </c>
    </row>
    <row r="51" spans="2:13" ht="27.75" customHeight="1">
      <c r="B51" s="1171"/>
      <c r="C51" s="1172"/>
      <c r="D51" s="104"/>
      <c r="E51" s="1175" t="s">
        <v>42</v>
      </c>
      <c r="F51" s="1175"/>
      <c r="G51" s="1175"/>
      <c r="H51" s="1176"/>
      <c r="I51" s="345">
        <v>757</v>
      </c>
      <c r="J51" s="346">
        <v>819</v>
      </c>
      <c r="K51" s="346">
        <v>683</v>
      </c>
      <c r="L51" s="346">
        <v>667</v>
      </c>
      <c r="M51" s="347">
        <v>635</v>
      </c>
    </row>
    <row r="52" spans="2:13" ht="27.75" customHeight="1">
      <c r="B52" s="1173"/>
      <c r="C52" s="1174"/>
      <c r="D52" s="104"/>
      <c r="E52" s="1175" t="s">
        <v>43</v>
      </c>
      <c r="F52" s="1175"/>
      <c r="G52" s="1175"/>
      <c r="H52" s="1176"/>
      <c r="I52" s="345">
        <v>6706</v>
      </c>
      <c r="J52" s="346">
        <v>6596</v>
      </c>
      <c r="K52" s="346">
        <v>6405</v>
      </c>
      <c r="L52" s="346">
        <v>6064</v>
      </c>
      <c r="M52" s="347">
        <v>5692</v>
      </c>
    </row>
    <row r="53" spans="2:13" ht="27.75" customHeight="1" thickBot="1">
      <c r="B53" s="1177" t="s">
        <v>19</v>
      </c>
      <c r="C53" s="1178"/>
      <c r="D53" s="108"/>
      <c r="E53" s="1179" t="s">
        <v>44</v>
      </c>
      <c r="F53" s="1179"/>
      <c r="G53" s="1179"/>
      <c r="H53" s="1180"/>
      <c r="I53" s="348">
        <v>780</v>
      </c>
      <c r="J53" s="349">
        <v>613</v>
      </c>
      <c r="K53" s="349">
        <v>-130</v>
      </c>
      <c r="L53" s="349">
        <v>-278</v>
      </c>
      <c r="M53" s="350">
        <v>-370</v>
      </c>
    </row>
    <row r="54" spans="2:13" ht="27.75" customHeight="1">
      <c r="B54" s="109"/>
      <c r="C54" s="110"/>
      <c r="D54" s="110"/>
      <c r="E54" s="111"/>
      <c r="F54" s="111"/>
      <c r="G54" s="111"/>
      <c r="H54" s="111"/>
      <c r="I54" s="112"/>
      <c r="J54" s="112"/>
      <c r="K54" s="112"/>
      <c r="L54" s="112"/>
      <c r="M54" s="112"/>
    </row>
    <row r="55" spans="2:13" ht="13.2"/>
  </sheetData>
  <sheetProtection algorithmName="SHA-512" hashValue="I2w08gUKo3hUgQ5vGcoICYfW+6rjuYUQSrwtSIN5FBPQbFPJCgEVIKuysKvO3N87sD5Y/BeCkOHX97wdYXLICw==" saltValue="HnOuwwCMT4jB5Ks6GeDu0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525</v>
      </c>
      <c r="G54" s="117" t="s">
        <v>526</v>
      </c>
      <c r="H54" s="118" t="s">
        <v>527</v>
      </c>
    </row>
    <row r="55" spans="2:8" ht="52.5" customHeight="1">
      <c r="B55" s="119"/>
      <c r="C55" s="1196" t="s">
        <v>46</v>
      </c>
      <c r="D55" s="1196"/>
      <c r="E55" s="1197"/>
      <c r="F55" s="120">
        <v>950</v>
      </c>
      <c r="G55" s="120">
        <v>1156</v>
      </c>
      <c r="H55" s="121">
        <v>1138</v>
      </c>
    </row>
    <row r="56" spans="2:8" ht="52.5" customHeight="1">
      <c r="B56" s="122"/>
      <c r="C56" s="1198" t="s">
        <v>47</v>
      </c>
      <c r="D56" s="1198"/>
      <c r="E56" s="1199"/>
      <c r="F56" s="123">
        <v>86</v>
      </c>
      <c r="G56" s="123">
        <v>86</v>
      </c>
      <c r="H56" s="124">
        <v>112</v>
      </c>
    </row>
    <row r="57" spans="2:8" ht="53.25" customHeight="1">
      <c r="B57" s="122"/>
      <c r="C57" s="1200" t="s">
        <v>48</v>
      </c>
      <c r="D57" s="1200"/>
      <c r="E57" s="1201"/>
      <c r="F57" s="125">
        <v>1441</v>
      </c>
      <c r="G57" s="125">
        <v>1610</v>
      </c>
      <c r="H57" s="126">
        <v>1566</v>
      </c>
    </row>
    <row r="58" spans="2:8" ht="45.75" customHeight="1">
      <c r="B58" s="127"/>
      <c r="C58" s="1188" t="s">
        <v>541</v>
      </c>
      <c r="D58" s="1189"/>
      <c r="E58" s="1190"/>
      <c r="F58" s="128">
        <v>571</v>
      </c>
      <c r="G58" s="128">
        <v>571</v>
      </c>
      <c r="H58" s="129">
        <v>571</v>
      </c>
    </row>
    <row r="59" spans="2:8" ht="45.75" customHeight="1">
      <c r="B59" s="127"/>
      <c r="C59" s="1188" t="s">
        <v>542</v>
      </c>
      <c r="D59" s="1189"/>
      <c r="E59" s="1190"/>
      <c r="F59" s="128">
        <v>303</v>
      </c>
      <c r="G59" s="128">
        <v>413</v>
      </c>
      <c r="H59" s="129">
        <v>416</v>
      </c>
    </row>
    <row r="60" spans="2:8" ht="45.75" customHeight="1">
      <c r="B60" s="127"/>
      <c r="C60" s="1188" t="s">
        <v>543</v>
      </c>
      <c r="D60" s="1189"/>
      <c r="E60" s="1190"/>
      <c r="F60" s="128">
        <v>253</v>
      </c>
      <c r="G60" s="128">
        <v>316</v>
      </c>
      <c r="H60" s="129">
        <v>293</v>
      </c>
    </row>
    <row r="61" spans="2:8" ht="45.75" customHeight="1">
      <c r="B61" s="127"/>
      <c r="C61" s="1188" t="s">
        <v>544</v>
      </c>
      <c r="D61" s="1189"/>
      <c r="E61" s="1190"/>
      <c r="F61" s="128">
        <v>138</v>
      </c>
      <c r="G61" s="128">
        <v>138</v>
      </c>
      <c r="H61" s="129">
        <v>138</v>
      </c>
    </row>
    <row r="62" spans="2:8" ht="45.75" customHeight="1" thickBot="1">
      <c r="B62" s="130"/>
      <c r="C62" s="1191" t="s">
        <v>545</v>
      </c>
      <c r="D62" s="1192"/>
      <c r="E62" s="1193"/>
      <c r="F62" s="131">
        <v>90</v>
      </c>
      <c r="G62" s="131">
        <v>93</v>
      </c>
      <c r="H62" s="132">
        <v>93</v>
      </c>
    </row>
    <row r="63" spans="2:8" ht="52.5" customHeight="1" thickBot="1">
      <c r="B63" s="133"/>
      <c r="C63" s="1194" t="s">
        <v>49</v>
      </c>
      <c r="D63" s="1194"/>
      <c r="E63" s="1195"/>
      <c r="F63" s="134">
        <v>2477</v>
      </c>
      <c r="G63" s="134">
        <v>2852</v>
      </c>
      <c r="H63" s="135">
        <v>2815</v>
      </c>
    </row>
    <row r="64" spans="2:8" ht="13.2"/>
  </sheetData>
  <sheetProtection algorithmName="SHA-512" hashValue="R4KFexdbySGr31jkUa7l26LXAIvv65UPrgqUq2T+UkGzHspHRCkjgcmGqsivTX2lQdwBaIa2FejWQbbrZzc82g==" saltValue="yKubNh6nXNIjIEj+lmtsI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7B798-33DF-41B7-8DFE-FA48475E64C6}">
  <sheetPr>
    <pageSetUpPr fitToPage="1"/>
  </sheetPr>
  <dimension ref="A1:DE85"/>
  <sheetViews>
    <sheetView showGridLines="0" topLeftCell="AN15" zoomScale="90" zoomScaleNormal="90" zoomScaleSheetLayoutView="55" workbookViewId="0">
      <selection activeCell="BF82" sqref="BF82"/>
    </sheetView>
  </sheetViews>
  <sheetFormatPr defaultColWidth="0" defaultRowHeight="13.5" customHeight="1" zeroHeight="1"/>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c r="A1" s="1202"/>
      <c r="B1" s="1203"/>
      <c r="DD1" s="255"/>
      <c r="DE1" s="255"/>
    </row>
    <row r="2" spans="1:109" ht="25.5" customHeight="1">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55"/>
      <c r="DE2" s="255"/>
    </row>
    <row r="3" spans="1:109" ht="25.5" customHeight="1">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55"/>
      <c r="DE3" s="255"/>
    </row>
    <row r="4" spans="1:109" s="253" customFormat="1" ht="13.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53" customFormat="1" ht="13.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53" customFormat="1" ht="13.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53" customFormat="1" ht="13.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53" customFormat="1" ht="13.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53" customFormat="1" ht="13.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53" customFormat="1" ht="13.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53" customFormat="1" ht="13.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53" customFormat="1" ht="13.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53" customFormat="1" ht="13.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53" customFormat="1" ht="13.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53" customFormat="1" ht="13.2">
      <c r="A15" s="255"/>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53" customFormat="1" ht="13.2">
      <c r="A16" s="255"/>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53" customFormat="1" ht="13.2">
      <c r="A17" s="255"/>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53" customFormat="1" ht="13.2">
      <c r="A18" s="255"/>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c r="DD19" s="255"/>
      <c r="DE19" s="255"/>
    </row>
    <row r="20" spans="1:109" ht="13.2">
      <c r="DD20" s="255"/>
      <c r="DE20" s="255"/>
    </row>
    <row r="21" spans="1:109" ht="17.25" customHeight="1">
      <c r="B21" s="1205"/>
      <c r="C21" s="257"/>
      <c r="D21" s="257"/>
      <c r="E21" s="257"/>
      <c r="F21" s="257"/>
      <c r="G21" s="257"/>
      <c r="H21" s="257"/>
      <c r="I21" s="257"/>
      <c r="J21" s="257"/>
      <c r="K21" s="257"/>
      <c r="L21" s="257"/>
      <c r="M21" s="257"/>
      <c r="N21" s="1206"/>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1206"/>
      <c r="AU21" s="257"/>
      <c r="AV21" s="257"/>
      <c r="AW21" s="257"/>
      <c r="AX21" s="257"/>
      <c r="AY21" s="257"/>
      <c r="AZ21" s="257"/>
      <c r="BA21" s="257"/>
      <c r="BB21" s="257"/>
      <c r="BC21" s="257"/>
      <c r="BD21" s="257"/>
      <c r="BE21" s="257"/>
      <c r="BF21" s="1206"/>
      <c r="BG21" s="257"/>
      <c r="BH21" s="257"/>
      <c r="BI21" s="257"/>
      <c r="BJ21" s="257"/>
      <c r="BK21" s="257"/>
      <c r="BL21" s="257"/>
      <c r="BM21" s="257"/>
      <c r="BN21" s="257"/>
      <c r="BO21" s="257"/>
      <c r="BP21" s="257"/>
      <c r="BQ21" s="257"/>
      <c r="BR21" s="1206"/>
      <c r="BS21" s="257"/>
      <c r="BT21" s="257"/>
      <c r="BU21" s="257"/>
      <c r="BV21" s="257"/>
      <c r="BW21" s="257"/>
      <c r="BX21" s="257"/>
      <c r="BY21" s="257"/>
      <c r="BZ21" s="257"/>
      <c r="CA21" s="257"/>
      <c r="CB21" s="257"/>
      <c r="CC21" s="257"/>
      <c r="CD21" s="1206"/>
      <c r="CE21" s="257"/>
      <c r="CF21" s="257"/>
      <c r="CG21" s="257"/>
      <c r="CH21" s="257"/>
      <c r="CI21" s="257"/>
      <c r="CJ21" s="257"/>
      <c r="CK21" s="257"/>
      <c r="CL21" s="257"/>
      <c r="CM21" s="257"/>
      <c r="CN21" s="257"/>
      <c r="CO21" s="257"/>
      <c r="CP21" s="1206"/>
      <c r="CQ21" s="257"/>
      <c r="CR21" s="257"/>
      <c r="CS21" s="257"/>
      <c r="CT21" s="257"/>
      <c r="CU21" s="257"/>
      <c r="CV21" s="257"/>
      <c r="CW21" s="257"/>
      <c r="CX21" s="257"/>
      <c r="CY21" s="257"/>
      <c r="CZ21" s="257"/>
      <c r="DA21" s="257"/>
      <c r="DB21" s="1206"/>
      <c r="DC21" s="257"/>
      <c r="DD21" s="258"/>
      <c r="DE21" s="255"/>
    </row>
    <row r="22" spans="1:109" ht="17.25" customHeight="1">
      <c r="B22" s="259"/>
    </row>
    <row r="23" spans="1:109" ht="13.2">
      <c r="B23" s="259"/>
    </row>
    <row r="24" spans="1:109" ht="13.2">
      <c r="B24" s="259"/>
    </row>
    <row r="25" spans="1:109" ht="13.2">
      <c r="B25" s="259"/>
    </row>
    <row r="26" spans="1:109" ht="13.2">
      <c r="B26" s="259"/>
    </row>
    <row r="27" spans="1:109" ht="13.2">
      <c r="B27" s="259"/>
    </row>
    <row r="28" spans="1:109" ht="13.2">
      <c r="B28" s="259"/>
    </row>
    <row r="29" spans="1:109" ht="13.2">
      <c r="B29" s="259"/>
    </row>
    <row r="30" spans="1:109" ht="13.2">
      <c r="B30" s="259"/>
    </row>
    <row r="31" spans="1:109" ht="13.2">
      <c r="B31" s="259"/>
    </row>
    <row r="32" spans="1:109" ht="13.2">
      <c r="B32" s="259"/>
    </row>
    <row r="33" spans="2:109" ht="13.2">
      <c r="B33" s="259"/>
    </row>
    <row r="34" spans="2:109" ht="13.2">
      <c r="B34" s="259"/>
    </row>
    <row r="35" spans="2:109" ht="13.2">
      <c r="B35" s="259"/>
    </row>
    <row r="36" spans="2:109" ht="13.2">
      <c r="B36" s="259"/>
    </row>
    <row r="37" spans="2:109" ht="13.2">
      <c r="B37" s="259"/>
    </row>
    <row r="38" spans="2:109" ht="13.2">
      <c r="B38" s="259"/>
    </row>
    <row r="39" spans="2:109" ht="13.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c r="B40" s="1207"/>
      <c r="DD40" s="1207"/>
      <c r="DE40" s="255"/>
    </row>
    <row r="41" spans="2:109" ht="16.2">
      <c r="B41" s="256" t="s">
        <v>567</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c r="B42" s="259"/>
      <c r="G42" s="1208"/>
      <c r="I42" s="1209"/>
      <c r="J42" s="1209"/>
      <c r="K42" s="1209"/>
      <c r="AM42" s="1208"/>
      <c r="AN42" s="1208" t="s">
        <v>568</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c r="B43" s="259"/>
      <c r="AN43" s="1210" t="s">
        <v>569</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c r="B44" s="259"/>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c r="B45" s="259"/>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c r="B46" s="259"/>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c r="B47" s="259"/>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c r="B48" s="259"/>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c r="B49" s="259"/>
      <c r="AN49" s="255" t="s">
        <v>570</v>
      </c>
    </row>
    <row r="50" spans="1:109" ht="13.2">
      <c r="B50" s="259"/>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523</v>
      </c>
      <c r="BQ50" s="1226"/>
      <c r="BR50" s="1226"/>
      <c r="BS50" s="1226"/>
      <c r="BT50" s="1226"/>
      <c r="BU50" s="1226"/>
      <c r="BV50" s="1226"/>
      <c r="BW50" s="1226"/>
      <c r="BX50" s="1226" t="s">
        <v>524</v>
      </c>
      <c r="BY50" s="1226"/>
      <c r="BZ50" s="1226"/>
      <c r="CA50" s="1226"/>
      <c r="CB50" s="1226"/>
      <c r="CC50" s="1226"/>
      <c r="CD50" s="1226"/>
      <c r="CE50" s="1226"/>
      <c r="CF50" s="1226" t="s">
        <v>525</v>
      </c>
      <c r="CG50" s="1226"/>
      <c r="CH50" s="1226"/>
      <c r="CI50" s="1226"/>
      <c r="CJ50" s="1226"/>
      <c r="CK50" s="1226"/>
      <c r="CL50" s="1226"/>
      <c r="CM50" s="1226"/>
      <c r="CN50" s="1226" t="s">
        <v>526</v>
      </c>
      <c r="CO50" s="1226"/>
      <c r="CP50" s="1226"/>
      <c r="CQ50" s="1226"/>
      <c r="CR50" s="1226"/>
      <c r="CS50" s="1226"/>
      <c r="CT50" s="1226"/>
      <c r="CU50" s="1226"/>
      <c r="CV50" s="1226" t="s">
        <v>527</v>
      </c>
      <c r="CW50" s="1226"/>
      <c r="CX50" s="1226"/>
      <c r="CY50" s="1226"/>
      <c r="CZ50" s="1226"/>
      <c r="DA50" s="1226"/>
      <c r="DB50" s="1226"/>
      <c r="DC50" s="1226"/>
    </row>
    <row r="51" spans="1:109" ht="13.5" customHeight="1">
      <c r="B51" s="259"/>
      <c r="G51" s="1227"/>
      <c r="H51" s="1227"/>
      <c r="I51" s="1228"/>
      <c r="J51" s="1228"/>
      <c r="K51" s="1229"/>
      <c r="L51" s="1229"/>
      <c r="M51" s="1229"/>
      <c r="N51" s="1229"/>
      <c r="AM51" s="1219"/>
      <c r="AN51" s="1230" t="s">
        <v>571</v>
      </c>
      <c r="AO51" s="1230"/>
      <c r="AP51" s="1230"/>
      <c r="AQ51" s="1230"/>
      <c r="AR51" s="1230"/>
      <c r="AS51" s="1230"/>
      <c r="AT51" s="1230"/>
      <c r="AU51" s="1230"/>
      <c r="AV51" s="1230"/>
      <c r="AW51" s="1230"/>
      <c r="AX51" s="1230"/>
      <c r="AY51" s="1230"/>
      <c r="AZ51" s="1230"/>
      <c r="BA51" s="1230"/>
      <c r="BB51" s="1230" t="s">
        <v>572</v>
      </c>
      <c r="BC51" s="1230"/>
      <c r="BD51" s="1230"/>
      <c r="BE51" s="1230"/>
      <c r="BF51" s="1230"/>
      <c r="BG51" s="1230"/>
      <c r="BH51" s="1230"/>
      <c r="BI51" s="1230"/>
      <c r="BJ51" s="1230"/>
      <c r="BK51" s="1230"/>
      <c r="BL51" s="1230"/>
      <c r="BM51" s="1230"/>
      <c r="BN51" s="1230"/>
      <c r="BO51" s="1230"/>
      <c r="BP51" s="1231">
        <v>19.7</v>
      </c>
      <c r="BQ51" s="1231"/>
      <c r="BR51" s="1231"/>
      <c r="BS51" s="1231"/>
      <c r="BT51" s="1231"/>
      <c r="BU51" s="1231"/>
      <c r="BV51" s="1231"/>
      <c r="BW51" s="1231"/>
      <c r="BX51" s="1231">
        <v>14.9</v>
      </c>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c r="B52" s="259"/>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c r="A53" s="1209"/>
      <c r="B53" s="259"/>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573</v>
      </c>
      <c r="BC53" s="1230"/>
      <c r="BD53" s="1230"/>
      <c r="BE53" s="1230"/>
      <c r="BF53" s="1230"/>
      <c r="BG53" s="1230"/>
      <c r="BH53" s="1230"/>
      <c r="BI53" s="1230"/>
      <c r="BJ53" s="1230"/>
      <c r="BK53" s="1230"/>
      <c r="BL53" s="1230"/>
      <c r="BM53" s="1230"/>
      <c r="BN53" s="1230"/>
      <c r="BO53" s="1230"/>
      <c r="BP53" s="1231">
        <v>64</v>
      </c>
      <c r="BQ53" s="1231"/>
      <c r="BR53" s="1231"/>
      <c r="BS53" s="1231"/>
      <c r="BT53" s="1231"/>
      <c r="BU53" s="1231"/>
      <c r="BV53" s="1231"/>
      <c r="BW53" s="1231"/>
      <c r="BX53" s="1231">
        <v>65.5</v>
      </c>
      <c r="BY53" s="1231"/>
      <c r="BZ53" s="1231"/>
      <c r="CA53" s="1231"/>
      <c r="CB53" s="1231"/>
      <c r="CC53" s="1231"/>
      <c r="CD53" s="1231"/>
      <c r="CE53" s="1231"/>
      <c r="CF53" s="1231">
        <v>66.599999999999994</v>
      </c>
      <c r="CG53" s="1231"/>
      <c r="CH53" s="1231"/>
      <c r="CI53" s="1231"/>
      <c r="CJ53" s="1231"/>
      <c r="CK53" s="1231"/>
      <c r="CL53" s="1231"/>
      <c r="CM53" s="1231"/>
      <c r="CN53" s="1231">
        <v>67.8</v>
      </c>
      <c r="CO53" s="1231"/>
      <c r="CP53" s="1231"/>
      <c r="CQ53" s="1231"/>
      <c r="CR53" s="1231"/>
      <c r="CS53" s="1231"/>
      <c r="CT53" s="1231"/>
      <c r="CU53" s="1231"/>
      <c r="CV53" s="1231">
        <v>69.3</v>
      </c>
      <c r="CW53" s="1231"/>
      <c r="CX53" s="1231"/>
      <c r="CY53" s="1231"/>
      <c r="CZ53" s="1231"/>
      <c r="DA53" s="1231"/>
      <c r="DB53" s="1231"/>
      <c r="DC53" s="1231"/>
    </row>
    <row r="54" spans="1:109" ht="13.2">
      <c r="A54" s="1209"/>
      <c r="B54" s="259"/>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c r="A55" s="1209"/>
      <c r="B55" s="259"/>
      <c r="G55" s="1220"/>
      <c r="H55" s="1220"/>
      <c r="I55" s="1220"/>
      <c r="J55" s="1220"/>
      <c r="K55" s="1229"/>
      <c r="L55" s="1229"/>
      <c r="M55" s="1229"/>
      <c r="N55" s="1229"/>
      <c r="AN55" s="1226" t="s">
        <v>574</v>
      </c>
      <c r="AO55" s="1226"/>
      <c r="AP55" s="1226"/>
      <c r="AQ55" s="1226"/>
      <c r="AR55" s="1226"/>
      <c r="AS55" s="1226"/>
      <c r="AT55" s="1226"/>
      <c r="AU55" s="1226"/>
      <c r="AV55" s="1226"/>
      <c r="AW55" s="1226"/>
      <c r="AX55" s="1226"/>
      <c r="AY55" s="1226"/>
      <c r="AZ55" s="1226"/>
      <c r="BA55" s="1226"/>
      <c r="BB55" s="1230" t="s">
        <v>572</v>
      </c>
      <c r="BC55" s="1230"/>
      <c r="BD55" s="1230"/>
      <c r="BE55" s="1230"/>
      <c r="BF55" s="1230"/>
      <c r="BG55" s="1230"/>
      <c r="BH55" s="1230"/>
      <c r="BI55" s="1230"/>
      <c r="BJ55" s="1230"/>
      <c r="BK55" s="1230"/>
      <c r="BL55" s="1230"/>
      <c r="BM55" s="1230"/>
      <c r="BN55" s="1230"/>
      <c r="BO55" s="1230"/>
      <c r="BP55" s="1231">
        <v>20.3</v>
      </c>
      <c r="BQ55" s="1231"/>
      <c r="BR55" s="1231"/>
      <c r="BS55" s="1231"/>
      <c r="BT55" s="1231"/>
      <c r="BU55" s="1231"/>
      <c r="BV55" s="1231"/>
      <c r="BW55" s="1231"/>
      <c r="BX55" s="1231">
        <v>15.5</v>
      </c>
      <c r="BY55" s="1231"/>
      <c r="BZ55" s="1231"/>
      <c r="CA55" s="1231"/>
      <c r="CB55" s="1231"/>
      <c r="CC55" s="1231"/>
      <c r="CD55" s="1231"/>
      <c r="CE55" s="1231"/>
      <c r="CF55" s="1231">
        <v>4.5999999999999996</v>
      </c>
      <c r="CG55" s="1231"/>
      <c r="CH55" s="1231"/>
      <c r="CI55" s="1231"/>
      <c r="CJ55" s="1231"/>
      <c r="CK55" s="1231"/>
      <c r="CL55" s="1231"/>
      <c r="CM55" s="1231"/>
      <c r="CN55" s="1231">
        <v>1.6</v>
      </c>
      <c r="CO55" s="1231"/>
      <c r="CP55" s="1231"/>
      <c r="CQ55" s="1231"/>
      <c r="CR55" s="1231"/>
      <c r="CS55" s="1231"/>
      <c r="CT55" s="1231"/>
      <c r="CU55" s="1231"/>
      <c r="CV55" s="1231">
        <v>0</v>
      </c>
      <c r="CW55" s="1231"/>
      <c r="CX55" s="1231"/>
      <c r="CY55" s="1231"/>
      <c r="CZ55" s="1231"/>
      <c r="DA55" s="1231"/>
      <c r="DB55" s="1231"/>
      <c r="DC55" s="1231"/>
    </row>
    <row r="56" spans="1:109" ht="13.2">
      <c r="A56" s="1209"/>
      <c r="B56" s="259"/>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c r="B57" s="1232"/>
      <c r="G57" s="1220"/>
      <c r="H57" s="1220"/>
      <c r="I57" s="1233"/>
      <c r="J57" s="1233"/>
      <c r="K57" s="1229"/>
      <c r="L57" s="1229"/>
      <c r="M57" s="1229"/>
      <c r="N57" s="1229"/>
      <c r="AM57" s="255"/>
      <c r="AN57" s="1226"/>
      <c r="AO57" s="1226"/>
      <c r="AP57" s="1226"/>
      <c r="AQ57" s="1226"/>
      <c r="AR57" s="1226"/>
      <c r="AS57" s="1226"/>
      <c r="AT57" s="1226"/>
      <c r="AU57" s="1226"/>
      <c r="AV57" s="1226"/>
      <c r="AW57" s="1226"/>
      <c r="AX57" s="1226"/>
      <c r="AY57" s="1226"/>
      <c r="AZ57" s="1226"/>
      <c r="BA57" s="1226"/>
      <c r="BB57" s="1230" t="s">
        <v>573</v>
      </c>
      <c r="BC57" s="1230"/>
      <c r="BD57" s="1230"/>
      <c r="BE57" s="1230"/>
      <c r="BF57" s="1230"/>
      <c r="BG57" s="1230"/>
      <c r="BH57" s="1230"/>
      <c r="BI57" s="1230"/>
      <c r="BJ57" s="1230"/>
      <c r="BK57" s="1230"/>
      <c r="BL57" s="1230"/>
      <c r="BM57" s="1230"/>
      <c r="BN57" s="1230"/>
      <c r="BO57" s="1230"/>
      <c r="BP57" s="1231">
        <v>60.4</v>
      </c>
      <c r="BQ57" s="1231"/>
      <c r="BR57" s="1231"/>
      <c r="BS57" s="1231"/>
      <c r="BT57" s="1231"/>
      <c r="BU57" s="1231"/>
      <c r="BV57" s="1231"/>
      <c r="BW57" s="1231"/>
      <c r="BX57" s="1231">
        <v>61.5</v>
      </c>
      <c r="BY57" s="1231"/>
      <c r="BZ57" s="1231"/>
      <c r="CA57" s="1231"/>
      <c r="CB57" s="1231"/>
      <c r="CC57" s="1231"/>
      <c r="CD57" s="1231"/>
      <c r="CE57" s="1231"/>
      <c r="CF57" s="1231">
        <v>61.3</v>
      </c>
      <c r="CG57" s="1231"/>
      <c r="CH57" s="1231"/>
      <c r="CI57" s="1231"/>
      <c r="CJ57" s="1231"/>
      <c r="CK57" s="1231"/>
      <c r="CL57" s="1231"/>
      <c r="CM57" s="1231"/>
      <c r="CN57" s="1231">
        <v>62.4</v>
      </c>
      <c r="CO57" s="1231"/>
      <c r="CP57" s="1231"/>
      <c r="CQ57" s="1231"/>
      <c r="CR57" s="1231"/>
      <c r="CS57" s="1231"/>
      <c r="CT57" s="1231"/>
      <c r="CU57" s="1231"/>
      <c r="CV57" s="1231">
        <v>63.5</v>
      </c>
      <c r="CW57" s="1231"/>
      <c r="CX57" s="1231"/>
      <c r="CY57" s="1231"/>
      <c r="CZ57" s="1231"/>
      <c r="DA57" s="1231"/>
      <c r="DB57" s="1231"/>
      <c r="DC57" s="1231"/>
      <c r="DD57" s="1234"/>
      <c r="DE57" s="1232"/>
    </row>
    <row r="58" spans="1:109" s="1209" customFormat="1" ht="13.2">
      <c r="A58" s="255"/>
      <c r="B58" s="1232"/>
      <c r="G58" s="1220"/>
      <c r="H58" s="1220"/>
      <c r="I58" s="1233"/>
      <c r="J58" s="1233"/>
      <c r="K58" s="1229"/>
      <c r="L58" s="1229"/>
      <c r="M58" s="1229"/>
      <c r="N58" s="1229"/>
      <c r="AM58" s="255"/>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c r="A59" s="255"/>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c r="A60" s="255"/>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c r="A61" s="255"/>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55"/>
    </row>
    <row r="63" spans="1:109" ht="16.2">
      <c r="B63" s="312" t="s">
        <v>575</v>
      </c>
    </row>
    <row r="64" spans="1:109" ht="13.2">
      <c r="B64" s="259"/>
      <c r="G64" s="1208"/>
      <c r="I64" s="1240"/>
      <c r="J64" s="1240"/>
      <c r="K64" s="1240"/>
      <c r="L64" s="1240"/>
      <c r="M64" s="1240"/>
      <c r="N64" s="1241"/>
      <c r="AM64" s="1208"/>
      <c r="AN64" s="1208" t="s">
        <v>568</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c r="B65" s="259"/>
      <c r="AN65" s="1210" t="s">
        <v>576</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c r="B66" s="259"/>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c r="B67" s="259"/>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c r="B68" s="259"/>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c r="B69" s="259"/>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c r="B70" s="259"/>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c r="B71" s="259"/>
      <c r="G71" s="1245"/>
      <c r="I71" s="1246"/>
      <c r="J71" s="1243"/>
      <c r="K71" s="1243"/>
      <c r="L71" s="1244"/>
      <c r="M71" s="1243"/>
      <c r="N71" s="1244"/>
      <c r="AM71" s="1245"/>
      <c r="AN71" s="255" t="s">
        <v>570</v>
      </c>
    </row>
    <row r="72" spans="2:107" ht="13.2">
      <c r="B72" s="259"/>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523</v>
      </c>
      <c r="BQ72" s="1226"/>
      <c r="BR72" s="1226"/>
      <c r="BS72" s="1226"/>
      <c r="BT72" s="1226"/>
      <c r="BU72" s="1226"/>
      <c r="BV72" s="1226"/>
      <c r="BW72" s="1226"/>
      <c r="BX72" s="1226" t="s">
        <v>524</v>
      </c>
      <c r="BY72" s="1226"/>
      <c r="BZ72" s="1226"/>
      <c r="CA72" s="1226"/>
      <c r="CB72" s="1226"/>
      <c r="CC72" s="1226"/>
      <c r="CD72" s="1226"/>
      <c r="CE72" s="1226"/>
      <c r="CF72" s="1226" t="s">
        <v>525</v>
      </c>
      <c r="CG72" s="1226"/>
      <c r="CH72" s="1226"/>
      <c r="CI72" s="1226"/>
      <c r="CJ72" s="1226"/>
      <c r="CK72" s="1226"/>
      <c r="CL72" s="1226"/>
      <c r="CM72" s="1226"/>
      <c r="CN72" s="1226" t="s">
        <v>526</v>
      </c>
      <c r="CO72" s="1226"/>
      <c r="CP72" s="1226"/>
      <c r="CQ72" s="1226"/>
      <c r="CR72" s="1226"/>
      <c r="CS72" s="1226"/>
      <c r="CT72" s="1226"/>
      <c r="CU72" s="1226"/>
      <c r="CV72" s="1226" t="s">
        <v>527</v>
      </c>
      <c r="CW72" s="1226"/>
      <c r="CX72" s="1226"/>
      <c r="CY72" s="1226"/>
      <c r="CZ72" s="1226"/>
      <c r="DA72" s="1226"/>
      <c r="DB72" s="1226"/>
      <c r="DC72" s="1226"/>
    </row>
    <row r="73" spans="2:107" ht="13.2">
      <c r="B73" s="259"/>
      <c r="G73" s="1227"/>
      <c r="H73" s="1227"/>
      <c r="I73" s="1227"/>
      <c r="J73" s="1227"/>
      <c r="K73" s="1247"/>
      <c r="L73" s="1247"/>
      <c r="M73" s="1247"/>
      <c r="N73" s="1247"/>
      <c r="AM73" s="1219"/>
      <c r="AN73" s="1230" t="s">
        <v>571</v>
      </c>
      <c r="AO73" s="1230"/>
      <c r="AP73" s="1230"/>
      <c r="AQ73" s="1230"/>
      <c r="AR73" s="1230"/>
      <c r="AS73" s="1230"/>
      <c r="AT73" s="1230"/>
      <c r="AU73" s="1230"/>
      <c r="AV73" s="1230"/>
      <c r="AW73" s="1230"/>
      <c r="AX73" s="1230"/>
      <c r="AY73" s="1230"/>
      <c r="AZ73" s="1230"/>
      <c r="BA73" s="1230"/>
      <c r="BB73" s="1230" t="s">
        <v>572</v>
      </c>
      <c r="BC73" s="1230"/>
      <c r="BD73" s="1230"/>
      <c r="BE73" s="1230"/>
      <c r="BF73" s="1230"/>
      <c r="BG73" s="1230"/>
      <c r="BH73" s="1230"/>
      <c r="BI73" s="1230"/>
      <c r="BJ73" s="1230"/>
      <c r="BK73" s="1230"/>
      <c r="BL73" s="1230"/>
      <c r="BM73" s="1230"/>
      <c r="BN73" s="1230"/>
      <c r="BO73" s="1230"/>
      <c r="BP73" s="1231">
        <v>19.7</v>
      </c>
      <c r="BQ73" s="1231"/>
      <c r="BR73" s="1231"/>
      <c r="BS73" s="1231"/>
      <c r="BT73" s="1231"/>
      <c r="BU73" s="1231"/>
      <c r="BV73" s="1231"/>
      <c r="BW73" s="1231"/>
      <c r="BX73" s="1231">
        <v>14.9</v>
      </c>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c r="B74" s="259"/>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c r="B75" s="259"/>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577</v>
      </c>
      <c r="BC75" s="1230"/>
      <c r="BD75" s="1230"/>
      <c r="BE75" s="1230"/>
      <c r="BF75" s="1230"/>
      <c r="BG75" s="1230"/>
      <c r="BH75" s="1230"/>
      <c r="BI75" s="1230"/>
      <c r="BJ75" s="1230"/>
      <c r="BK75" s="1230"/>
      <c r="BL75" s="1230"/>
      <c r="BM75" s="1230"/>
      <c r="BN75" s="1230"/>
      <c r="BO75" s="1230"/>
      <c r="BP75" s="1231">
        <v>7.2</v>
      </c>
      <c r="BQ75" s="1231"/>
      <c r="BR75" s="1231"/>
      <c r="BS75" s="1231"/>
      <c r="BT75" s="1231"/>
      <c r="BU75" s="1231"/>
      <c r="BV75" s="1231"/>
      <c r="BW75" s="1231"/>
      <c r="BX75" s="1231">
        <v>5.8</v>
      </c>
      <c r="BY75" s="1231"/>
      <c r="BZ75" s="1231"/>
      <c r="CA75" s="1231"/>
      <c r="CB75" s="1231"/>
      <c r="CC75" s="1231"/>
      <c r="CD75" s="1231"/>
      <c r="CE75" s="1231"/>
      <c r="CF75" s="1231">
        <v>5</v>
      </c>
      <c r="CG75" s="1231"/>
      <c r="CH75" s="1231"/>
      <c r="CI75" s="1231"/>
      <c r="CJ75" s="1231"/>
      <c r="CK75" s="1231"/>
      <c r="CL75" s="1231"/>
      <c r="CM75" s="1231"/>
      <c r="CN75" s="1231">
        <v>4.8</v>
      </c>
      <c r="CO75" s="1231"/>
      <c r="CP75" s="1231"/>
      <c r="CQ75" s="1231"/>
      <c r="CR75" s="1231"/>
      <c r="CS75" s="1231"/>
      <c r="CT75" s="1231"/>
      <c r="CU75" s="1231"/>
      <c r="CV75" s="1231">
        <v>5.4</v>
      </c>
      <c r="CW75" s="1231"/>
      <c r="CX75" s="1231"/>
      <c r="CY75" s="1231"/>
      <c r="CZ75" s="1231"/>
      <c r="DA75" s="1231"/>
      <c r="DB75" s="1231"/>
      <c r="DC75" s="1231"/>
    </row>
    <row r="76" spans="2:107" ht="13.2">
      <c r="B76" s="259"/>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c r="B77" s="259"/>
      <c r="G77" s="1220"/>
      <c r="H77" s="1220"/>
      <c r="I77" s="1220"/>
      <c r="J77" s="1220"/>
      <c r="K77" s="1247"/>
      <c r="L77" s="1247"/>
      <c r="M77" s="1247"/>
      <c r="N77" s="1247"/>
      <c r="AN77" s="1226" t="s">
        <v>574</v>
      </c>
      <c r="AO77" s="1226"/>
      <c r="AP77" s="1226"/>
      <c r="AQ77" s="1226"/>
      <c r="AR77" s="1226"/>
      <c r="AS77" s="1226"/>
      <c r="AT77" s="1226"/>
      <c r="AU77" s="1226"/>
      <c r="AV77" s="1226"/>
      <c r="AW77" s="1226"/>
      <c r="AX77" s="1226"/>
      <c r="AY77" s="1226"/>
      <c r="AZ77" s="1226"/>
      <c r="BA77" s="1226"/>
      <c r="BB77" s="1230" t="s">
        <v>572</v>
      </c>
      <c r="BC77" s="1230"/>
      <c r="BD77" s="1230"/>
      <c r="BE77" s="1230"/>
      <c r="BF77" s="1230"/>
      <c r="BG77" s="1230"/>
      <c r="BH77" s="1230"/>
      <c r="BI77" s="1230"/>
      <c r="BJ77" s="1230"/>
      <c r="BK77" s="1230"/>
      <c r="BL77" s="1230"/>
      <c r="BM77" s="1230"/>
      <c r="BN77" s="1230"/>
      <c r="BO77" s="1230"/>
      <c r="BP77" s="1231">
        <v>20.3</v>
      </c>
      <c r="BQ77" s="1231"/>
      <c r="BR77" s="1231"/>
      <c r="BS77" s="1231"/>
      <c r="BT77" s="1231"/>
      <c r="BU77" s="1231"/>
      <c r="BV77" s="1231"/>
      <c r="BW77" s="1231"/>
      <c r="BX77" s="1231">
        <v>15.5</v>
      </c>
      <c r="BY77" s="1231"/>
      <c r="BZ77" s="1231"/>
      <c r="CA77" s="1231"/>
      <c r="CB77" s="1231"/>
      <c r="CC77" s="1231"/>
      <c r="CD77" s="1231"/>
      <c r="CE77" s="1231"/>
      <c r="CF77" s="1231">
        <v>4.5999999999999996</v>
      </c>
      <c r="CG77" s="1231"/>
      <c r="CH77" s="1231"/>
      <c r="CI77" s="1231"/>
      <c r="CJ77" s="1231"/>
      <c r="CK77" s="1231"/>
      <c r="CL77" s="1231"/>
      <c r="CM77" s="1231"/>
      <c r="CN77" s="1231">
        <v>1.6</v>
      </c>
      <c r="CO77" s="1231"/>
      <c r="CP77" s="1231"/>
      <c r="CQ77" s="1231"/>
      <c r="CR77" s="1231"/>
      <c r="CS77" s="1231"/>
      <c r="CT77" s="1231"/>
      <c r="CU77" s="1231"/>
      <c r="CV77" s="1231">
        <v>0</v>
      </c>
      <c r="CW77" s="1231"/>
      <c r="CX77" s="1231"/>
      <c r="CY77" s="1231"/>
      <c r="CZ77" s="1231"/>
      <c r="DA77" s="1231"/>
      <c r="DB77" s="1231"/>
      <c r="DC77" s="1231"/>
    </row>
    <row r="78" spans="2:107" ht="13.2">
      <c r="B78" s="259"/>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c r="B79" s="259"/>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577</v>
      </c>
      <c r="BC79" s="1230"/>
      <c r="BD79" s="1230"/>
      <c r="BE79" s="1230"/>
      <c r="BF79" s="1230"/>
      <c r="BG79" s="1230"/>
      <c r="BH79" s="1230"/>
      <c r="BI79" s="1230"/>
      <c r="BJ79" s="1230"/>
      <c r="BK79" s="1230"/>
      <c r="BL79" s="1230"/>
      <c r="BM79" s="1230"/>
      <c r="BN79" s="1230"/>
      <c r="BO79" s="1230"/>
      <c r="BP79" s="1231">
        <v>6.6</v>
      </c>
      <c r="BQ79" s="1231"/>
      <c r="BR79" s="1231"/>
      <c r="BS79" s="1231"/>
      <c r="BT79" s="1231"/>
      <c r="BU79" s="1231"/>
      <c r="BV79" s="1231"/>
      <c r="BW79" s="1231"/>
      <c r="BX79" s="1231">
        <v>6.4</v>
      </c>
      <c r="BY79" s="1231"/>
      <c r="BZ79" s="1231"/>
      <c r="CA79" s="1231"/>
      <c r="CB79" s="1231"/>
      <c r="CC79" s="1231"/>
      <c r="CD79" s="1231"/>
      <c r="CE79" s="1231"/>
      <c r="CF79" s="1231">
        <v>6.3</v>
      </c>
      <c r="CG79" s="1231"/>
      <c r="CH79" s="1231"/>
      <c r="CI79" s="1231"/>
      <c r="CJ79" s="1231"/>
      <c r="CK79" s="1231"/>
      <c r="CL79" s="1231"/>
      <c r="CM79" s="1231"/>
      <c r="CN79" s="1231">
        <v>6.6</v>
      </c>
      <c r="CO79" s="1231"/>
      <c r="CP79" s="1231"/>
      <c r="CQ79" s="1231"/>
      <c r="CR79" s="1231"/>
      <c r="CS79" s="1231"/>
      <c r="CT79" s="1231"/>
      <c r="CU79" s="1231"/>
      <c r="CV79" s="1231">
        <v>6.8</v>
      </c>
      <c r="CW79" s="1231"/>
      <c r="CX79" s="1231"/>
      <c r="CY79" s="1231"/>
      <c r="CZ79" s="1231"/>
      <c r="DA79" s="1231"/>
      <c r="DB79" s="1231"/>
      <c r="DC79" s="1231"/>
    </row>
    <row r="80" spans="2:107" ht="13.2">
      <c r="B80" s="259"/>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c r="B81" s="259"/>
    </row>
    <row r="82" spans="2:109" ht="16.2">
      <c r="B82" s="259"/>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c r="DD84" s="255"/>
      <c r="DE84" s="255"/>
    </row>
    <row r="85" spans="2:109" ht="13.2">
      <c r="DD85" s="255"/>
      <c r="DE85" s="255"/>
    </row>
  </sheetData>
  <sheetProtection algorithmName="SHA-512" hashValue="6DU7Rc/yiT05aI6sHi/46USxSLAD+cqOkA3xBQWB1H3Oruq/8ugQI0bvAYpMfxDXvSVPu0ZPd1GZaANg6pb5+Q==" saltValue="AMM5dgQ9j20ffs8QYCLjB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38D85-9C71-4132-BE0E-D7BBACD04E7F}">
  <sheetPr>
    <pageSetUpPr fitToPage="1"/>
  </sheetPr>
  <dimension ref="A1:DR125"/>
  <sheetViews>
    <sheetView showGridLines="0" topLeftCell="S101" zoomScaleNormal="100" zoomScaleSheetLayoutView="70" workbookViewId="0">
      <selection activeCell="BF82" sqref="BF82"/>
    </sheetView>
  </sheetViews>
  <sheetFormatPr defaultColWidth="0" defaultRowHeight="13.5" customHeight="1" zeroHeight="1"/>
  <cols>
    <col min="1" max="34" width="2.44140625" style="254" customWidth="1"/>
    <col min="35" max="122" width="2.44140625" style="253" customWidth="1"/>
    <col min="123" max="16384" width="2.44140625" style="253" hidden="1"/>
  </cols>
  <sheetData>
    <row r="1" spans="1:34" ht="13.5" customHeight="1">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c r="S2" s="253"/>
      <c r="AH2" s="253"/>
    </row>
    <row r="3" spans="1:34" ht="13.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row r="5" spans="1:34" ht="13.2"/>
    <row r="6" spans="1:34" ht="13.2"/>
    <row r="7" spans="1:34" ht="13.2"/>
    <row r="8" spans="1:34" ht="13.2"/>
    <row r="9" spans="1:34" ht="13.2">
      <c r="AH9" s="253"/>
    </row>
    <row r="10" spans="1:34" ht="13.2"/>
    <row r="11" spans="1:34" ht="13.2"/>
    <row r="12" spans="1:34" ht="13.2"/>
    <row r="13" spans="1:34" ht="13.2"/>
    <row r="14" spans="1:34" ht="13.2"/>
    <row r="15" spans="1:34" ht="13.2"/>
    <row r="16" spans="1:34" ht="13.2"/>
    <row r="17" spans="12:34" ht="13.2">
      <c r="AH17" s="253"/>
    </row>
    <row r="18" spans="12:34" ht="13.2"/>
    <row r="19" spans="12:34" ht="13.2"/>
    <row r="20" spans="12:34" ht="13.2">
      <c r="AH20" s="253"/>
    </row>
    <row r="21" spans="12:34" ht="13.2">
      <c r="AH21" s="253"/>
    </row>
    <row r="22" spans="12:34" ht="13.2"/>
    <row r="23" spans="12:34" ht="13.2"/>
    <row r="24" spans="12:34" ht="13.2">
      <c r="Q24" s="253"/>
    </row>
    <row r="25" spans="12:34" ht="13.2"/>
    <row r="26" spans="12:34" ht="13.2"/>
    <row r="27" spans="12:34" ht="13.2"/>
    <row r="28" spans="12:34" ht="13.2">
      <c r="O28" s="253"/>
      <c r="T28" s="253"/>
      <c r="AH28" s="253"/>
    </row>
    <row r="29" spans="12:34" ht="13.2"/>
    <row r="30" spans="12:34" ht="13.2"/>
    <row r="31" spans="12:34" ht="13.2">
      <c r="Q31" s="253"/>
    </row>
    <row r="32" spans="12:34" ht="13.2">
      <c r="L32" s="253"/>
    </row>
    <row r="33" spans="2:34" ht="13.2">
      <c r="C33" s="253"/>
      <c r="E33" s="253"/>
      <c r="G33" s="253"/>
      <c r="I33" s="253"/>
      <c r="X33" s="253"/>
    </row>
    <row r="34" spans="2:34" ht="13.2">
      <c r="B34" s="253"/>
      <c r="P34" s="253"/>
      <c r="R34" s="253"/>
      <c r="T34" s="253"/>
    </row>
    <row r="35" spans="2:34" ht="13.2">
      <c r="D35" s="253"/>
      <c r="W35" s="253"/>
      <c r="AC35" s="253"/>
      <c r="AD35" s="253"/>
      <c r="AE35" s="253"/>
      <c r="AF35" s="253"/>
      <c r="AG35" s="253"/>
      <c r="AH35" s="253"/>
    </row>
    <row r="36" spans="2:34" ht="13.2">
      <c r="H36" s="253"/>
      <c r="J36" s="253"/>
      <c r="K36" s="253"/>
      <c r="M36" s="253"/>
      <c r="Y36" s="253"/>
      <c r="Z36" s="253"/>
      <c r="AA36" s="253"/>
      <c r="AB36" s="253"/>
      <c r="AC36" s="253"/>
      <c r="AD36" s="253"/>
      <c r="AE36" s="253"/>
      <c r="AF36" s="253"/>
      <c r="AG36" s="253"/>
      <c r="AH36" s="253"/>
    </row>
    <row r="37" spans="2:34" ht="13.2">
      <c r="AH37" s="253"/>
    </row>
    <row r="38" spans="2:34" ht="13.2">
      <c r="AG38" s="253"/>
      <c r="AH38" s="253"/>
    </row>
    <row r="39" spans="2:34" ht="13.2"/>
    <row r="40" spans="2:34" ht="13.2">
      <c r="X40" s="253"/>
    </row>
    <row r="41" spans="2:34" ht="13.2">
      <c r="R41" s="253"/>
    </row>
    <row r="42" spans="2:34" ht="13.2">
      <c r="W42" s="253"/>
    </row>
    <row r="43" spans="2:34" ht="13.2">
      <c r="Y43" s="253"/>
      <c r="Z43" s="253"/>
      <c r="AA43" s="253"/>
      <c r="AB43" s="253"/>
      <c r="AC43" s="253"/>
      <c r="AD43" s="253"/>
      <c r="AE43" s="253"/>
      <c r="AF43" s="253"/>
      <c r="AG43" s="253"/>
      <c r="AH43" s="253"/>
    </row>
    <row r="44" spans="2:34" ht="13.2">
      <c r="AH44" s="253"/>
    </row>
    <row r="45" spans="2:34" ht="13.2">
      <c r="X45" s="253"/>
    </row>
    <row r="46" spans="2:34" ht="13.2"/>
    <row r="47" spans="2:34" ht="13.2"/>
    <row r="48" spans="2:34" ht="13.2">
      <c r="W48" s="253"/>
      <c r="Y48" s="253"/>
      <c r="Z48" s="253"/>
      <c r="AA48" s="253"/>
      <c r="AB48" s="253"/>
      <c r="AC48" s="253"/>
      <c r="AD48" s="253"/>
      <c r="AE48" s="253"/>
      <c r="AF48" s="253"/>
      <c r="AG48" s="253"/>
      <c r="AH48" s="253"/>
    </row>
    <row r="49" spans="28:34" ht="13.2"/>
    <row r="50" spans="28:34" ht="13.2">
      <c r="AE50" s="253"/>
      <c r="AF50" s="253"/>
      <c r="AG50" s="253"/>
      <c r="AH50" s="253"/>
    </row>
    <row r="51" spans="28:34" ht="13.2">
      <c r="AC51" s="253"/>
      <c r="AD51" s="253"/>
      <c r="AE51" s="253"/>
      <c r="AF51" s="253"/>
      <c r="AG51" s="253"/>
      <c r="AH51" s="253"/>
    </row>
    <row r="52" spans="28:34" ht="13.2"/>
    <row r="53" spans="28:34" ht="13.2">
      <c r="AF53" s="253"/>
      <c r="AG53" s="253"/>
      <c r="AH53" s="253"/>
    </row>
    <row r="54" spans="28:34" ht="13.2">
      <c r="AH54" s="253"/>
    </row>
    <row r="55" spans="28:34" ht="13.2"/>
    <row r="56" spans="28:34" ht="13.2">
      <c r="AB56" s="253"/>
      <c r="AC56" s="253"/>
      <c r="AD56" s="253"/>
      <c r="AE56" s="253"/>
      <c r="AF56" s="253"/>
      <c r="AG56" s="253"/>
      <c r="AH56" s="253"/>
    </row>
    <row r="57" spans="28:34" ht="13.2">
      <c r="AH57" s="253"/>
    </row>
    <row r="58" spans="28:34" ht="13.2">
      <c r="AH58" s="253"/>
    </row>
    <row r="59" spans="28:34" ht="13.2"/>
    <row r="60" spans="28:34" ht="13.2"/>
    <row r="61" spans="28:34" ht="13.2"/>
    <row r="62" spans="28:34" ht="13.2"/>
    <row r="63" spans="28:34" ht="13.2">
      <c r="AH63" s="253"/>
    </row>
    <row r="64" spans="28:34" ht="13.2">
      <c r="AG64" s="253"/>
      <c r="AH64" s="253"/>
    </row>
    <row r="65" spans="28:34" ht="13.2"/>
    <row r="66" spans="28:34" ht="13.2"/>
    <row r="67" spans="28:34" ht="13.2"/>
    <row r="68" spans="28:34" ht="13.2">
      <c r="AB68" s="253"/>
      <c r="AC68" s="253"/>
      <c r="AD68" s="253"/>
      <c r="AE68" s="253"/>
      <c r="AF68" s="253"/>
      <c r="AG68" s="253"/>
      <c r="AH68" s="253"/>
    </row>
    <row r="69" spans="28:34" ht="13.2">
      <c r="AF69" s="253"/>
      <c r="AG69" s="253"/>
      <c r="AH69" s="253"/>
    </row>
    <row r="70" spans="28:34" ht="13.2"/>
    <row r="71" spans="28:34" ht="13.2"/>
    <row r="72" spans="28:34" ht="13.2"/>
    <row r="73" spans="28:34" ht="13.2"/>
    <row r="74" spans="28:34" ht="13.2"/>
    <row r="75" spans="28:34" ht="13.2">
      <c r="AH75" s="253"/>
    </row>
    <row r="76" spans="28:34" ht="13.2">
      <c r="AF76" s="253"/>
      <c r="AG76" s="253"/>
      <c r="AH76" s="253"/>
    </row>
    <row r="77" spans="28:34" ht="13.2">
      <c r="AG77" s="253"/>
      <c r="AH77" s="253"/>
    </row>
    <row r="78" spans="28:34" ht="13.2"/>
    <row r="79" spans="28:34" ht="13.2"/>
    <row r="80" spans="28:34" ht="13.2"/>
    <row r="81" spans="25:34" ht="13.2"/>
    <row r="82" spans="25:34" ht="13.2">
      <c r="Y82" s="253"/>
    </row>
    <row r="83" spans="25:34" ht="13.2">
      <c r="Y83" s="253"/>
      <c r="Z83" s="253"/>
      <c r="AA83" s="253"/>
      <c r="AB83" s="253"/>
      <c r="AC83" s="253"/>
      <c r="AD83" s="253"/>
      <c r="AE83" s="253"/>
      <c r="AF83" s="253"/>
      <c r="AG83" s="253"/>
      <c r="AH83" s="253"/>
    </row>
    <row r="84" spans="25:34" ht="13.2"/>
    <row r="85" spans="25:34" ht="13.2"/>
    <row r="86" spans="25:34" ht="13.2"/>
    <row r="87" spans="25:34" ht="13.2"/>
    <row r="88" spans="25:34" ht="13.2">
      <c r="AH88" s="253"/>
    </row>
    <row r="89" spans="25:34" ht="13.2"/>
    <row r="90" spans="25:34" ht="13.2"/>
    <row r="91" spans="25:34" ht="13.2"/>
    <row r="92" spans="25:34" ht="13.5" customHeight="1"/>
    <row r="93" spans="25:34" ht="13.5" customHeight="1"/>
    <row r="94" spans="25:34" ht="13.5" customHeight="1">
      <c r="AF94" s="253"/>
      <c r="AG94" s="253"/>
      <c r="AH94" s="253"/>
    </row>
    <row r="95" spans="25:34" ht="13.5" customHeight="1">
      <c r="AH95" s="253"/>
    </row>
    <row r="96" spans="25:34" ht="13.5" customHeight="1"/>
    <row r="97" spans="33:34" ht="13.5" customHeight="1"/>
    <row r="98" spans="33:34" ht="13.5" customHeight="1"/>
    <row r="99" spans="33:34" ht="13.5" customHeight="1"/>
    <row r="100" spans="33:34" ht="13.5" customHeight="1"/>
    <row r="101" spans="33:34" ht="13.5" customHeight="1">
      <c r="AH101" s="253"/>
    </row>
    <row r="102" spans="33:34" ht="13.5" customHeight="1"/>
    <row r="103" spans="33:34" ht="13.5" customHeight="1"/>
    <row r="104" spans="33:34" ht="13.5" customHeight="1">
      <c r="AG104" s="253"/>
      <c r="AH104" s="25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3"/>
    </row>
    <row r="117" spans="34:122" ht="13.5" customHeight="1"/>
    <row r="118" spans="34:122" ht="13.5" customHeight="1"/>
    <row r="119" spans="34:122" ht="13.5" customHeight="1"/>
    <row r="120" spans="34:122" ht="13.5" customHeight="1">
      <c r="AH120" s="253"/>
    </row>
    <row r="121" spans="34:122" ht="13.5" customHeight="1">
      <c r="AH121" s="253"/>
    </row>
    <row r="122" spans="34:122" ht="13.5" customHeight="1"/>
    <row r="123" spans="34:122" ht="13.5" customHeight="1"/>
    <row r="124" spans="34:122" ht="13.5" customHeight="1"/>
    <row r="125" spans="34:122" ht="13.5" customHeight="1">
      <c r="DR125" s="253" t="s">
        <v>473</v>
      </c>
    </row>
  </sheetData>
  <sheetProtection algorithmName="SHA-512" hashValue="J/O0osk0c2Nxz2m8CrHZfCy5t67z3m+QCJaCm5t66IbuR4ZpjwDvR8o1fzgF7Zv7Io7CTFamII/ur4VEUzQgPA==" saltValue="q/GbnDQ1Z8YERLtXQL/6r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1A51C-42E2-4F2F-8352-E59137359EBB}">
  <sheetPr>
    <pageSetUpPr fitToPage="1"/>
  </sheetPr>
  <dimension ref="A1:DR125"/>
  <sheetViews>
    <sheetView showGridLines="0" topLeftCell="AN53" zoomScaleNormal="100" zoomScaleSheetLayoutView="55" workbookViewId="0">
      <selection activeCell="BF82" sqref="BF82"/>
    </sheetView>
  </sheetViews>
  <sheetFormatPr defaultColWidth="0" defaultRowHeight="13.5" customHeight="1" zeroHeight="1"/>
  <cols>
    <col min="1" max="34" width="2.44140625" style="254" customWidth="1"/>
    <col min="35" max="122" width="2.44140625" style="253" customWidth="1"/>
    <col min="123" max="16384" width="2.44140625" style="253" hidden="1"/>
  </cols>
  <sheetData>
    <row r="1" spans="2:34" ht="13.5" customHeight="1">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c r="S2" s="253"/>
      <c r="AH2" s="253"/>
    </row>
    <row r="3" spans="2:34" ht="13.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row r="5" spans="2:34" ht="13.2"/>
    <row r="6" spans="2:34" ht="13.2"/>
    <row r="7" spans="2:34" ht="13.2"/>
    <row r="8" spans="2:34" ht="13.2"/>
    <row r="9" spans="2:34" ht="13.2">
      <c r="AH9" s="253"/>
    </row>
    <row r="10" spans="2:34" ht="13.2"/>
    <row r="11" spans="2:34" ht="13.2"/>
    <row r="12" spans="2:34" ht="13.2"/>
    <row r="13" spans="2:34" ht="13.2"/>
    <row r="14" spans="2:34" ht="13.2"/>
    <row r="15" spans="2:34" ht="13.2"/>
    <row r="16" spans="2:34" ht="13.2"/>
    <row r="17" spans="12:34" ht="13.2">
      <c r="AH17" s="253"/>
    </row>
    <row r="18" spans="12:34" ht="13.2"/>
    <row r="19" spans="12:34" ht="13.2"/>
    <row r="20" spans="12:34" ht="13.2">
      <c r="AH20" s="253"/>
    </row>
    <row r="21" spans="12:34" ht="13.2">
      <c r="AH21" s="253"/>
    </row>
    <row r="22" spans="12:34" ht="13.2"/>
    <row r="23" spans="12:34" ht="13.2"/>
    <row r="24" spans="12:34" ht="13.2">
      <c r="Q24" s="253"/>
    </row>
    <row r="25" spans="12:34" ht="13.2"/>
    <row r="26" spans="12:34" ht="13.2"/>
    <row r="27" spans="12:34" ht="13.2"/>
    <row r="28" spans="12:34" ht="13.2">
      <c r="O28" s="253"/>
      <c r="T28" s="253"/>
      <c r="AH28" s="253"/>
    </row>
    <row r="29" spans="12:34" ht="13.2"/>
    <row r="30" spans="12:34" ht="13.2"/>
    <row r="31" spans="12:34" ht="13.2">
      <c r="Q31" s="253"/>
    </row>
    <row r="32" spans="12:34" ht="13.2">
      <c r="L32" s="253"/>
    </row>
    <row r="33" spans="2:34" ht="13.2">
      <c r="C33" s="253"/>
      <c r="E33" s="253"/>
      <c r="G33" s="253"/>
      <c r="I33" s="253"/>
      <c r="X33" s="253"/>
    </row>
    <row r="34" spans="2:34" ht="13.2">
      <c r="B34" s="253"/>
      <c r="P34" s="253"/>
      <c r="R34" s="253"/>
      <c r="T34" s="253"/>
    </row>
    <row r="35" spans="2:34" ht="13.2">
      <c r="D35" s="253"/>
      <c r="W35" s="253"/>
      <c r="AC35" s="253"/>
      <c r="AD35" s="253"/>
      <c r="AE35" s="253"/>
      <c r="AF35" s="253"/>
      <c r="AG35" s="253"/>
      <c r="AH35" s="253"/>
    </row>
    <row r="36" spans="2:34" ht="13.2">
      <c r="H36" s="253"/>
      <c r="J36" s="253"/>
      <c r="K36" s="253"/>
      <c r="M36" s="253"/>
      <c r="Y36" s="253"/>
      <c r="Z36" s="253"/>
      <c r="AA36" s="253"/>
      <c r="AB36" s="253"/>
      <c r="AC36" s="253"/>
      <c r="AD36" s="253"/>
      <c r="AE36" s="253"/>
      <c r="AF36" s="253"/>
      <c r="AG36" s="253"/>
      <c r="AH36" s="253"/>
    </row>
    <row r="37" spans="2:34" ht="13.2">
      <c r="AH37" s="253"/>
    </row>
    <row r="38" spans="2:34" ht="13.2">
      <c r="AG38" s="253"/>
      <c r="AH38" s="253"/>
    </row>
    <row r="39" spans="2:34" ht="13.2"/>
    <row r="40" spans="2:34" ht="13.2">
      <c r="X40" s="253"/>
    </row>
    <row r="41" spans="2:34" ht="13.2">
      <c r="R41" s="253"/>
    </row>
    <row r="42" spans="2:34" ht="13.2">
      <c r="W42" s="253"/>
    </row>
    <row r="43" spans="2:34" ht="13.2">
      <c r="Y43" s="253"/>
      <c r="Z43" s="253"/>
      <c r="AA43" s="253"/>
      <c r="AB43" s="253"/>
      <c r="AC43" s="253"/>
      <c r="AD43" s="253"/>
      <c r="AE43" s="253"/>
      <c r="AF43" s="253"/>
      <c r="AG43" s="253"/>
      <c r="AH43" s="253"/>
    </row>
    <row r="44" spans="2:34" ht="13.2">
      <c r="AH44" s="253"/>
    </row>
    <row r="45" spans="2:34" ht="13.2">
      <c r="X45" s="253"/>
    </row>
    <row r="46" spans="2:34" ht="13.2"/>
    <row r="47" spans="2:34" ht="13.2"/>
    <row r="48" spans="2:34" ht="13.2">
      <c r="W48" s="253"/>
      <c r="Y48" s="253"/>
      <c r="Z48" s="253"/>
      <c r="AA48" s="253"/>
      <c r="AB48" s="253"/>
      <c r="AC48" s="253"/>
      <c r="AD48" s="253"/>
      <c r="AE48" s="253"/>
      <c r="AF48" s="253"/>
      <c r="AG48" s="253"/>
      <c r="AH48" s="253"/>
    </row>
    <row r="49" spans="28:34" ht="13.2"/>
    <row r="50" spans="28:34" ht="13.2">
      <c r="AE50" s="253"/>
      <c r="AF50" s="253"/>
      <c r="AG50" s="253"/>
      <c r="AH50" s="253"/>
    </row>
    <row r="51" spans="28:34" ht="13.2">
      <c r="AC51" s="253"/>
      <c r="AD51" s="253"/>
      <c r="AE51" s="253"/>
      <c r="AF51" s="253"/>
      <c r="AG51" s="253"/>
      <c r="AH51" s="253"/>
    </row>
    <row r="52" spans="28:34" ht="13.2"/>
    <row r="53" spans="28:34" ht="13.2">
      <c r="AF53" s="253"/>
      <c r="AG53" s="253"/>
      <c r="AH53" s="253"/>
    </row>
    <row r="54" spans="28:34" ht="13.2">
      <c r="AH54" s="253"/>
    </row>
    <row r="55" spans="28:34" ht="13.2"/>
    <row r="56" spans="28:34" ht="13.2">
      <c r="AB56" s="253"/>
      <c r="AC56" s="253"/>
      <c r="AD56" s="253"/>
      <c r="AE56" s="253"/>
      <c r="AF56" s="253"/>
      <c r="AG56" s="253"/>
      <c r="AH56" s="253"/>
    </row>
    <row r="57" spans="28:34" ht="13.2">
      <c r="AH57" s="253"/>
    </row>
    <row r="58" spans="28:34" ht="13.2">
      <c r="AH58" s="253"/>
    </row>
    <row r="59" spans="28:34" ht="13.2">
      <c r="AG59" s="253"/>
      <c r="AH59" s="253"/>
    </row>
    <row r="60" spans="28:34" ht="13.2"/>
    <row r="61" spans="28:34" ht="13.2"/>
    <row r="62" spans="28:34" ht="13.2"/>
    <row r="63" spans="28:34" ht="13.2">
      <c r="AH63" s="253"/>
    </row>
    <row r="64" spans="28:34" ht="13.2">
      <c r="AG64" s="253"/>
      <c r="AH64" s="253"/>
    </row>
    <row r="65" spans="28:34" ht="13.2"/>
    <row r="66" spans="28:34" ht="13.2"/>
    <row r="67" spans="28:34" ht="13.2"/>
    <row r="68" spans="28:34" ht="13.2">
      <c r="AB68" s="253"/>
      <c r="AC68" s="253"/>
      <c r="AD68" s="253"/>
      <c r="AE68" s="253"/>
      <c r="AF68" s="253"/>
      <c r="AG68" s="253"/>
      <c r="AH68" s="253"/>
    </row>
    <row r="69" spans="28:34" ht="13.2">
      <c r="AF69" s="253"/>
      <c r="AG69" s="253"/>
      <c r="AH69" s="253"/>
    </row>
    <row r="70" spans="28:34" ht="13.2"/>
    <row r="71" spans="28:34" ht="13.2"/>
    <row r="72" spans="28:34" ht="13.2"/>
    <row r="73" spans="28:34" ht="13.2"/>
    <row r="74" spans="28:34" ht="13.2"/>
    <row r="75" spans="28:34" ht="13.2">
      <c r="AH75" s="253"/>
    </row>
    <row r="76" spans="28:34" ht="13.2">
      <c r="AF76" s="253"/>
      <c r="AG76" s="253"/>
      <c r="AH76" s="253"/>
    </row>
    <row r="77" spans="28:34" ht="13.2">
      <c r="AG77" s="253"/>
      <c r="AH77" s="253"/>
    </row>
    <row r="78" spans="28:34" ht="13.2"/>
    <row r="79" spans="28:34" ht="13.2"/>
    <row r="80" spans="28:34" ht="13.2"/>
    <row r="81" spans="25:34" ht="13.2"/>
    <row r="82" spans="25:34" ht="13.2">
      <c r="Y82" s="253"/>
    </row>
    <row r="83" spans="25:34" ht="13.2">
      <c r="Y83" s="253"/>
      <c r="Z83" s="253"/>
      <c r="AA83" s="253"/>
      <c r="AB83" s="253"/>
      <c r="AC83" s="253"/>
      <c r="AD83" s="253"/>
      <c r="AE83" s="253"/>
      <c r="AF83" s="253"/>
      <c r="AG83" s="253"/>
      <c r="AH83" s="253"/>
    </row>
    <row r="84" spans="25:34" ht="13.2"/>
    <row r="85" spans="25:34" ht="13.2"/>
    <row r="86" spans="25:34" ht="13.2"/>
    <row r="87" spans="25:34" ht="13.2"/>
    <row r="88" spans="25:34" ht="13.2">
      <c r="AH88" s="253"/>
    </row>
    <row r="89" spans="25:34" ht="13.2"/>
    <row r="90" spans="25:34" ht="13.2"/>
    <row r="91" spans="25:34" ht="13.2"/>
    <row r="92" spans="25:34" ht="13.5" customHeight="1"/>
    <row r="93" spans="25:34" ht="13.5" customHeight="1"/>
    <row r="94" spans="25:34" ht="13.5" customHeight="1">
      <c r="AF94" s="253"/>
      <c r="AG94" s="253"/>
      <c r="AH94" s="253"/>
    </row>
    <row r="95" spans="25:34" ht="13.5" customHeight="1">
      <c r="AH95" s="253"/>
    </row>
    <row r="96" spans="25:34" ht="13.5" customHeight="1"/>
    <row r="97" spans="33:34" ht="13.5" customHeight="1"/>
    <row r="98" spans="33:34" ht="13.5" customHeight="1"/>
    <row r="99" spans="33:34" ht="13.5" customHeight="1"/>
    <row r="100" spans="33:34" ht="13.5" customHeight="1"/>
    <row r="101" spans="33:34" ht="13.5" customHeight="1">
      <c r="AH101" s="253"/>
    </row>
    <row r="102" spans="33:34" ht="13.5" customHeight="1"/>
    <row r="103" spans="33:34" ht="13.5" customHeight="1"/>
    <row r="104" spans="33:34" ht="13.5" customHeight="1">
      <c r="AG104" s="253"/>
      <c r="AH104" s="25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3"/>
    </row>
    <row r="117" spans="34:122" ht="13.5" customHeight="1"/>
    <row r="118" spans="34:122" ht="13.5" customHeight="1"/>
    <row r="119" spans="34:122" ht="13.5" customHeight="1"/>
    <row r="120" spans="34:122" ht="13.5" customHeight="1">
      <c r="AH120" s="253"/>
    </row>
    <row r="121" spans="34:122" ht="13.5" customHeight="1">
      <c r="AH121" s="253"/>
    </row>
    <row r="122" spans="34:122" ht="13.5" customHeight="1"/>
    <row r="123" spans="34:122" ht="13.5" customHeight="1"/>
    <row r="124" spans="34:122" ht="13.5" customHeight="1"/>
    <row r="125" spans="34:122" ht="13.5" customHeight="1">
      <c r="DR125" s="253" t="s">
        <v>473</v>
      </c>
    </row>
  </sheetData>
  <sheetProtection algorithmName="SHA-512" hashValue="l03Ms3+1pOZ/MFlazX7zKe0V8Q0KHcm37E9Phb73y+awyBrEhLbiiSeqzvc7UV7SEpJSoTeU9xVAbyKSkBjFmQ==" saltValue="XJmIcncfdClqQd6A2+d74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cols>
    <col min="1" max="1" width="45.88671875" style="142" customWidth="1"/>
    <col min="2" max="8" width="13.33203125" style="142" customWidth="1"/>
    <col min="9" max="16384" width="11.109375" style="142"/>
  </cols>
  <sheetData>
    <row r="1" spans="1:8">
      <c r="A1" s="136"/>
      <c r="B1" s="137"/>
      <c r="C1" s="138"/>
      <c r="D1" s="139"/>
      <c r="E1" s="140"/>
      <c r="F1" s="140"/>
      <c r="G1" s="140"/>
      <c r="H1" s="141"/>
    </row>
    <row r="2" spans="1:8">
      <c r="A2" s="143"/>
      <c r="B2" s="144"/>
      <c r="C2" s="145"/>
      <c r="D2" s="146" t="s">
        <v>50</v>
      </c>
      <c r="E2" s="147"/>
      <c r="F2" s="148" t="s">
        <v>522</v>
      </c>
      <c r="G2" s="149"/>
      <c r="H2" s="150"/>
    </row>
    <row r="3" spans="1:8">
      <c r="A3" s="146" t="s">
        <v>515</v>
      </c>
      <c r="B3" s="151"/>
      <c r="C3" s="152"/>
      <c r="D3" s="153">
        <v>28507</v>
      </c>
      <c r="E3" s="154"/>
      <c r="F3" s="155">
        <v>51264</v>
      </c>
      <c r="G3" s="156"/>
      <c r="H3" s="157"/>
    </row>
    <row r="4" spans="1:8">
      <c r="A4" s="158"/>
      <c r="B4" s="159"/>
      <c r="C4" s="160"/>
      <c r="D4" s="161">
        <v>19598</v>
      </c>
      <c r="E4" s="162"/>
      <c r="F4" s="163">
        <v>26040</v>
      </c>
      <c r="G4" s="164"/>
      <c r="H4" s="165"/>
    </row>
    <row r="5" spans="1:8">
      <c r="A5" s="146" t="s">
        <v>517</v>
      </c>
      <c r="B5" s="151"/>
      <c r="C5" s="152"/>
      <c r="D5" s="153">
        <v>41280</v>
      </c>
      <c r="E5" s="154"/>
      <c r="F5" s="155">
        <v>52068</v>
      </c>
      <c r="G5" s="156"/>
      <c r="H5" s="157"/>
    </row>
    <row r="6" spans="1:8">
      <c r="A6" s="158"/>
      <c r="B6" s="159"/>
      <c r="C6" s="160"/>
      <c r="D6" s="161">
        <v>16668</v>
      </c>
      <c r="E6" s="162"/>
      <c r="F6" s="163">
        <v>26936</v>
      </c>
      <c r="G6" s="164"/>
      <c r="H6" s="165"/>
    </row>
    <row r="7" spans="1:8">
      <c r="A7" s="146" t="s">
        <v>518</v>
      </c>
      <c r="B7" s="151"/>
      <c r="C7" s="152"/>
      <c r="D7" s="153">
        <v>24990</v>
      </c>
      <c r="E7" s="154"/>
      <c r="F7" s="155">
        <v>47161</v>
      </c>
      <c r="G7" s="156"/>
      <c r="H7" s="157"/>
    </row>
    <row r="8" spans="1:8">
      <c r="A8" s="158"/>
      <c r="B8" s="159"/>
      <c r="C8" s="160"/>
      <c r="D8" s="161">
        <v>14894</v>
      </c>
      <c r="E8" s="162"/>
      <c r="F8" s="163">
        <v>24595</v>
      </c>
      <c r="G8" s="164"/>
      <c r="H8" s="165"/>
    </row>
    <row r="9" spans="1:8">
      <c r="A9" s="146" t="s">
        <v>519</v>
      </c>
      <c r="B9" s="151"/>
      <c r="C9" s="152"/>
      <c r="D9" s="153">
        <v>33852</v>
      </c>
      <c r="E9" s="154"/>
      <c r="F9" s="155">
        <v>43423</v>
      </c>
      <c r="G9" s="156"/>
      <c r="H9" s="157"/>
    </row>
    <row r="10" spans="1:8">
      <c r="A10" s="158"/>
      <c r="B10" s="159"/>
      <c r="C10" s="160"/>
      <c r="D10" s="161">
        <v>16488</v>
      </c>
      <c r="E10" s="162"/>
      <c r="F10" s="163">
        <v>22207</v>
      </c>
      <c r="G10" s="164"/>
      <c r="H10" s="165"/>
    </row>
    <row r="11" spans="1:8">
      <c r="A11" s="146" t="s">
        <v>520</v>
      </c>
      <c r="B11" s="151"/>
      <c r="C11" s="152"/>
      <c r="D11" s="153">
        <v>21528</v>
      </c>
      <c r="E11" s="154"/>
      <c r="F11" s="155">
        <v>45265</v>
      </c>
      <c r="G11" s="156"/>
      <c r="H11" s="157"/>
    </row>
    <row r="12" spans="1:8">
      <c r="A12" s="158"/>
      <c r="B12" s="159"/>
      <c r="C12" s="166"/>
      <c r="D12" s="161">
        <v>6844</v>
      </c>
      <c r="E12" s="162"/>
      <c r="F12" s="163">
        <v>22600</v>
      </c>
      <c r="G12" s="164"/>
      <c r="H12" s="165"/>
    </row>
    <row r="13" spans="1:8">
      <c r="A13" s="146"/>
      <c r="B13" s="151"/>
      <c r="C13" s="152"/>
      <c r="D13" s="153">
        <v>30031</v>
      </c>
      <c r="E13" s="154"/>
      <c r="F13" s="155">
        <v>47836</v>
      </c>
      <c r="G13" s="167"/>
      <c r="H13" s="157"/>
    </row>
    <row r="14" spans="1:8">
      <c r="A14" s="158"/>
      <c r="B14" s="159"/>
      <c r="C14" s="160"/>
      <c r="D14" s="161">
        <v>14898</v>
      </c>
      <c r="E14" s="162"/>
      <c r="F14" s="163">
        <v>24476</v>
      </c>
      <c r="G14" s="164"/>
      <c r="H14" s="165"/>
    </row>
    <row r="17" spans="1:11">
      <c r="A17" s="142" t="s">
        <v>51</v>
      </c>
    </row>
    <row r="18" spans="1:11">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c r="A19" s="168" t="s">
        <v>52</v>
      </c>
      <c r="B19" s="168">
        <f>ROUND(VALUE(SUBSTITUTE(実質収支比率等に係る経年分析!F$48,"▲","-")),2)</f>
        <v>4.38</v>
      </c>
      <c r="C19" s="168">
        <f>ROUND(VALUE(SUBSTITUTE(実質収支比率等に係る経年分析!G$48,"▲","-")),2)</f>
        <v>7.19</v>
      </c>
      <c r="D19" s="168">
        <f>ROUND(VALUE(SUBSTITUTE(実質収支比率等に係る経年分析!H$48,"▲","-")),2)</f>
        <v>7.84</v>
      </c>
      <c r="E19" s="168">
        <f>ROUND(VALUE(SUBSTITUTE(実質収支比率等に係る経年分析!I$48,"▲","-")),2)</f>
        <v>5.75</v>
      </c>
      <c r="F19" s="168">
        <f>ROUND(VALUE(SUBSTITUTE(実質収支比率等に係る経年分析!J$48,"▲","-")),2)</f>
        <v>5.78</v>
      </c>
    </row>
    <row r="20" spans="1:11">
      <c r="A20" s="168" t="s">
        <v>53</v>
      </c>
      <c r="B20" s="168">
        <f>ROUND(VALUE(SUBSTITUTE(実質収支比率等に係る経年分析!F$47,"▲","-")),2)</f>
        <v>16.91</v>
      </c>
      <c r="C20" s="168">
        <f>ROUND(VALUE(SUBSTITUTE(実質収支比率等に係る経年分析!G$47,"▲","-")),2)</f>
        <v>15.78</v>
      </c>
      <c r="D20" s="168">
        <f>ROUND(VALUE(SUBSTITUTE(実質収支比率等に係る経年分析!H$47,"▲","-")),2)</f>
        <v>19.14</v>
      </c>
      <c r="E20" s="168">
        <f>ROUND(VALUE(SUBSTITUTE(実質収支比率等に係る経年分析!I$47,"▲","-")),2)</f>
        <v>23.92</v>
      </c>
      <c r="F20" s="168">
        <f>ROUND(VALUE(SUBSTITUTE(実質収支比率等に係る経年分析!J$47,"▲","-")),2)</f>
        <v>23.01</v>
      </c>
    </row>
    <row r="21" spans="1:11">
      <c r="A21" s="168" t="s">
        <v>54</v>
      </c>
      <c r="B21" s="168">
        <f>IF(ISNUMBER(VALUE(SUBSTITUTE(実質収支比率等に係る経年分析!F$49,"▲","-"))),ROUND(VALUE(SUBSTITUTE(実質収支比率等に係る経年分析!F$49,"▲","-")),2),NA())</f>
        <v>0.4</v>
      </c>
      <c r="C21" s="168">
        <f>IF(ISNUMBER(VALUE(SUBSTITUTE(実質収支比率等に係る経年分析!G$49,"▲","-"))),ROUND(VALUE(SUBSTITUTE(実質収支比率等に係る経年分析!G$49,"▲","-")),2),NA())</f>
        <v>2.42</v>
      </c>
      <c r="D21" s="168">
        <f>IF(ISNUMBER(VALUE(SUBSTITUTE(実質収支比率等に係る経年分析!H$49,"▲","-"))),ROUND(VALUE(SUBSTITUTE(実質収支比率等に係る経年分析!H$49,"▲","-")),2),NA())</f>
        <v>5.42</v>
      </c>
      <c r="E21" s="168">
        <f>IF(ISNUMBER(VALUE(SUBSTITUTE(実質収支比率等に係る経年分析!I$49,"▲","-"))),ROUND(VALUE(SUBSTITUTE(実質収支比率等に係る経年分析!I$49,"▲","-")),2),NA())</f>
        <v>1.95</v>
      </c>
      <c r="F21" s="168">
        <f>IF(ISNUMBER(VALUE(SUBSTITUTE(実質収支比率等に係る経年分析!J$49,"▲","-"))),ROUND(VALUE(SUBSTITUTE(実質収支比率等に係る経年分析!J$49,"▲","-")),2),NA())</f>
        <v>-0.22</v>
      </c>
    </row>
    <row r="24" spans="1:11">
      <c r="A24" s="142" t="s">
        <v>55</v>
      </c>
    </row>
    <row r="25" spans="1:11">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c r="A26" s="169"/>
      <c r="B26" s="169" t="s">
        <v>56</v>
      </c>
      <c r="C26" s="169" t="s">
        <v>57</v>
      </c>
      <c r="D26" s="169" t="s">
        <v>56</v>
      </c>
      <c r="E26" s="169" t="s">
        <v>57</v>
      </c>
      <c r="F26" s="169" t="s">
        <v>56</v>
      </c>
      <c r="G26" s="169" t="s">
        <v>57</v>
      </c>
      <c r="H26" s="169" t="s">
        <v>56</v>
      </c>
      <c r="I26" s="169" t="s">
        <v>57</v>
      </c>
      <c r="J26" s="169" t="s">
        <v>56</v>
      </c>
      <c r="K26" s="169" t="s">
        <v>57</v>
      </c>
    </row>
    <row r="27" spans="1:11">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0.43</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0</v>
      </c>
      <c r="F27" s="169" t="e">
        <f>IF(ROUND(VALUE(SUBSTITUTE(連結実質赤字比率に係る赤字・黒字の構成分析!H$43,"▲", "-")), 2) &lt; 0, ABS(ROUND(VALUE(SUBSTITUTE(連結実質赤字比率に係る赤字・黒字の構成分析!H$43,"▲", "-")), 2)), NA())</f>
        <v>#N/A</v>
      </c>
      <c r="G27" s="169">
        <f>IF(ROUND(VALUE(SUBSTITUTE(連結実質赤字比率に係る赤字・黒字の構成分析!H$43,"▲", "-")), 2) &gt;= 0, ABS(ROUND(VALUE(SUBSTITUTE(連結実質赤字比率に係る赤字・黒字の構成分析!H$43,"▲", "-")), 2)), NA())</f>
        <v>0</v>
      </c>
      <c r="H27" s="169" t="e">
        <f>IF(ROUND(VALUE(SUBSTITUTE(連結実質赤字比率に係る赤字・黒字の構成分析!I$43,"▲", "-")), 2) &lt; 0, ABS(ROUND(VALUE(SUBSTITUTE(連結実質赤字比率に係る赤字・黒字の構成分析!I$43,"▲", "-")), 2)), NA())</f>
        <v>#N/A</v>
      </c>
      <c r="I27" s="169">
        <f>IF(ROUND(VALUE(SUBSTITUTE(連結実質赤字比率に係る赤字・黒字の構成分析!I$43,"▲", "-")), 2) &gt;= 0, ABS(ROUND(VALUE(SUBSTITUTE(連結実質赤字比率に係る赤字・黒字の構成分析!I$43,"▲", "-")), 2)), NA())</f>
        <v>0</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c r="A30" s="169" t="e">
        <f>IF(連結実質赤字比率に係る赤字・黒字の構成分析!C$40="",NA(),連結実質赤字比率に係る赤字・黒字の構成分析!C$40)</f>
        <v>#N/A</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#VALUE!</v>
      </c>
      <c r="K30" s="169" t="e">
        <f>IF(ROUND(VALUE(SUBSTITUTE(連結実質赤字比率に係る赤字・黒字の構成分析!J$40,"▲", "-")), 2) &gt;= 0, ABS(ROUND(VALUE(SUBSTITUTE(連結実質赤字比率に係る赤字・黒字の構成分析!J$40,"▲", "-")), 2)), NA())</f>
        <v>#VALUE!</v>
      </c>
    </row>
    <row r="31" spans="1:11">
      <c r="A31" s="169" t="e">
        <f>IF(連結実質赤字比率に係る赤字・黒字の構成分析!C$39="",NA(),連結実質赤字比率に係る赤字・黒字の構成分析!C$39)</f>
        <v>#N/A</v>
      </c>
      <c r="B31" s="169" t="e">
        <f>IF(ROUND(VALUE(SUBSTITUTE(連結実質赤字比率に係る赤字・黒字の構成分析!F$39,"▲", "-")), 2) &lt; 0, ABS(ROUND(VALUE(SUBSTITUTE(連結実質赤字比率に係る赤字・黒字の構成分析!F$39,"▲", "-")), 2)), NA())</f>
        <v>#VALUE!</v>
      </c>
      <c r="C31" s="169" t="e">
        <f>IF(ROUND(VALUE(SUBSTITUTE(連結実質赤字比率に係る赤字・黒字の構成分析!F$39,"▲", "-")), 2) &gt;= 0, ABS(ROUND(VALUE(SUBSTITUTE(連結実質赤字比率に係る赤字・黒字の構成分析!F$39,"▲", "-")), 2)), NA())</f>
        <v>#VALUE!</v>
      </c>
      <c r="D31" s="169" t="e">
        <f>IF(ROUND(VALUE(SUBSTITUTE(連結実質赤字比率に係る赤字・黒字の構成分析!G$39,"▲", "-")), 2) &lt; 0, ABS(ROUND(VALUE(SUBSTITUTE(連結実質赤字比率に係る赤字・黒字の構成分析!G$39,"▲", "-")), 2)), NA())</f>
        <v>#VALUE!</v>
      </c>
      <c r="E31" s="169" t="e">
        <f>IF(ROUND(VALUE(SUBSTITUTE(連結実質赤字比率に係る赤字・黒字の構成分析!G$39,"▲", "-")), 2) &gt;= 0, ABS(ROUND(VALUE(SUBSTITUTE(連結実質赤字比率に係る赤字・黒字の構成分析!G$39,"▲", "-")), 2)), NA())</f>
        <v>#VALUE!</v>
      </c>
      <c r="F31" s="169" t="e">
        <f>IF(ROUND(VALUE(SUBSTITUTE(連結実質赤字比率に係る赤字・黒字の構成分析!H$39,"▲", "-")), 2) &lt; 0, ABS(ROUND(VALUE(SUBSTITUTE(連結実質赤字比率に係る赤字・黒字の構成分析!H$39,"▲", "-")), 2)), NA())</f>
        <v>#VALUE!</v>
      </c>
      <c r="G31" s="169" t="e">
        <f>IF(ROUND(VALUE(SUBSTITUTE(連結実質赤字比率に係る赤字・黒字の構成分析!H$39,"▲", "-")), 2) &gt;= 0, ABS(ROUND(VALUE(SUBSTITUTE(連結実質赤字比率に係る赤字・黒字の構成分析!H$39,"▲", "-")), 2)), NA())</f>
        <v>#VALUE!</v>
      </c>
      <c r="H31" s="169" t="e">
        <f>IF(ROUND(VALUE(SUBSTITUTE(連結実質赤字比率に係る赤字・黒字の構成分析!I$39,"▲", "-")), 2) &lt; 0, ABS(ROUND(VALUE(SUBSTITUTE(連結実質赤字比率に係る赤字・黒字の構成分析!I$39,"▲", "-")), 2)), NA())</f>
        <v>#VALUE!</v>
      </c>
      <c r="I31" s="169" t="e">
        <f>IF(ROUND(VALUE(SUBSTITUTE(連結実質赤字比率に係る赤字・黒字の構成分析!I$39,"▲", "-")), 2) &gt;= 0, ABS(ROUND(VALUE(SUBSTITUTE(連結実質赤字比率に係る赤字・黒字の構成分析!I$39,"▲", "-")), 2)), NA())</f>
        <v>#VALUE!</v>
      </c>
      <c r="J31" s="169" t="e">
        <f>IF(ROUND(VALUE(SUBSTITUTE(連結実質赤字比率に係る赤字・黒字の構成分析!J$39,"▲", "-")), 2) &lt; 0, ABS(ROUND(VALUE(SUBSTITUTE(連結実質赤字比率に係る赤字・黒字の構成分析!J$39,"▲", "-")), 2)), NA())</f>
        <v>#VALUE!</v>
      </c>
      <c r="K31" s="169" t="e">
        <f>IF(ROUND(VALUE(SUBSTITUTE(連結実質赤字比率に係る赤字・黒字の構成分析!J$39,"▲", "-")), 2) &gt;= 0, ABS(ROUND(VALUE(SUBSTITUTE(連結実質赤字比率に係る赤字・黒字の構成分析!J$39,"▲", "-")), 2)), NA())</f>
        <v>#VALUE!</v>
      </c>
    </row>
    <row r="32" spans="1:11">
      <c r="A32" s="169" t="str">
        <f>IF(連結実質赤字比率に係る赤字・黒字の構成分析!C$38="",NA(),連結実質赤字比率に係る赤字・黒字の構成分析!C$38)</f>
        <v>後期高齢者医療特別会計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0.01</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0.01</v>
      </c>
    </row>
    <row r="33" spans="1:16">
      <c r="A33" s="169" t="str">
        <f>IF(連結実質赤字比率に係る赤字・黒字の構成分析!C$37="",NA(),連結実質赤字比率に係る赤字・黒字の構成分析!C$37)</f>
        <v>国民健康保険特別会計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0.96</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0.88</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0.5</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0.52</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0.09</v>
      </c>
    </row>
    <row r="34" spans="1:16">
      <c r="A34" s="169" t="str">
        <f>IF(連結実質赤字比率に係る赤字・黒字の構成分析!C$36="",NA(),連結実質赤字比率に係る赤字・黒字の構成分析!C$36)</f>
        <v>栄町下水道事業会計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0.47</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1.0900000000000001</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1.18</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2.1800000000000002</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1.73</v>
      </c>
    </row>
    <row r="35" spans="1:16">
      <c r="A35" s="169" t="str">
        <f>IF(連結実質赤字比率に係る赤字・黒字の構成分析!C$35="",NA(),連結実質赤字比率に係る赤字・黒字の構成分析!C$35)</f>
        <v>介護保険特別会計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1.91</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2.97</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2.1800000000000002</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2.1</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1.92</v>
      </c>
    </row>
    <row r="36" spans="1:16">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3.95</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7.19</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7.84</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5.75</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5.77</v>
      </c>
    </row>
    <row r="39" spans="1:16">
      <c r="A39" s="142" t="s">
        <v>58</v>
      </c>
    </row>
    <row r="40" spans="1:16">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c r="A42" s="170" t="s">
        <v>61</v>
      </c>
      <c r="B42" s="170"/>
      <c r="C42" s="170"/>
      <c r="D42" s="170">
        <f>'実質公債費比率（分子）の構造'!K$52</f>
        <v>639</v>
      </c>
      <c r="E42" s="170"/>
      <c r="F42" s="170"/>
      <c r="G42" s="170">
        <f>'実質公債費比率（分子）の構造'!L$52</f>
        <v>667</v>
      </c>
      <c r="H42" s="170"/>
      <c r="I42" s="170"/>
      <c r="J42" s="170">
        <f>'実質公債費比率（分子）の構造'!M$52</f>
        <v>688</v>
      </c>
      <c r="K42" s="170"/>
      <c r="L42" s="170"/>
      <c r="M42" s="170">
        <f>'実質公債費比率（分子）の構造'!N$52</f>
        <v>688</v>
      </c>
      <c r="N42" s="170"/>
      <c r="O42" s="170"/>
      <c r="P42" s="170">
        <f>'実質公債費比率（分子）の構造'!O$52</f>
        <v>658</v>
      </c>
    </row>
    <row r="43" spans="1:16">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c r="A44" s="170" t="s">
        <v>62</v>
      </c>
      <c r="B44" s="170">
        <f>'実質公債費比率（分子）の構造'!K$50</f>
        <v>7</v>
      </c>
      <c r="C44" s="170"/>
      <c r="D44" s="170"/>
      <c r="E44" s="170">
        <f>'実質公債費比率（分子）の構造'!L$50</f>
        <v>7</v>
      </c>
      <c r="F44" s="170"/>
      <c r="G44" s="170"/>
      <c r="H44" s="170">
        <f>'実質公債費比率（分子）の構造'!M$50</f>
        <v>7</v>
      </c>
      <c r="I44" s="170"/>
      <c r="J44" s="170"/>
      <c r="K44" s="170">
        <f>'実質公債費比率（分子）の構造'!N$50</f>
        <v>7</v>
      </c>
      <c r="L44" s="170"/>
      <c r="M44" s="170"/>
      <c r="N44" s="170">
        <f>'実質公債費比率（分子）の構造'!O$50</f>
        <v>7</v>
      </c>
      <c r="O44" s="170"/>
      <c r="P44" s="170"/>
    </row>
    <row r="45" spans="1:16">
      <c r="A45" s="170" t="s">
        <v>63</v>
      </c>
      <c r="B45" s="170">
        <f>'実質公債費比率（分子）の構造'!K$49</f>
        <v>20</v>
      </c>
      <c r="C45" s="170"/>
      <c r="D45" s="170"/>
      <c r="E45" s="170">
        <f>'実質公債費比率（分子）の構造'!L$49</f>
        <v>22</v>
      </c>
      <c r="F45" s="170"/>
      <c r="G45" s="170"/>
      <c r="H45" s="170">
        <f>'実質公債費比率（分子）の構造'!M$49</f>
        <v>20</v>
      </c>
      <c r="I45" s="170"/>
      <c r="J45" s="170"/>
      <c r="K45" s="170">
        <f>'実質公債費比率（分子）の構造'!N$49</f>
        <v>19</v>
      </c>
      <c r="L45" s="170"/>
      <c r="M45" s="170"/>
      <c r="N45" s="170">
        <f>'実質公債費比率（分子）の構造'!O$49</f>
        <v>19</v>
      </c>
      <c r="O45" s="170"/>
      <c r="P45" s="170"/>
    </row>
    <row r="46" spans="1:16">
      <c r="A46" s="170" t="s">
        <v>64</v>
      </c>
      <c r="B46" s="170">
        <f>'実質公債費比率（分子）の構造'!K$48</f>
        <v>81</v>
      </c>
      <c r="C46" s="170"/>
      <c r="D46" s="170"/>
      <c r="E46" s="170">
        <f>'実質公債費比率（分子）の構造'!L$48</f>
        <v>93</v>
      </c>
      <c r="F46" s="170"/>
      <c r="G46" s="170"/>
      <c r="H46" s="170">
        <f>'実質公債費比率（分子）の構造'!M$48</f>
        <v>92</v>
      </c>
      <c r="I46" s="170"/>
      <c r="J46" s="170"/>
      <c r="K46" s="170">
        <f>'実質公債費比率（分子）の構造'!N$48</f>
        <v>96</v>
      </c>
      <c r="L46" s="170"/>
      <c r="M46" s="170"/>
      <c r="N46" s="170">
        <f>'実質公債費比率（分子）の構造'!O$48</f>
        <v>92</v>
      </c>
      <c r="O46" s="170"/>
      <c r="P46" s="170"/>
    </row>
    <row r="47" spans="1:16">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c r="A49" s="170" t="s">
        <v>66</v>
      </c>
      <c r="B49" s="170">
        <f>'実質公債費比率（分子）の構造'!K$45</f>
        <v>773</v>
      </c>
      <c r="C49" s="170"/>
      <c r="D49" s="170"/>
      <c r="E49" s="170">
        <f>'実質公債費比率（分子）の構造'!L$45</f>
        <v>723</v>
      </c>
      <c r="F49" s="170"/>
      <c r="G49" s="170"/>
      <c r="H49" s="170">
        <f>'実質公債費比率（分子）の構造'!M$45</f>
        <v>770</v>
      </c>
      <c r="I49" s="170"/>
      <c r="J49" s="170"/>
      <c r="K49" s="170">
        <f>'実質公債費比率（分子）の構造'!N$45</f>
        <v>807</v>
      </c>
      <c r="L49" s="170"/>
      <c r="M49" s="170"/>
      <c r="N49" s="170">
        <f>'実質公債費比率（分子）の構造'!O$45</f>
        <v>810</v>
      </c>
      <c r="O49" s="170"/>
      <c r="P49" s="170"/>
    </row>
    <row r="50" spans="1:16">
      <c r="A50" s="170" t="s">
        <v>67</v>
      </c>
      <c r="B50" s="170" t="e">
        <f>NA()</f>
        <v>#N/A</v>
      </c>
      <c r="C50" s="170">
        <f>IF(ISNUMBER('実質公債費比率（分子）の構造'!K$53),'実質公債費比率（分子）の構造'!K$53,NA())</f>
        <v>242</v>
      </c>
      <c r="D50" s="170" t="e">
        <f>NA()</f>
        <v>#N/A</v>
      </c>
      <c r="E50" s="170" t="e">
        <f>NA()</f>
        <v>#N/A</v>
      </c>
      <c r="F50" s="170">
        <f>IF(ISNUMBER('実質公債費比率（分子）の構造'!L$53),'実質公債費比率（分子）の構造'!L$53,NA())</f>
        <v>178</v>
      </c>
      <c r="G50" s="170" t="e">
        <f>NA()</f>
        <v>#N/A</v>
      </c>
      <c r="H50" s="170" t="e">
        <f>NA()</f>
        <v>#N/A</v>
      </c>
      <c r="I50" s="170">
        <f>IF(ISNUMBER('実質公債費比率（分子）の構造'!M$53),'実質公債費比率（分子）の構造'!M$53,NA())</f>
        <v>201</v>
      </c>
      <c r="J50" s="170" t="e">
        <f>NA()</f>
        <v>#N/A</v>
      </c>
      <c r="K50" s="170" t="e">
        <f>NA()</f>
        <v>#N/A</v>
      </c>
      <c r="L50" s="170">
        <f>IF(ISNUMBER('実質公債費比率（分子）の構造'!N$53),'実質公債費比率（分子）の構造'!N$53,NA())</f>
        <v>241</v>
      </c>
      <c r="M50" s="170" t="e">
        <f>NA()</f>
        <v>#N/A</v>
      </c>
      <c r="N50" s="170" t="e">
        <f>NA()</f>
        <v>#N/A</v>
      </c>
      <c r="O50" s="170">
        <f>IF(ISNUMBER('実質公債費比率（分子）の構造'!O$53),'実質公債費比率（分子）の構造'!O$53,NA())</f>
        <v>270</v>
      </c>
      <c r="P50" s="170" t="e">
        <f>NA()</f>
        <v>#N/A</v>
      </c>
    </row>
    <row r="53" spans="1:16">
      <c r="A53" s="142" t="s">
        <v>68</v>
      </c>
    </row>
    <row r="54" spans="1:16">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c r="A56" s="169" t="s">
        <v>43</v>
      </c>
      <c r="B56" s="169"/>
      <c r="C56" s="169"/>
      <c r="D56" s="169">
        <f>'将来負担比率（分子）の構造'!I$52</f>
        <v>6706</v>
      </c>
      <c r="E56" s="169"/>
      <c r="F56" s="169"/>
      <c r="G56" s="169">
        <f>'将来負担比率（分子）の構造'!J$52</f>
        <v>6596</v>
      </c>
      <c r="H56" s="169"/>
      <c r="I56" s="169"/>
      <c r="J56" s="169">
        <f>'将来負担比率（分子）の構造'!K$52</f>
        <v>6405</v>
      </c>
      <c r="K56" s="169"/>
      <c r="L56" s="169"/>
      <c r="M56" s="169">
        <f>'将来負担比率（分子）の構造'!L$52</f>
        <v>6064</v>
      </c>
      <c r="N56" s="169"/>
      <c r="O56" s="169"/>
      <c r="P56" s="169">
        <f>'将来負担比率（分子）の構造'!M$52</f>
        <v>5692</v>
      </c>
    </row>
    <row r="57" spans="1:16">
      <c r="A57" s="169" t="s">
        <v>42</v>
      </c>
      <c r="B57" s="169"/>
      <c r="C57" s="169"/>
      <c r="D57" s="169">
        <f>'将来負担比率（分子）の構造'!I$51</f>
        <v>757</v>
      </c>
      <c r="E57" s="169"/>
      <c r="F57" s="169"/>
      <c r="G57" s="169">
        <f>'将来負担比率（分子）の構造'!J$51</f>
        <v>819</v>
      </c>
      <c r="H57" s="169"/>
      <c r="I57" s="169"/>
      <c r="J57" s="169">
        <f>'将来負担比率（分子）の構造'!K$51</f>
        <v>683</v>
      </c>
      <c r="K57" s="169"/>
      <c r="L57" s="169"/>
      <c r="M57" s="169">
        <f>'将来負担比率（分子）の構造'!L$51</f>
        <v>667</v>
      </c>
      <c r="N57" s="169"/>
      <c r="O57" s="169"/>
      <c r="P57" s="169">
        <f>'将来負担比率（分子）の構造'!M$51</f>
        <v>635</v>
      </c>
    </row>
    <row r="58" spans="1:16">
      <c r="A58" s="169" t="s">
        <v>41</v>
      </c>
      <c r="B58" s="169"/>
      <c r="C58" s="169"/>
      <c r="D58" s="169">
        <f>'将来負担比率（分子）の構造'!I$50</f>
        <v>2525</v>
      </c>
      <c r="E58" s="169"/>
      <c r="F58" s="169"/>
      <c r="G58" s="169">
        <f>'将来負担比率（分子）の構造'!J$50</f>
        <v>2664</v>
      </c>
      <c r="H58" s="169"/>
      <c r="I58" s="169"/>
      <c r="J58" s="169">
        <f>'将来負担比率（分子）の構造'!K$50</f>
        <v>3362</v>
      </c>
      <c r="K58" s="169"/>
      <c r="L58" s="169"/>
      <c r="M58" s="169">
        <f>'将来負担比率（分子）の構造'!L$50</f>
        <v>3768</v>
      </c>
      <c r="N58" s="169"/>
      <c r="O58" s="169"/>
      <c r="P58" s="169">
        <f>'将来負担比率（分子）の構造'!M$50</f>
        <v>3668</v>
      </c>
    </row>
    <row r="59" spans="1:16">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c r="A62" s="169" t="s">
        <v>35</v>
      </c>
      <c r="B62" s="169">
        <f>'将来負担比率（分子）の構造'!I$45</f>
        <v>1991</v>
      </c>
      <c r="C62" s="169"/>
      <c r="D62" s="169"/>
      <c r="E62" s="169">
        <f>'将来負担比率（分子）の構造'!J$45</f>
        <v>1920</v>
      </c>
      <c r="F62" s="169"/>
      <c r="G62" s="169"/>
      <c r="H62" s="169">
        <f>'将来負担比率（分子）の構造'!K$45</f>
        <v>1839</v>
      </c>
      <c r="I62" s="169"/>
      <c r="J62" s="169"/>
      <c r="K62" s="169">
        <f>'将来負担比率（分子）の構造'!L$45</f>
        <v>2130</v>
      </c>
      <c r="L62" s="169"/>
      <c r="M62" s="169"/>
      <c r="N62" s="169">
        <f>'将来負担比率（分子）の構造'!M$45</f>
        <v>1866</v>
      </c>
      <c r="O62" s="169"/>
      <c r="P62" s="169"/>
    </row>
    <row r="63" spans="1:16">
      <c r="A63" s="169" t="s">
        <v>34</v>
      </c>
      <c r="B63" s="169">
        <f>'将来負担比率（分子）の構造'!I$44</f>
        <v>148</v>
      </c>
      <c r="C63" s="169"/>
      <c r="D63" s="169"/>
      <c r="E63" s="169">
        <f>'将来負担比率（分子）の構造'!J$44</f>
        <v>125</v>
      </c>
      <c r="F63" s="169"/>
      <c r="G63" s="169"/>
      <c r="H63" s="169">
        <f>'将来負担比率（分子）の構造'!K$44</f>
        <v>103</v>
      </c>
      <c r="I63" s="169"/>
      <c r="J63" s="169"/>
      <c r="K63" s="169">
        <f>'将来負担比率（分子）の構造'!L$44</f>
        <v>131</v>
      </c>
      <c r="L63" s="169"/>
      <c r="M63" s="169"/>
      <c r="N63" s="169">
        <f>'将来負担比率（分子）の構造'!M$44</f>
        <v>141</v>
      </c>
      <c r="O63" s="169"/>
      <c r="P63" s="169"/>
    </row>
    <row r="64" spans="1:16">
      <c r="A64" s="169" t="s">
        <v>33</v>
      </c>
      <c r="B64" s="169">
        <f>'将来負担比率（分子）の構造'!I$43</f>
        <v>977</v>
      </c>
      <c r="C64" s="169"/>
      <c r="D64" s="169"/>
      <c r="E64" s="169">
        <f>'将来負担比率（分子）の構造'!J$43</f>
        <v>1022</v>
      </c>
      <c r="F64" s="169"/>
      <c r="G64" s="169"/>
      <c r="H64" s="169">
        <f>'将来負担比率（分子）の構造'!K$43</f>
        <v>1028</v>
      </c>
      <c r="I64" s="169"/>
      <c r="J64" s="169"/>
      <c r="K64" s="169">
        <f>'将来負担比率（分子）の構造'!L$43</f>
        <v>1050</v>
      </c>
      <c r="L64" s="169"/>
      <c r="M64" s="169"/>
      <c r="N64" s="169">
        <f>'将来負担比率（分子）の構造'!M$43</f>
        <v>1010</v>
      </c>
      <c r="O64" s="169"/>
      <c r="P64" s="169"/>
    </row>
    <row r="65" spans="1:16">
      <c r="A65" s="169" t="s">
        <v>32</v>
      </c>
      <c r="B65" s="169">
        <f>'将来負担比率（分子）の構造'!I$42</f>
        <v>276</v>
      </c>
      <c r="C65" s="169"/>
      <c r="D65" s="169"/>
      <c r="E65" s="169">
        <f>'将来負担比率（分子）の構造'!J$42</f>
        <v>243</v>
      </c>
      <c r="F65" s="169"/>
      <c r="G65" s="169"/>
      <c r="H65" s="169">
        <f>'将来負担比率（分子）の構造'!K$42</f>
        <v>212</v>
      </c>
      <c r="I65" s="169"/>
      <c r="J65" s="169"/>
      <c r="K65" s="169">
        <f>'将来負担比率（分子）の構造'!L$42</f>
        <v>238</v>
      </c>
      <c r="L65" s="169"/>
      <c r="M65" s="169"/>
      <c r="N65" s="169">
        <f>'将来負担比率（分子）の構造'!M$42</f>
        <v>476</v>
      </c>
      <c r="O65" s="169"/>
      <c r="P65" s="169"/>
    </row>
    <row r="66" spans="1:16">
      <c r="A66" s="169" t="s">
        <v>31</v>
      </c>
      <c r="B66" s="169">
        <f>'将来負担比率（分子）の構造'!I$41</f>
        <v>7376</v>
      </c>
      <c r="C66" s="169"/>
      <c r="D66" s="169"/>
      <c r="E66" s="169">
        <f>'将来負担比率（分子）の構造'!J$41</f>
        <v>7382</v>
      </c>
      <c r="F66" s="169"/>
      <c r="G66" s="169"/>
      <c r="H66" s="169">
        <f>'将来負担比率（分子）の構造'!K$41</f>
        <v>7139</v>
      </c>
      <c r="I66" s="169"/>
      <c r="J66" s="169"/>
      <c r="K66" s="169">
        <f>'将来負担比率（分子）の構造'!L$41</f>
        <v>6671</v>
      </c>
      <c r="L66" s="169"/>
      <c r="M66" s="169"/>
      <c r="N66" s="169">
        <f>'将来負担比率（分子）の構造'!M$41</f>
        <v>6132</v>
      </c>
      <c r="O66" s="169"/>
      <c r="P66" s="169"/>
    </row>
    <row r="67" spans="1:16">
      <c r="A67" s="169" t="s">
        <v>71</v>
      </c>
      <c r="B67" s="169" t="e">
        <f>NA()</f>
        <v>#N/A</v>
      </c>
      <c r="C67" s="169">
        <f>IF(ISNUMBER('将来負担比率（分子）の構造'!I$53), IF('将来負担比率（分子）の構造'!I$53 &lt; 0, 0, '将来負担比率（分子）の構造'!I$53), NA())</f>
        <v>780</v>
      </c>
      <c r="D67" s="169" t="e">
        <f>NA()</f>
        <v>#N/A</v>
      </c>
      <c r="E67" s="169" t="e">
        <f>NA()</f>
        <v>#N/A</v>
      </c>
      <c r="F67" s="169">
        <f>IF(ISNUMBER('将来負担比率（分子）の構造'!J$53), IF('将来負担比率（分子）の構造'!J$53 &lt; 0, 0, '将来負担比率（分子）の構造'!J$53), NA())</f>
        <v>613</v>
      </c>
      <c r="G67" s="169" t="e">
        <f>NA()</f>
        <v>#N/A</v>
      </c>
      <c r="H67" s="169" t="e">
        <f>NA()</f>
        <v>#N/A</v>
      </c>
      <c r="I67" s="169">
        <f>IF(ISNUMBER('将来負担比率（分子）の構造'!K$53), IF('将来負担比率（分子）の構造'!K$53 &lt; 0, 0, '将来負担比率（分子）の構造'!K$53), NA())</f>
        <v>0</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c r="A70" s="171" t="s">
        <v>72</v>
      </c>
      <c r="B70" s="171"/>
      <c r="C70" s="171"/>
      <c r="D70" s="171"/>
      <c r="E70" s="171"/>
      <c r="F70" s="171"/>
    </row>
    <row r="71" spans="1:16">
      <c r="A71" s="172"/>
      <c r="B71" s="172" t="str">
        <f>基金残高に係る経年分析!F54</f>
        <v>R03</v>
      </c>
      <c r="C71" s="172" t="str">
        <f>基金残高に係る経年分析!G54</f>
        <v>R04</v>
      </c>
      <c r="D71" s="172" t="str">
        <f>基金残高に係る経年分析!H54</f>
        <v>R05</v>
      </c>
    </row>
    <row r="72" spans="1:16">
      <c r="A72" s="172" t="s">
        <v>73</v>
      </c>
      <c r="B72" s="173">
        <f>基金残高に係る経年分析!F55</f>
        <v>950</v>
      </c>
      <c r="C72" s="173">
        <f>基金残高に係る経年分析!G55</f>
        <v>1156</v>
      </c>
      <c r="D72" s="173">
        <f>基金残高に係る経年分析!H55</f>
        <v>1138</v>
      </c>
    </row>
    <row r="73" spans="1:16">
      <c r="A73" s="172" t="s">
        <v>74</v>
      </c>
      <c r="B73" s="173">
        <f>基金残高に係る経年分析!F56</f>
        <v>86</v>
      </c>
      <c r="C73" s="173">
        <f>基金残高に係る経年分析!G56</f>
        <v>86</v>
      </c>
      <c r="D73" s="173">
        <f>基金残高に係る経年分析!H56</f>
        <v>112</v>
      </c>
    </row>
    <row r="74" spans="1:16">
      <c r="A74" s="172" t="s">
        <v>75</v>
      </c>
      <c r="B74" s="173">
        <f>基金残高に係る経年分析!F57</f>
        <v>1441</v>
      </c>
      <c r="C74" s="173">
        <f>基金残高に係る経年分析!G57</f>
        <v>1610</v>
      </c>
      <c r="D74" s="173">
        <f>基金残高に係る経年分析!H57</f>
        <v>1566</v>
      </c>
    </row>
  </sheetData>
  <sheetProtection algorithmName="SHA-512" hashValue="nCtsDxaVw8sdQ2ubUV4+c3x8S+qhDZ+wjpDTMezAQMGSRzwFA1cSIrW4zQ6PkwZlE8+h8rDyCYqJnzz49pjnHw==" saltValue="30o1XRNX2uvz3MXr9QigU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平田 歩夢</cp:lastModifiedBy>
  <cp:lastPrinted>2025-03-19T06:19:43Z</cp:lastPrinted>
  <dcterms:created xsi:type="dcterms:W3CDTF">2025-02-19T01:43:08Z</dcterms:created>
  <dcterms:modified xsi:type="dcterms:W3CDTF">2025-11-17T05:35:46Z</dcterms:modified>
  <cp:category/>
</cp:coreProperties>
</file>