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Dstfs02\01170_市町村課$\01_所属全体フォルダ\5財政班\07fy\038_財政状況資料集\R6決算\04_市町村↔県\27 袖ケ浦市▲\"/>
    </mc:Choice>
  </mc:AlternateContent>
  <xr:revisionPtr revIDLastSave="0" documentId="13_ncr:1_{6CADCF50-A168-4852-A830-2C4E4E85F9BF}"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BW34" i="10"/>
  <c r="BW35" i="10" s="1"/>
  <c r="BW36" i="10" s="1"/>
  <c r="BW37" i="10" s="1"/>
  <c r="BW38" i="10" s="1"/>
  <c r="BW39" i="10" s="1"/>
  <c r="BW40" i="10" s="1"/>
  <c r="BW41" i="10" s="1"/>
  <c r="BW42" i="10" s="1"/>
  <c r="BW43" i="10" s="1"/>
  <c r="BE34" i="10"/>
  <c r="C34" i="10"/>
  <c r="CO34"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alcChain>
</file>

<file path=xl/sharedStrings.xml><?xml version="1.0" encoding="utf-8"?>
<sst xmlns="http://schemas.openxmlformats.org/spreadsheetml/2006/main" count="1085" uniqueCount="559">
  <si>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</si>
  <si>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</si>
  <si>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</si>
  <si>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</si>
  <si>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</si>
  <si>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</si>
  <si>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</si>
  <si>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</si>
  <si>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</si>
  <si>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</si>
  <si>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</si>
  <si>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</si>
  <si>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</si>
  <si>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</si>
  <si>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</si>
  <si>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</si>
  <si>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</si>
  <si>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</si>
  <si>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</si>
  <si>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</si>
  <si>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</si>
  <si>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</si>
  <si>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</si>
  <si>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</si>
  <si>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</si>
  <si>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</si>
  <si>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</si>
  <si>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</si>
  <si>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</si>
  <si>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</si>
  <si>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</si>
  <si>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</si>
  <si>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</si>
  <si>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</si>
  <si>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</si>
  <si>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</si>
  <si>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</si>
  <si>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</si>
  <si>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</si>
  <si>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</si>
  <si>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</si>
  <si>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</si>
  <si>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</si>
  <si>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</si>
  <si>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</si>
  <si>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</si>
  <si>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</si>
  <si>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</si>
  <si>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</si>
  <si>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</si>
  <si>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</si>
  <si>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</si>
  <si>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</si>
  <si>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</si>
  <si>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</si>
  <si>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</si>
  <si>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</si>
  <si>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</si>
  <si>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</si>
  <si>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</si>
  <si>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</si>
  <si>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</si>
  <si>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</si>
  <si>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</si>
  <si>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</si>
  <si>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</si>
  <si>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</si>
  <si>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</si>
  <si>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</si>
  <si>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</si>
  <si>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</si>
  <si>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</si>
  <si>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</si>
  <si>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</si>
  <si>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</si>
  <si>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</si>
  <si>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</si>
  <si>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</si>
  <si>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</si>
  <si>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</si>
  <si>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</si>
  <si>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</si>
  <si>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</si>
  <si>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</si>
  <si>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</si>
  <si>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</si>
  <si>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</si>
  <si>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</si>
  <si>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</si>
  <si>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</si>
  <si>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</si>
  <si>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</si>
  <si>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</si>
  <si>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</si>
  <si>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袖ケ浦市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</si>
  <si>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</si>
  <si>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</si>
  <si>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</si>
  <si>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</si>
  <si>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</si>
  <si>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</si>
  <si>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</si>
  <si>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</si>
  <si>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</si>
  <si>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</si>
  <si>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</si>
  <si>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</si>
  <si>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</si>
  <si>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</si>
  <si>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</si>
  <si>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</si>
  <si>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</si>
  <si>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</si>
  <si>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</si>
  <si>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</si>
  <si>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</si>
  <si>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</si>
  <si>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</si>
  <si>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</si>
  <si>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</si>
  <si>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</si>
  <si>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</si>
  <si>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</si>
  <si>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</si>
  <si>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</si>
  <si>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</si>
  <si>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</si>
  <si>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</si>
  <si>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</si>
  <si>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</si>
  <si>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</si>
  <si>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</si>
  <si>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</si>
  <si>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</si>
  <si>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</si>
  <si>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</si>
  <si>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</si>
  <si>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</si>
  <si>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</si>
  <si>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</si>
  <si>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</si>
  <si>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</si>
  <si>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</si>
  <si>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</si>
  <si>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</si>
  <si>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</si>
  <si>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</si>
  <si>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</si>
  <si>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</si>
  <si>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</si>
  <si>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</si>
  <si>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</si>
  <si>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</si>
  <si>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</si>
  <si>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</si>
  <si>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</si>
  <si>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</si>
  <si>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</si>
  <si>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</si>
  <si>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</si>
  <si>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</si>
  <si>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</si>
  <si>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</si>
  <si>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</si>
  <si>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</si>
  <si>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</si>
  <si>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</si>
  <si>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</si>
  <si>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</si>
  <si>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</si>
  <si>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</si>
  <si>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</si>
  <si>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</si>
  <si>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</si>
  <si>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</si>
  <si>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</si>
  <si>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</si>
  <si>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</si>
  <si>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</si>
  <si>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</si>
  <si>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</si>
  <si>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</si>
  <si>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</si>
  <si>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</si>
  <si>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</si>
  <si>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</si>
  <si>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</si>
  <si>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</si>
  <si>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</si>
  <si>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</si>
  <si>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</si>
  <si>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</si>
  <si>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</si>
  <si>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</si>
  <si>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</si>
  <si>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</si>
  <si>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</si>
  <si>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</si>
  <si>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</si>
  <si>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</si>
  <si>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</si>
  <si>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</si>
  <si>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</si>
  <si>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千葉県袖ケ浦市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</si>
  <si>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</si>
  <si>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</si>
  <si>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</si>
  <si>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</si>
  <si>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</si>
  <si>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</si>
  <si>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</si>
  <si>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</si>
  <si>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</si>
  <si>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</si>
  <si>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</si>
  <si>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</si>
  <si>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</si>
  <si>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</si>
  <si>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</si>
  <si>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</si>
  <si>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</si>
  <si>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</si>
  <si>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</si>
  <si>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</si>
  <si>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</si>
  <si>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</si>
  <si>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</si>
  <si>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</si>
  <si>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</si>
  <si>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</si>
  <si>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</si>
  <si>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</si>
  <si>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</si>
  <si>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</si>
  <si>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</si>
  <si>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</si>
  <si>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</si>
  <si>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</si>
  <si>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</si>
  <si>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</si>
  <si>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</si>
  <si>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</si>
  <si>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</si>
  <si>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</si>
  <si>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</si>
  <si>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</si>
  <si>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</si>
  <si>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</si>
  <si>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</si>
  <si>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</si>
  <si>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</si>
  <si>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</si>
  <si>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</si>
  <si>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</si>
  <si>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</si>
  <si>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</si>
  <si>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</si>
  <si>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</si>
  <si>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</si>
  <si>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</si>
  <si>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</si>
  <si>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</si>
  <si>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</si>
  <si>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</si>
  <si>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</si>
  <si>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</si>
  <si>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</si>
  <si>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</si>
  <si>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</si>
  <si>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</si>
  <si>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</si>
  <si>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</si>
  <si>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</si>
  <si>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</si>
  <si>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</si>
  <si>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</si>
  <si>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</si>
  <si>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</si>
  <si>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</si>
  <si>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</si>
  <si>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</si>
  <si>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</si>
  <si>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</si>
  <si>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</si>
  <si>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</si>
  <si>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</si>
  <si>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</si>
  <si>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</si>
  <si>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</si>
  <si>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</si>
  <si>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</si>
  <si>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</si>
  <si>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</si>
  <si>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</si>
  <si>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</si>
  <si>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</si>
  <si>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</si>
  <si>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</si>
  <si>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</si>
  <si>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</si>
  <si>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</si>
  <si>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</si>
  <si>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</si>
  <si>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</si>
  <si>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</si>
  <si>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</si>
  <si>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</si>
  <si>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</si>
  <si>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</si>
  <si>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</si>
  <si>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</si>
  <si>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</si>
  <si>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</si>
  <si>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</si>
  <si>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</si>
  <si>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</si>
  <si>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</si>
  <si>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</si>
  <si>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</si>
  <si>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</si>
  <si>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</si>
  <si>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</si>
  <si>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</si>
  <si>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</si>
  <si>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</si>
  <si>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</si>
  <si>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</si>
  <si>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</si>
  <si>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</si>
  <si>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</si>
  <si>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</si>
  <si>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駐車場整備</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</si>
  <si>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</si>
  <si>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</si>
  <si>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</si>
  <si>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</si>
  <si>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</si>
  <si>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</si>
  <si>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</si>
  <si>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</si>
  <si>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</si>
  <si>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</si>
  <si>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</si>
  <si>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</si>
  <si>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</si>
  <si>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</si>
  <si>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</si>
  <si>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</si>
  <si>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</si>
  <si>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</si>
  <si>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</si>
  <si>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</si>
  <si>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</si>
  <si>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</si>
  <si>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千葉県袖ケ浦市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</si>
  <si>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</si>
  <si>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</si>
  <si>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</si>
  <si>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</si>
  <si>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</si>
  <si>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</si>
  <si>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</si>
  <si>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</si>
  <si>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</si>
  <si>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</si>
  <si>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</si>
  <si>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</si>
  <si>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</si>
  <si>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</si>
  <si>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</si>
  <si>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</si>
  <si>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</si>
  <si>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</si>
  <si>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</si>
  <si>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</si>
  <si>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</si>
  <si>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</si>
  <si>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</si>
  <si>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</si>
  <si>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</si>
  <si>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</si>
  <si>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</si>
  <si>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</si>
  <si>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</si>
  <si>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</si>
  <si>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</si>
  <si>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</si>
  <si>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</si>
  <si>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袖ケ浦市国民健康保険特別会計</t>
    <phoneticPr fontId="5"/>
  </si>
  <si>
    <t>袖ケ浦市介護保険特別会計</t>
    <phoneticPr fontId="5"/>
  </si>
  <si>
    <t>袖ケ浦市後期高齢者医療特別会計</t>
    <phoneticPr fontId="5"/>
  </si>
  <si>
    <t>袖ケ浦市下水道事業会計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</si>
  <si>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</si>
  <si>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</si>
  <si>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</si>
  <si>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</si>
  <si>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</si>
  <si>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</si>
  <si>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</si>
  <si>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</si>
  <si>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</si>
  <si>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</si>
  <si>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</si>
  <si>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</si>
  <si>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</si>
  <si>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</si>
  <si>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</si>
  <si>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</si>
  <si>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</si>
  <si>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</si>
  <si>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</si>
  <si>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</si>
  <si>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</si>
  <si>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</si>
  <si>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</si>
  <si>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</si>
  <si>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</si>
  <si>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</si>
  <si>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</si>
  <si>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</si>
  <si>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</si>
  <si>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</si>
  <si>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</si>
  <si>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</si>
  <si>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</si>
  <si>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</si>
  <si>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</si>
  <si>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</si>
  <si>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</si>
  <si>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</si>
  <si>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</si>
  <si>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</si>
  <si>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</si>
  <si>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</si>
  <si>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</si>
  <si>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</si>
  <si>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</si>
  <si>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</si>
  <si>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</si>
  <si>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</si>
  <si>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</si>
  <si>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</si>
  <si>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</si>
  <si>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</si>
  <si>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</si>
  <si>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</si>
  <si>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</si>
  <si>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</si>
  <si>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</si>
  <si>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</si>
  <si>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</si>
  <si>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</si>
  <si>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</si>
  <si>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</si>
  <si>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</si>
  <si>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</si>
  <si>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</si>
  <si>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</si>
  <si>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</si>
  <si>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</si>
  <si>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</si>
  <si>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</si>
  <si>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</si>
  <si>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</si>
  <si>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</si>
  <si>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</si>
  <si>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</si>
  <si>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</si>
  <si>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</si>
  <si>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</si>
  <si>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</si>
  <si>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</si>
  <si>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</si>
  <si>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</si>
  <si>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</si>
  <si>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</si>
  <si>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</si>
  <si>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</si>
  <si>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</si>
  <si>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</si>
  <si>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</si>
  <si>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</si>
  <si>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</si>
  <si>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</si>
  <si>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</si>
  <si>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</si>
  <si>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</si>
  <si>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</si>
  <si>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</si>
  <si>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</si>
  <si>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</si>
  <si>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</si>
  <si>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</si>
  <si>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</si>
  <si>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</si>
  <si>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</si>
  <si>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</si>
  <si>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</si>
  <si>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</si>
  <si>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</si>
  <si>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</si>
  <si>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</si>
  <si>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</si>
  <si>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</si>
  <si>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</si>
  <si>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</si>
  <si>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</si>
  <si>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</si>
  <si>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</si>
  <si>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</si>
  <si>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</si>
  <si>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</si>
  <si>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</si>
  <si>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</si>
  <si>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</si>
  <si>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</si>
  <si>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</si>
  <si>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</si>
  <si>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</si>
  <si>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</si>
  <si>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</si>
  <si>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</si>
  <si>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</si>
  <si>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</si>
  <si>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</si>
  <si>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</si>
  <si>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</si>
  <si>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</si>
  <si>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</si>
  <si>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袖ケ浦市下水道事業会計</t>
  </si>
  <si>
    <t>袖ケ浦市介護保険特別会計</t>
  </si>
  <si>
    <t>袖ケ浦市国民健康保険特別会計</t>
  </si>
  <si>
    <t>袖ケ浦市後期高齢者医療特別会計</t>
  </si>
  <si>
    <t>その他会計（赤字）</t>
  </si>
  <si>
    <t>その他会計（黒字）</t>
  </si>
  <si>
    <t>R02</t>
    <phoneticPr fontId="5"/>
  </si>
  <si>
    <t>R03</t>
    <phoneticPr fontId="5"/>
  </si>
  <si>
    <t>R04</t>
    <phoneticPr fontId="5"/>
  </si>
  <si>
    <t>R05</t>
    <phoneticPr fontId="5"/>
  </si>
  <si>
    <t>R06</t>
    <phoneticPr fontId="5"/>
  </si>
  <si>
    <t>袖ケ浦市土地開発公社</t>
    <rPh sb="0" eb="4">
      <t>ソデガウラシ</t>
    </rPh>
    <rPh sb="4" eb="10">
      <t>トチカイハツコウシャ</t>
    </rPh>
    <phoneticPr fontId="2"/>
  </si>
  <si>
    <t xml:space="preserve">千葉県市町村総合事務組合（一般会計） </t>
  </si>
  <si>
    <t>千葉県市町村総合事務組合（千葉県自治会館管理運営特別会計）</t>
  </si>
  <si>
    <t>千葉県市町村総合事務組合（千葉県自治研修センター特別会計）</t>
  </si>
  <si>
    <t xml:space="preserve">千葉県市町村総合事務組合（千葉県市町村交通災害共済特別会計） </t>
  </si>
  <si>
    <t xml:space="preserve">千葉県後期高齢者医療広域連合（一般会計） </t>
  </si>
  <si>
    <t>千葉県後期高齢者医療広域連合（後期高齢者医療特別会計）</t>
  </si>
  <si>
    <t>君津中央病院企業団（病院事業特別会計）</t>
    <rPh sb="0" eb="6">
      <t>キミツチュウオウビョウイン</t>
    </rPh>
    <rPh sb="6" eb="9">
      <t>キギョウダン</t>
    </rPh>
    <rPh sb="10" eb="14">
      <t>ビョウインジギョウ</t>
    </rPh>
    <rPh sb="14" eb="18">
      <t>トクベツカイケイ</t>
    </rPh>
    <phoneticPr fontId="2"/>
  </si>
  <si>
    <t>かずさ水道広域連合企業団（用水供給事業）</t>
    <rPh sb="3" eb="5">
      <t>スイドウ</t>
    </rPh>
    <rPh sb="5" eb="9">
      <t>コウイキレンゴウ</t>
    </rPh>
    <rPh sb="9" eb="12">
      <t>キギョウダン</t>
    </rPh>
    <rPh sb="13" eb="15">
      <t>ヨウスイ</t>
    </rPh>
    <rPh sb="15" eb="19">
      <t>キョウキュウジギョウ</t>
    </rPh>
    <phoneticPr fontId="2"/>
  </si>
  <si>
    <t>かずさ水道広域連合企業団</t>
    <rPh sb="3" eb="5">
      <t>スイドウ</t>
    </rPh>
    <rPh sb="5" eb="9">
      <t>コウイキレンゴウ</t>
    </rPh>
    <rPh sb="9" eb="12">
      <t>キギョウダン</t>
    </rPh>
    <phoneticPr fontId="2"/>
  </si>
  <si>
    <t>君津郡市広域市町村圏事務組合</t>
    <rPh sb="0" eb="4">
      <t>キミツグンシ</t>
    </rPh>
    <rPh sb="4" eb="10">
      <t>コウイキシチョウソンケン</t>
    </rPh>
    <rPh sb="10" eb="14">
      <t>ジムクミアイ</t>
    </rPh>
    <phoneticPr fontId="2"/>
  </si>
  <si>
    <t>-</t>
    <phoneticPr fontId="2"/>
  </si>
  <si>
    <t>教育施設整備基金</t>
    <rPh sb="0" eb="2">
      <t>キョウイク</t>
    </rPh>
    <rPh sb="2" eb="4">
      <t>シセツ</t>
    </rPh>
    <rPh sb="4" eb="6">
      <t>セイビ</t>
    </rPh>
    <rPh sb="6" eb="8">
      <t>キキン</t>
    </rPh>
    <phoneticPr fontId="5"/>
  </si>
  <si>
    <t>社会福祉基金</t>
    <rPh sb="0" eb="2">
      <t>シャカイ</t>
    </rPh>
    <rPh sb="2" eb="4">
      <t>フクシ</t>
    </rPh>
    <rPh sb="4" eb="6">
      <t>キキン</t>
    </rPh>
    <phoneticPr fontId="5"/>
  </si>
  <si>
    <t>災害救助基金</t>
    <rPh sb="0" eb="2">
      <t>サイガイ</t>
    </rPh>
    <rPh sb="2" eb="4">
      <t>キュウジョ</t>
    </rPh>
    <rPh sb="4" eb="6">
      <t>キキン</t>
    </rPh>
    <phoneticPr fontId="5"/>
  </si>
  <si>
    <t>生涯学習基金</t>
    <rPh sb="0" eb="4">
      <t>ショウガイガクシュウ</t>
    </rPh>
    <rPh sb="4" eb="6">
      <t>キキン</t>
    </rPh>
    <phoneticPr fontId="5"/>
  </si>
  <si>
    <t>森林整備基金</t>
    <rPh sb="0" eb="6">
      <t>シンリンセイビキキン</t>
    </rPh>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</si>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</sst>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0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45945</c:v>
                </c:pt>
                <c:pt idx="2">
                  <c:v>44475</c:v>
                </c:pt>
                <c:pt idx="3">
                  <c:v>45982</c:v>
                </c:pt>
                <c:pt idx="4">
                  <c:v>50538</c:v>
                </c:pt>
              </c:numCache>
            </c:numRef>
          </c:val>
          <c:smooth val="0"/>
          <c:extLst>
            <c:ext xmlns:c16="http://schemas.microsoft.com/office/drawing/2014/chart" uri="{C3380CC4-5D6E-409C-BE32-E72D297353CC}">
              <c16:uniqueId val="{00000000-EC2C-46FA-96E4-D2D3D8B1858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48377</c:v>
                </c:pt>
                <c:pt idx="1">
                  <c:v>74287</c:v>
                </c:pt>
                <c:pt idx="2">
                  <c:v>76200</c:v>
                </c:pt>
                <c:pt idx="3">
                  <c:v>45276</c:v>
                </c:pt>
                <c:pt idx="4">
                  <c:v>54028</c:v>
                </c:pt>
              </c:numCache>
            </c:numRef>
          </c:val>
          <c:smooth val="0"/>
          <c:extLst>
            <c:ext xmlns:c16="http://schemas.microsoft.com/office/drawing/2014/chart" uri="{C3380CC4-5D6E-409C-BE32-E72D297353CC}">
              <c16:uniqueId val="{00000001-EC2C-46FA-96E4-D2D3D8B1858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6.96</c:v>
                </c:pt>
                <c:pt idx="1">
                  <c:v>6.12</c:v>
                </c:pt>
                <c:pt idx="2">
                  <c:v>6.84</c:v>
                </c:pt>
                <c:pt idx="3">
                  <c:v>5.4</c:v>
                </c:pt>
                <c:pt idx="4">
                  <c:v>6.53</c:v>
                </c:pt>
              </c:numCache>
            </c:numRef>
          </c:val>
          <c:extLst>
            <c:ext xmlns:c16="http://schemas.microsoft.com/office/drawing/2014/chart" uri="{C3380CC4-5D6E-409C-BE32-E72D297353CC}">
              <c16:uniqueId val="{00000000-7B63-42D2-84E8-2574CC9516F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16.07</c:v>
                </c:pt>
                <c:pt idx="1">
                  <c:v>18.2</c:v>
                </c:pt>
                <c:pt idx="2">
                  <c:v>16.82</c:v>
                </c:pt>
                <c:pt idx="3">
                  <c:v>17.77</c:v>
                </c:pt>
                <c:pt idx="4">
                  <c:v>17.309999999999999</c:v>
                </c:pt>
              </c:numCache>
            </c:numRef>
          </c:val>
          <c:extLst>
            <c:ext xmlns:c16="http://schemas.microsoft.com/office/drawing/2014/chart" uri="{C3380CC4-5D6E-409C-BE32-E72D297353CC}">
              <c16:uniqueId val="{00000001-7B63-42D2-84E8-2574CC9516F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0.21</c:v>
                </c:pt>
                <c:pt idx="1">
                  <c:v>0.87</c:v>
                </c:pt>
                <c:pt idx="2">
                  <c:v>1.1499999999999999</c:v>
                </c:pt>
                <c:pt idx="3">
                  <c:v>0.45</c:v>
                </c:pt>
                <c:pt idx="4">
                  <c:v>1.68</c:v>
                </c:pt>
              </c:numCache>
            </c:numRef>
          </c:val>
          <c:smooth val="0"/>
          <c:extLst>
            <c:ext xmlns:c16="http://schemas.microsoft.com/office/drawing/2014/chart" uri="{C3380CC4-5D6E-409C-BE32-E72D297353CC}">
              <c16:uniqueId val="{00000002-7B63-42D2-84E8-2574CC9516F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178-4572-8717-604649D8B7C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178-4572-8717-604649D8B7C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178-4572-8717-604649D8B7C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178-4572-8717-604649D8B7CD}"/>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8178-4572-8717-604649D8B7CD}"/>
            </c:ext>
          </c:extLst>
        </c:ser>
        <c:ser>
          <c:idx val="5"/>
          <c:order val="5"/>
          <c:tx>
            <c:strRef>
              <c:f>データシート!$A$32</c:f>
              <c:strCache>
                <c:ptCount val="1"/>
                <c:pt idx="0">
                  <c:v>袖ケ浦市後期高齢者医療特別会計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0.02</c:v>
                </c:pt>
                <c:pt idx="4">
                  <c:v>#N/A</c:v>
                </c:pt>
                <c:pt idx="5">
                  <c:v>0.03</c:v>
                </c:pt>
                <c:pt idx="6">
                  <c:v>#N/A</c:v>
                </c:pt>
                <c:pt idx="7">
                  <c:v>0.03</c:v>
                </c:pt>
                <c:pt idx="8">
                  <c:v>#N/A</c:v>
                </c:pt>
                <c:pt idx="9">
                  <c:v>0.02</c:v>
                </c:pt>
              </c:numCache>
            </c:numRef>
          </c:val>
          <c:extLst>
            <c:ext xmlns:c16="http://schemas.microsoft.com/office/drawing/2014/chart" uri="{C3380CC4-5D6E-409C-BE32-E72D297353CC}">
              <c16:uniqueId val="{00000005-8178-4572-8717-604649D8B7CD}"/>
            </c:ext>
          </c:extLst>
        </c:ser>
        <c:ser>
          <c:idx val="6"/>
          <c:order val="6"/>
          <c:tx>
            <c:strRef>
              <c:f>データシート!$A$33</c:f>
              <c:strCache>
                <c:ptCount val="1"/>
                <c:pt idx="0">
                  <c:v>袖ケ浦市国民健康保険特別会計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0.57999999999999996</c:v>
                </c:pt>
                <c:pt idx="2">
                  <c:v>#N/A</c:v>
                </c:pt>
                <c:pt idx="3">
                  <c:v>0.36</c:v>
                </c:pt>
                <c:pt idx="4">
                  <c:v>#N/A</c:v>
                </c:pt>
                <c:pt idx="5">
                  <c:v>0.22</c:v>
                </c:pt>
                <c:pt idx="6">
                  <c:v>#N/A</c:v>
                </c:pt>
                <c:pt idx="7">
                  <c:v>0.02</c:v>
                </c:pt>
                <c:pt idx="8">
                  <c:v>#N/A</c:v>
                </c:pt>
                <c:pt idx="9">
                  <c:v>0.1</c:v>
                </c:pt>
              </c:numCache>
            </c:numRef>
          </c:val>
          <c:extLst>
            <c:ext xmlns:c16="http://schemas.microsoft.com/office/drawing/2014/chart" uri="{C3380CC4-5D6E-409C-BE32-E72D297353CC}">
              <c16:uniqueId val="{00000006-8178-4572-8717-604649D8B7CD}"/>
            </c:ext>
          </c:extLst>
        </c:ser>
        <c:ser>
          <c:idx val="7"/>
          <c:order val="7"/>
          <c:tx>
            <c:strRef>
              <c:f>データシート!$A$34</c:f>
              <c:strCache>
                <c:ptCount val="1"/>
                <c:pt idx="0">
                  <c:v>袖ケ浦市介護保険特別会計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0.69</c:v>
                </c:pt>
                <c:pt idx="2">
                  <c:v>#N/A</c:v>
                </c:pt>
                <c:pt idx="3">
                  <c:v>0.51</c:v>
                </c:pt>
                <c:pt idx="4">
                  <c:v>#N/A</c:v>
                </c:pt>
                <c:pt idx="5">
                  <c:v>0.55000000000000004</c:v>
                </c:pt>
                <c:pt idx="6">
                  <c:v>#N/A</c:v>
                </c:pt>
                <c:pt idx="7">
                  <c:v>0.9</c:v>
                </c:pt>
                <c:pt idx="8">
                  <c:v>#N/A</c:v>
                </c:pt>
                <c:pt idx="9">
                  <c:v>0.81</c:v>
                </c:pt>
              </c:numCache>
            </c:numRef>
          </c:val>
          <c:extLst>
            <c:ext xmlns:c16="http://schemas.microsoft.com/office/drawing/2014/chart" uri="{C3380CC4-5D6E-409C-BE32-E72D297353CC}">
              <c16:uniqueId val="{00000007-8178-4572-8717-604649D8B7CD}"/>
            </c:ext>
          </c:extLst>
        </c:ser>
        <c:ser>
          <c:idx val="8"/>
          <c:order val="8"/>
          <c:tx>
            <c:strRef>
              <c:f>データシート!$A$35</c:f>
              <c:strCache>
                <c:ptCount val="1"/>
                <c:pt idx="0">
                  <c:v>袖ケ浦市下水道事業会計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0.36</c:v>
                </c:pt>
                <c:pt idx="2">
                  <c:v>#N/A</c:v>
                </c:pt>
                <c:pt idx="3">
                  <c:v>0.79</c:v>
                </c:pt>
                <c:pt idx="4">
                  <c:v>#N/A</c:v>
                </c:pt>
                <c:pt idx="5">
                  <c:v>0.66</c:v>
                </c:pt>
                <c:pt idx="6">
                  <c:v>#N/A</c:v>
                </c:pt>
                <c:pt idx="7">
                  <c:v>0.82</c:v>
                </c:pt>
                <c:pt idx="8">
                  <c:v>#N/A</c:v>
                </c:pt>
                <c:pt idx="9">
                  <c:v>0.99</c:v>
                </c:pt>
              </c:numCache>
            </c:numRef>
          </c:val>
          <c:extLst>
            <c:ext xmlns:c16="http://schemas.microsoft.com/office/drawing/2014/chart" uri="{C3380CC4-5D6E-409C-BE32-E72D297353CC}">
              <c16:uniqueId val="{00000008-8178-4572-8717-604649D8B7C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6.96</c:v>
                </c:pt>
                <c:pt idx="2">
                  <c:v>#N/A</c:v>
                </c:pt>
                <c:pt idx="3">
                  <c:v>6.11</c:v>
                </c:pt>
                <c:pt idx="4">
                  <c:v>#N/A</c:v>
                </c:pt>
                <c:pt idx="5">
                  <c:v>6.84</c:v>
                </c:pt>
                <c:pt idx="6">
                  <c:v>#N/A</c:v>
                </c:pt>
                <c:pt idx="7">
                  <c:v>5.4</c:v>
                </c:pt>
                <c:pt idx="8">
                  <c:v>#N/A</c:v>
                </c:pt>
                <c:pt idx="9">
                  <c:v>6.53</c:v>
                </c:pt>
              </c:numCache>
            </c:numRef>
          </c:val>
          <c:extLst>
            <c:ext xmlns:c16="http://schemas.microsoft.com/office/drawing/2014/chart" uri="{C3380CC4-5D6E-409C-BE32-E72D297353CC}">
              <c16:uniqueId val="{00000009-8178-4572-8717-604649D8B7C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1575</c:v>
                </c:pt>
                <c:pt idx="5">
                  <c:v>1555</c:v>
                </c:pt>
                <c:pt idx="8">
                  <c:v>1599</c:v>
                </c:pt>
                <c:pt idx="11">
                  <c:v>1523</c:v>
                </c:pt>
                <c:pt idx="14">
                  <c:v>1385</c:v>
                </c:pt>
              </c:numCache>
            </c:numRef>
          </c:val>
          <c:extLst>
            <c:ext xmlns:c16="http://schemas.microsoft.com/office/drawing/2014/chart" uri="{C3380CC4-5D6E-409C-BE32-E72D297353CC}">
              <c16:uniqueId val="{00000000-077A-45DB-9039-19BDA1D5FCC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77A-45DB-9039-19BDA1D5FCC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61</c:v>
                </c:pt>
                <c:pt idx="3">
                  <c:v>61</c:v>
                </c:pt>
                <c:pt idx="6">
                  <c:v>61</c:v>
                </c:pt>
                <c:pt idx="9">
                  <c:v>61</c:v>
                </c:pt>
                <c:pt idx="12">
                  <c:v>61</c:v>
                </c:pt>
              </c:numCache>
            </c:numRef>
          </c:val>
          <c:extLst>
            <c:ext xmlns:c16="http://schemas.microsoft.com/office/drawing/2014/chart" uri="{C3380CC4-5D6E-409C-BE32-E72D297353CC}">
              <c16:uniqueId val="{00000002-077A-45DB-9039-19BDA1D5FCC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178</c:v>
                </c:pt>
                <c:pt idx="3">
                  <c:v>176</c:v>
                </c:pt>
                <c:pt idx="6">
                  <c:v>187</c:v>
                </c:pt>
                <c:pt idx="9">
                  <c:v>182</c:v>
                </c:pt>
                <c:pt idx="12">
                  <c:v>177</c:v>
                </c:pt>
              </c:numCache>
            </c:numRef>
          </c:val>
          <c:extLst>
            <c:ext xmlns:c16="http://schemas.microsoft.com/office/drawing/2014/chart" uri="{C3380CC4-5D6E-409C-BE32-E72D297353CC}">
              <c16:uniqueId val="{00000003-077A-45DB-9039-19BDA1D5FCC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351</c:v>
                </c:pt>
                <c:pt idx="3">
                  <c:v>325</c:v>
                </c:pt>
                <c:pt idx="6">
                  <c:v>304</c:v>
                </c:pt>
                <c:pt idx="9">
                  <c:v>281</c:v>
                </c:pt>
                <c:pt idx="12">
                  <c:v>226</c:v>
                </c:pt>
              </c:numCache>
            </c:numRef>
          </c:val>
          <c:extLst>
            <c:ext xmlns:c16="http://schemas.microsoft.com/office/drawing/2014/chart" uri="{C3380CC4-5D6E-409C-BE32-E72D297353CC}">
              <c16:uniqueId val="{00000004-077A-45DB-9039-19BDA1D5FCC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77A-45DB-9039-19BDA1D5FCC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77A-45DB-9039-19BDA1D5FCC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1349</c:v>
                </c:pt>
                <c:pt idx="3">
                  <c:v>1491</c:v>
                </c:pt>
                <c:pt idx="6">
                  <c:v>1642</c:v>
                </c:pt>
                <c:pt idx="9">
                  <c:v>1787</c:v>
                </c:pt>
                <c:pt idx="12">
                  <c:v>1851</c:v>
                </c:pt>
              </c:numCache>
            </c:numRef>
          </c:val>
          <c:extLst>
            <c:ext xmlns:c16="http://schemas.microsoft.com/office/drawing/2014/chart" uri="{C3380CC4-5D6E-409C-BE32-E72D297353CC}">
              <c16:uniqueId val="{00000007-077A-45DB-9039-19BDA1D5FCC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364</c:v>
                </c:pt>
                <c:pt idx="2">
                  <c:v>#N/A</c:v>
                </c:pt>
                <c:pt idx="3">
                  <c:v>#N/A</c:v>
                </c:pt>
                <c:pt idx="4">
                  <c:v>498</c:v>
                </c:pt>
                <c:pt idx="5">
                  <c:v>#N/A</c:v>
                </c:pt>
                <c:pt idx="6">
                  <c:v>#N/A</c:v>
                </c:pt>
                <c:pt idx="7">
                  <c:v>595</c:v>
                </c:pt>
                <c:pt idx="8">
                  <c:v>#N/A</c:v>
                </c:pt>
                <c:pt idx="9">
                  <c:v>#N/A</c:v>
                </c:pt>
                <c:pt idx="10">
                  <c:v>788</c:v>
                </c:pt>
                <c:pt idx="11">
                  <c:v>#N/A</c:v>
                </c:pt>
                <c:pt idx="12">
                  <c:v>#N/A</c:v>
                </c:pt>
                <c:pt idx="13">
                  <c:v>930</c:v>
                </c:pt>
                <c:pt idx="14">
                  <c:v>#N/A</c:v>
                </c:pt>
              </c:numCache>
            </c:numRef>
          </c:val>
          <c:smooth val="0"/>
          <c:extLst>
            <c:ext xmlns:c16="http://schemas.microsoft.com/office/drawing/2014/chart" uri="{C3380CC4-5D6E-409C-BE32-E72D297353CC}">
              <c16:uniqueId val="{00000008-077A-45DB-9039-19BDA1D5FCC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10646</c:v>
                </c:pt>
                <c:pt idx="5">
                  <c:v>10488</c:v>
                </c:pt>
                <c:pt idx="8">
                  <c:v>10348</c:v>
                </c:pt>
                <c:pt idx="11">
                  <c:v>9906</c:v>
                </c:pt>
                <c:pt idx="14">
                  <c:v>9633</c:v>
                </c:pt>
              </c:numCache>
            </c:numRef>
          </c:val>
          <c:extLst>
            <c:ext xmlns:c16="http://schemas.microsoft.com/office/drawing/2014/chart" uri="{C3380CC4-5D6E-409C-BE32-E72D297353CC}">
              <c16:uniqueId val="{00000000-DCEA-435F-9F68-AB554CCA26A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6502</c:v>
                </c:pt>
                <c:pt idx="5">
                  <c:v>6073</c:v>
                </c:pt>
                <c:pt idx="8">
                  <c:v>6683</c:v>
                </c:pt>
                <c:pt idx="11">
                  <c:v>6243</c:v>
                </c:pt>
                <c:pt idx="14">
                  <c:v>5701</c:v>
                </c:pt>
              </c:numCache>
            </c:numRef>
          </c:val>
          <c:extLst>
            <c:ext xmlns:c16="http://schemas.microsoft.com/office/drawing/2014/chart" uri="{C3380CC4-5D6E-409C-BE32-E72D297353CC}">
              <c16:uniqueId val="{00000001-DCEA-435F-9F68-AB554CCA26A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5508</c:v>
                </c:pt>
                <c:pt idx="5">
                  <c:v>6301</c:v>
                </c:pt>
                <c:pt idx="8">
                  <c:v>5595</c:v>
                </c:pt>
                <c:pt idx="11">
                  <c:v>5945</c:v>
                </c:pt>
                <c:pt idx="14">
                  <c:v>5949</c:v>
                </c:pt>
              </c:numCache>
            </c:numRef>
          </c:val>
          <c:extLst>
            <c:ext xmlns:c16="http://schemas.microsoft.com/office/drawing/2014/chart" uri="{C3380CC4-5D6E-409C-BE32-E72D297353CC}">
              <c16:uniqueId val="{00000002-DCEA-435F-9F68-AB554CCA26A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CEA-435F-9F68-AB554CCA26A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CEA-435F-9F68-AB554CCA26A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EA-435F-9F68-AB554CCA26A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2804</c:v>
                </c:pt>
                <c:pt idx="3">
                  <c:v>2669</c:v>
                </c:pt>
                <c:pt idx="6">
                  <c:v>2614</c:v>
                </c:pt>
                <c:pt idx="9">
                  <c:v>2679</c:v>
                </c:pt>
                <c:pt idx="12">
                  <c:v>2671</c:v>
                </c:pt>
              </c:numCache>
            </c:numRef>
          </c:val>
          <c:extLst>
            <c:ext xmlns:c16="http://schemas.microsoft.com/office/drawing/2014/chart" uri="{C3380CC4-5D6E-409C-BE32-E72D297353CC}">
              <c16:uniqueId val="{00000006-DCEA-435F-9F68-AB554CCA26A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1342</c:v>
                </c:pt>
                <c:pt idx="3">
                  <c:v>1282</c:v>
                </c:pt>
                <c:pt idx="6">
                  <c:v>1184</c:v>
                </c:pt>
                <c:pt idx="9">
                  <c:v>1112</c:v>
                </c:pt>
                <c:pt idx="12">
                  <c:v>1042</c:v>
                </c:pt>
              </c:numCache>
            </c:numRef>
          </c:val>
          <c:extLst>
            <c:ext xmlns:c16="http://schemas.microsoft.com/office/drawing/2014/chart" uri="{C3380CC4-5D6E-409C-BE32-E72D297353CC}">
              <c16:uniqueId val="{00000007-DCEA-435F-9F68-AB554CCA26A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3912</c:v>
                </c:pt>
                <c:pt idx="3">
                  <c:v>3456</c:v>
                </c:pt>
                <c:pt idx="6">
                  <c:v>2559</c:v>
                </c:pt>
                <c:pt idx="9">
                  <c:v>2078</c:v>
                </c:pt>
                <c:pt idx="12">
                  <c:v>1854</c:v>
                </c:pt>
              </c:numCache>
            </c:numRef>
          </c:val>
          <c:extLst>
            <c:ext xmlns:c16="http://schemas.microsoft.com/office/drawing/2014/chart" uri="{C3380CC4-5D6E-409C-BE32-E72D297353CC}">
              <c16:uniqueId val="{00000008-DCEA-435F-9F68-AB554CCA26A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618</c:v>
                </c:pt>
                <c:pt idx="3">
                  <c:v>546</c:v>
                </c:pt>
                <c:pt idx="6">
                  <c:v>476</c:v>
                </c:pt>
                <c:pt idx="9">
                  <c:v>416</c:v>
                </c:pt>
                <c:pt idx="12">
                  <c:v>346</c:v>
                </c:pt>
              </c:numCache>
            </c:numRef>
          </c:val>
          <c:extLst>
            <c:ext xmlns:c16="http://schemas.microsoft.com/office/drawing/2014/chart" uri="{C3380CC4-5D6E-409C-BE32-E72D297353CC}">
              <c16:uniqueId val="{00000009-DCEA-435F-9F68-AB554CCA26A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15031</c:v>
                </c:pt>
                <c:pt idx="3">
                  <c:v>15840</c:v>
                </c:pt>
                <c:pt idx="6">
                  <c:v>16943</c:v>
                </c:pt>
                <c:pt idx="9">
                  <c:v>16761</c:v>
                </c:pt>
                <c:pt idx="12">
                  <c:v>17266</c:v>
                </c:pt>
              </c:numCache>
            </c:numRef>
          </c:val>
          <c:extLst>
            <c:ext xmlns:c16="http://schemas.microsoft.com/office/drawing/2014/chart" uri="{C3380CC4-5D6E-409C-BE32-E72D297353CC}">
              <c16:uniqueId val="{0000000A-DCEA-435F-9F68-AB554CCA26A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1052</c:v>
                </c:pt>
                <c:pt idx="2">
                  <c:v>#N/A</c:v>
                </c:pt>
                <c:pt idx="3">
                  <c:v>#N/A</c:v>
                </c:pt>
                <c:pt idx="4">
                  <c:v>931</c:v>
                </c:pt>
                <c:pt idx="5">
                  <c:v>#N/A</c:v>
                </c:pt>
                <c:pt idx="6">
                  <c:v>#N/A</c:v>
                </c:pt>
                <c:pt idx="7">
                  <c:v>1151</c:v>
                </c:pt>
                <c:pt idx="8">
                  <c:v>#N/A</c:v>
                </c:pt>
                <c:pt idx="9">
                  <c:v>#N/A</c:v>
                </c:pt>
                <c:pt idx="10">
                  <c:v>950</c:v>
                </c:pt>
                <c:pt idx="11">
                  <c:v>#N/A</c:v>
                </c:pt>
                <c:pt idx="12">
                  <c:v>#N/A</c:v>
                </c:pt>
                <c:pt idx="13">
                  <c:v>1897</c:v>
                </c:pt>
                <c:pt idx="14">
                  <c:v>#N/A</c:v>
                </c:pt>
              </c:numCache>
            </c:numRef>
          </c:val>
          <c:smooth val="0"/>
          <c:extLst>
            <c:ext xmlns:c16="http://schemas.microsoft.com/office/drawing/2014/chart" uri="{C3380CC4-5D6E-409C-BE32-E72D297353CC}">
              <c16:uniqueId val="{0000000B-DCEA-435F-9F68-AB554CCA26A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2743</c:v>
                </c:pt>
                <c:pt idx="1">
                  <c:v>3019</c:v>
                </c:pt>
                <c:pt idx="2">
                  <c:v>3074</c:v>
                </c:pt>
              </c:numCache>
            </c:numRef>
          </c:val>
          <c:extLst>
            <c:ext xmlns:c16="http://schemas.microsoft.com/office/drawing/2014/chart" uri="{C3380CC4-5D6E-409C-BE32-E72D297353CC}">
              <c16:uniqueId val="{00000000-1781-4D31-A69B-E2DE648C1F7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801</c:v>
                </c:pt>
                <c:pt idx="1">
                  <c:v>1001</c:v>
                </c:pt>
                <c:pt idx="2">
                  <c:v>1201</c:v>
                </c:pt>
              </c:numCache>
            </c:numRef>
          </c:val>
          <c:extLst>
            <c:ext xmlns:c16="http://schemas.microsoft.com/office/drawing/2014/chart" uri="{C3380CC4-5D6E-409C-BE32-E72D297353CC}">
              <c16:uniqueId val="{00000001-1781-4D31-A69B-E2DE648C1F7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614</c:v>
                </c:pt>
                <c:pt idx="1">
                  <c:v>715</c:v>
                </c:pt>
                <c:pt idx="2">
                  <c:v>631</c:v>
                </c:pt>
              </c:numCache>
            </c:numRef>
          </c:val>
          <c:extLst>
            <c:ext xmlns:c16="http://schemas.microsoft.com/office/drawing/2014/chart" uri="{C3380CC4-5D6E-409C-BE32-E72D297353CC}">
              <c16:uniqueId val="{00000002-1781-4D31-A69B-E2DE648C1F7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66,091
64,826
94.82
32,344,718
30,939,177
1,160,335
17,755,879
17,266,339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大型事業所の集中等により類似団体平均を上回る税収があるため、財政力指数は</a:t>
          </a:r>
          <a:r>
            <a:rPr kumimoji="1" lang="en-US" altLang="ja-JP" sz="1300">
              <a:latin typeface="ＭＳ Ｐゴシック" panose="020B0600070205080204" pitchFamily="50" charset="-128"/>
              <a:ea typeface="ＭＳ Ｐゴシック" panose="020B0600070205080204" pitchFamily="50" charset="-128"/>
            </a:rPr>
            <a:t>1.14</a:t>
          </a:r>
          <a:r>
            <a:rPr kumimoji="1" lang="ja-JP" altLang="en-US" sz="1300">
              <a:latin typeface="ＭＳ Ｐゴシック" panose="020B0600070205080204" pitchFamily="50" charset="-128"/>
              <a:ea typeface="ＭＳ Ｐゴシック" panose="020B0600070205080204" pitchFamily="50" charset="-128"/>
            </a:rPr>
            <a:t>となっており、令和６年度決算において法人による設備投資の増加等があったため、前年度から上昇している。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今後の扶助費や公債費の上昇に備え、歳出削減、定員管理・給与の適正化等の取組みを通じて、財政基盤の強化に努める。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129117</xdr:rowOff>
    </xdr:from>
    <xdr:to>
      <xdr:col>23</xdr:col>
      <xdr:colOff>133350</xdr:colOff>
      <xdr:row>37</xdr:row>
      <xdr:rowOff>58208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301317"/>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58208</xdr:rowOff>
    </xdr:from>
    <xdr:to>
      <xdr:col>19</xdr:col>
      <xdr:colOff>133350</xdr:colOff>
      <xdr:row>37</xdr:row>
      <xdr:rowOff>58208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4018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58208</xdr:rowOff>
    </xdr:from>
    <xdr:to>
      <xdr:col>15</xdr:col>
      <xdr:colOff>82550</xdr:colOff>
      <xdr:row>37</xdr:row>
      <xdr:rowOff>58208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4018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149225</xdr:rowOff>
    </xdr:from>
    <xdr:to>
      <xdr:col>11</xdr:col>
      <xdr:colOff>31750</xdr:colOff>
      <xdr:row>37</xdr:row>
      <xdr:rowOff>58208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32142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91669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78317</xdr:rowOff>
    </xdr:from>
    <xdr:to>
      <xdr:col>23</xdr:col>
      <xdr:colOff>184150</xdr:colOff>
      <xdr:row>37</xdr:row>
      <xdr:rowOff>8467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171044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171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7408</xdr:rowOff>
    </xdr:from>
    <xdr:to>
      <xdr:col>19</xdr:col>
      <xdr:colOff>184150</xdr:colOff>
      <xdr:row>37</xdr:row>
      <xdr:rowOff>109008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119185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119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7408</xdr:rowOff>
    </xdr:from>
    <xdr:to>
      <xdr:col>15</xdr:col>
      <xdr:colOff>133350</xdr:colOff>
      <xdr:row>37</xdr:row>
      <xdr:rowOff>109008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119185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119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7408</xdr:rowOff>
    </xdr:from>
    <xdr:to>
      <xdr:col>11</xdr:col>
      <xdr:colOff>82550</xdr:colOff>
      <xdr:row>37</xdr:row>
      <xdr:rowOff>109008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119185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119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98425</xdr:rowOff>
    </xdr:from>
    <xdr:to>
      <xdr:col>7</xdr:col>
      <xdr:colOff>31750</xdr:colOff>
      <xdr:row>37</xdr:row>
      <xdr:rowOff>28575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38752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03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大型事業所の集中等により類似団体平均を上回る税収があるため、経常収支比率は</a:t>
          </a:r>
          <a:r>
            <a:rPr kumimoji="1" lang="en-US" altLang="ja-JP" sz="1300">
              <a:latin typeface="ＭＳ Ｐゴシック" panose="020B0600070205080204" pitchFamily="50" charset="-128"/>
              <a:ea typeface="ＭＳ Ｐゴシック" panose="020B0600070205080204" pitchFamily="50" charset="-128"/>
            </a:rPr>
            <a:t>91.3</a:t>
          </a:r>
          <a:r>
            <a:rPr kumimoji="1" lang="ja-JP" altLang="en-US" sz="1300">
              <a:latin typeface="ＭＳ Ｐゴシック" panose="020B0600070205080204" pitchFamily="50" charset="-128"/>
              <a:ea typeface="ＭＳ Ｐゴシック" panose="020B0600070205080204" pitchFamily="50" charset="-128"/>
            </a:rPr>
            <a:t>となっているが、歳出で人件費や扶助費の増加等があり、前年度と比較すると上昇している。　</a:t>
          </a:r>
        </a:p>
        <a:p>
          <a:r>
            <a:rPr kumimoji="1" lang="ja-JP" altLang="en-US" sz="1300">
              <a:latin typeface="ＭＳ Ｐゴシック" panose="020B0600070205080204" pitchFamily="50" charset="-128"/>
              <a:ea typeface="ＭＳ Ｐゴシック" panose="020B0600070205080204" pitchFamily="50" charset="-128"/>
            </a:rPr>
            <a:t>　類似団体と比較して人件費等が高い水準にあるほか、公共施設の老朽化による維持管理費の増加や、改修等に伴う公債費の増加が見込まれるため、財政の弾力性を維持するため、経常経費の削減に努める。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171132</xdr:rowOff>
    </xdr:from>
    <xdr:to>
      <xdr:col>23</xdr:col>
      <xdr:colOff>133350</xdr:colOff>
      <xdr:row>63</xdr:row>
      <xdr:rowOff>72072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01032"/>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62</xdr:row>
      <xdr:rowOff>171132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70870"/>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134938</xdr:rowOff>
    </xdr:from>
    <xdr:to>
      <xdr:col>15</xdr:col>
      <xdr:colOff>82550</xdr:colOff>
      <xdr:row>62</xdr:row>
      <xdr:rowOff>140970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64838"/>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134938</xdr:rowOff>
    </xdr:from>
    <xdr:to>
      <xdr:col>11</xdr:col>
      <xdr:colOff>31750</xdr:colOff>
      <xdr:row>62</xdr:row>
      <xdr:rowOff>159068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6483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37799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120332</xdr:rowOff>
    </xdr:from>
    <xdr:to>
      <xdr:col>19</xdr:col>
      <xdr:colOff>184150</xdr:colOff>
      <xdr:row>63</xdr:row>
      <xdr:rowOff>50482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60659</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19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84138</xdr:rowOff>
    </xdr:from>
    <xdr:to>
      <xdr:col>11</xdr:col>
      <xdr:colOff>82550</xdr:colOff>
      <xdr:row>63</xdr:row>
      <xdr:rowOff>14288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170515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0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108268</xdr:rowOff>
    </xdr:from>
    <xdr:to>
      <xdr:col>7</xdr:col>
      <xdr:colOff>31750</xdr:colOff>
      <xdr:row>63</xdr:row>
      <xdr:rowOff>38418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48595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[171,670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一人当たりの人件費については、類似団体と比較して消防部門や教育部門において職員数が多いことから、高い傾向にある。令和６年度においては、会計年度任用職員の昇給や勤勉手当の支給開始、給与改定での給料及び手当の増額があった。今後も人件費は増傾向にあることから、長期的な視点での定員管理を検討するとともに、７級職以上の管理職職員に対する給料の一律（</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％）減額措置等を実施することで人件費の抑制に努める。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77074</xdr:rowOff>
    </xdr:from>
    <xdr:to>
      <xdr:col>23</xdr:col>
      <xdr:colOff>133350</xdr:colOff>
      <xdr:row>81</xdr:row>
      <xdr:rowOff>102822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64524"/>
          <a:ext cx="838200" cy="2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77074</xdr:rowOff>
    </xdr:from>
    <xdr:to>
      <xdr:col>19</xdr:col>
      <xdr:colOff>133350</xdr:colOff>
      <xdr:row>81</xdr:row>
      <xdr:rowOff>89888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964524"/>
          <a:ext cx="889000" cy="1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74644</xdr:rowOff>
    </xdr:from>
    <xdr:to>
      <xdr:col>15</xdr:col>
      <xdr:colOff>82550</xdr:colOff>
      <xdr:row>81</xdr:row>
      <xdr:rowOff>89888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62094"/>
          <a:ext cx="889000" cy="1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72231</xdr:rowOff>
    </xdr:from>
    <xdr:to>
      <xdr:col>11</xdr:col>
      <xdr:colOff>31750</xdr:colOff>
      <xdr:row>81</xdr:row>
      <xdr:rowOff>74644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59681"/>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108339</xdr:rowOff>
    </xdr:from>
    <xdr:to>
      <xdr:col>7</xdr:col>
      <xdr:colOff>31750</xdr:colOff>
      <xdr:row>81</xdr:row>
      <xdr:rowOff>38489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2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48666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93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52022</xdr:rowOff>
    </xdr:from>
    <xdr:to>
      <xdr:col>23</xdr:col>
      <xdr:colOff>184150</xdr:colOff>
      <xdr:row>81</xdr:row>
      <xdr:rowOff>153622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93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24099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11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26274</xdr:rowOff>
    </xdr:from>
    <xdr:to>
      <xdr:col>19</xdr:col>
      <xdr:colOff>184150</xdr:colOff>
      <xdr:row>81</xdr:row>
      <xdr:rowOff>127874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1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112651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0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39088</xdr:rowOff>
    </xdr:from>
    <xdr:to>
      <xdr:col>15</xdr:col>
      <xdr:colOff>133350</xdr:colOff>
      <xdr:row>81</xdr:row>
      <xdr:rowOff>140688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2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125465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1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23844</xdr:rowOff>
    </xdr:from>
    <xdr:to>
      <xdr:col>11</xdr:col>
      <xdr:colOff>82550</xdr:colOff>
      <xdr:row>81</xdr:row>
      <xdr:rowOff>125444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1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110221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97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21431</xdr:rowOff>
    </xdr:from>
    <xdr:to>
      <xdr:col>7</xdr:col>
      <xdr:colOff>31750</xdr:colOff>
      <xdr:row>81</xdr:row>
      <xdr:rowOff>123031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0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107808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95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では国家公務員とは異なり、管理職は学歴による区別をすることなく、人事評価の結果に応じて登用していることから、国家公務員と比較すると短大卒や高校卒の職員の給料水準が高い傾向にある。このため、管理職である７級職以上の職員については、給料の一律（</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％）減額措置を実施してその抑制に努めている。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100693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639471"/>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66221</xdr:rowOff>
    </xdr:from>
    <xdr:to>
      <xdr:col>77</xdr:col>
      <xdr:colOff>44450</xdr:colOff>
      <xdr:row>85</xdr:row>
      <xdr:rowOff>117929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394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117929</xdr:rowOff>
    </xdr:from>
    <xdr:to>
      <xdr:col>72</xdr:col>
      <xdr:colOff>203200</xdr:colOff>
      <xdr:row>86</xdr:row>
      <xdr:rowOff>118836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691179"/>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118836</xdr:rowOff>
    </xdr:from>
    <xdr:to>
      <xdr:col>68</xdr:col>
      <xdr:colOff>152400</xdr:colOff>
      <xdr:row>86</xdr:row>
      <xdr:rowOff>118836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8635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21970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59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67129</xdr:rowOff>
    </xdr:from>
    <xdr:to>
      <xdr:col>73</xdr:col>
      <xdr:colOff>44450</xdr:colOff>
      <xdr:row>85</xdr:row>
      <xdr:rowOff>168729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68036</xdr:rowOff>
    </xdr:from>
    <xdr:to>
      <xdr:col>68</xdr:col>
      <xdr:colOff>203200</xdr:colOff>
      <xdr:row>86</xdr:row>
      <xdr:rowOff>169636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154413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本市の臨海部は京葉工業地域を形成しており、石油コンビナート等災害防止法に基づく特別防災区域に指定されている。そのため、大型化学消防車等の特殊車両の配備が必要となることから、消防部門の職員数が類似団体と比較し多くなっている。また、教育に重点を置いた施策を行っており、図書館、郷土博物館等の充実した教育施設に正規職員を配置し運営していることから、教育部門の職員数も多くなっ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年度に公民館施設、令和</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年度からスポーツ部局を市長部局に移管し、教育部局と市長部局の業務を連携できるよう組織体制の見直しを行うとともに、今後は、業務量の調査や引き続き組織体制の見直しを行うことにより、職員配置の適正化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130387</xdr:rowOff>
    </xdr:from>
    <xdr:to>
      <xdr:col>81</xdr:col>
      <xdr:colOff>44450</xdr:colOff>
      <xdr:row>63</xdr:row>
      <xdr:rowOff>132397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931737"/>
          <a:ext cx="8382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130387</xdr:rowOff>
    </xdr:from>
    <xdr:to>
      <xdr:col>77</xdr:col>
      <xdr:colOff>44450</xdr:colOff>
      <xdr:row>63</xdr:row>
      <xdr:rowOff>132397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931737"/>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114300</xdr:rowOff>
    </xdr:from>
    <xdr:to>
      <xdr:col>72</xdr:col>
      <xdr:colOff>203200</xdr:colOff>
      <xdr:row>63</xdr:row>
      <xdr:rowOff>130387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91565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114300</xdr:rowOff>
    </xdr:from>
    <xdr:to>
      <xdr:col>68</xdr:col>
      <xdr:colOff>152400</xdr:colOff>
      <xdr:row>63</xdr:row>
      <xdr:rowOff>124354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9156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87330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79587</xdr:rowOff>
    </xdr:from>
    <xdr:to>
      <xdr:col>81</xdr:col>
      <xdr:colOff>95250</xdr:colOff>
      <xdr:row>64</xdr:row>
      <xdr:rowOff>9737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51664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853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81597</xdr:rowOff>
    </xdr:from>
    <xdr:to>
      <xdr:col>77</xdr:col>
      <xdr:colOff>95250</xdr:colOff>
      <xdr:row>64</xdr:row>
      <xdr:rowOff>11747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167974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79587</xdr:rowOff>
    </xdr:from>
    <xdr:to>
      <xdr:col>73</xdr:col>
      <xdr:colOff>44450</xdr:colOff>
      <xdr:row>64</xdr:row>
      <xdr:rowOff>9737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165964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63500</xdr:rowOff>
    </xdr:from>
    <xdr:to>
      <xdr:col>68</xdr:col>
      <xdr:colOff>203200</xdr:colOff>
      <xdr:row>63</xdr:row>
      <xdr:rowOff>165100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149877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73554</xdr:rowOff>
    </xdr:from>
    <xdr:to>
      <xdr:col>64</xdr:col>
      <xdr:colOff>152400</xdr:colOff>
      <xdr:row>64</xdr:row>
      <xdr:rowOff>3704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87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159931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961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近年実施している庁舎整備事業等の大型事業にかかる元利償還金の増により実質公債費比率が上昇している。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依然として類似団体平均を下回っているものの、その差は縮小傾向にあり、今後見込まれる老朽化した公共施設等の改修等については事業実施の適正化を図り、比率の改善を図る。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54610</xdr:rowOff>
    </xdr:from>
    <xdr:to>
      <xdr:col>81</xdr:col>
      <xdr:colOff>44450</xdr:colOff>
      <xdr:row>40</xdr:row>
      <xdr:rowOff>102870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1261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161713</xdr:rowOff>
    </xdr:from>
    <xdr:to>
      <xdr:col>77</xdr:col>
      <xdr:colOff>44450</xdr:colOff>
      <xdr:row>40</xdr:row>
      <xdr:rowOff>54610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4826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97367</xdr:rowOff>
    </xdr:from>
    <xdr:to>
      <xdr:col>72</xdr:col>
      <xdr:colOff>203200</xdr:colOff>
      <xdr:row>39</xdr:row>
      <xdr:rowOff>161713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8391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33020</xdr:rowOff>
    </xdr:from>
    <xdr:to>
      <xdr:col>68</xdr:col>
      <xdr:colOff>152400</xdr:colOff>
      <xdr:row>39</xdr:row>
      <xdr:rowOff>97367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1957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52070</xdr:rowOff>
    </xdr:from>
    <xdr:to>
      <xdr:col>81</xdr:col>
      <xdr:colOff>95250</xdr:colOff>
      <xdr:row>40</xdr:row>
      <xdr:rowOff>153670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68597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5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3810</xdr:rowOff>
    </xdr:from>
    <xdr:to>
      <xdr:col>77</xdr:col>
      <xdr:colOff>95250</xdr:colOff>
      <xdr:row>40</xdr:row>
      <xdr:rowOff>105410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115587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3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110913</xdr:rowOff>
    </xdr:from>
    <xdr:to>
      <xdr:col>73</xdr:col>
      <xdr:colOff>44450</xdr:colOff>
      <xdr:row>40</xdr:row>
      <xdr:rowOff>41063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51240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6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46567</xdr:rowOff>
    </xdr:from>
    <xdr:to>
      <xdr:col>68</xdr:col>
      <xdr:colOff>203200</xdr:colOff>
      <xdr:row>39</xdr:row>
      <xdr:rowOff>148167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158344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153670</xdr:rowOff>
    </xdr:from>
    <xdr:to>
      <xdr:col>64</xdr:col>
      <xdr:colOff>152400</xdr:colOff>
      <xdr:row>39</xdr:row>
      <xdr:rowOff>83820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93997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庁舎整備事業の進捗等により地方債残高が増加したことから比率が上昇した。同事業は完了したものの、今後もその他の公共施設の老朽化対策が予定されていることから、事業実施の適正化を図り、将来負担の低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152158</xdr:rowOff>
    </xdr:from>
    <xdr:to>
      <xdr:col>81</xdr:col>
      <xdr:colOff>44450</xdr:colOff>
      <xdr:row>14</xdr:row>
      <xdr:rowOff>41608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381008"/>
          <a:ext cx="838200" cy="6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152158</xdr:rowOff>
    </xdr:from>
    <xdr:to>
      <xdr:col>77</xdr:col>
      <xdr:colOff>44450</xdr:colOff>
      <xdr:row>13</xdr:row>
      <xdr:rowOff>170543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381008"/>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160201</xdr:rowOff>
    </xdr:from>
    <xdr:to>
      <xdr:col>72</xdr:col>
      <xdr:colOff>203200</xdr:colOff>
      <xdr:row>13</xdr:row>
      <xdr:rowOff>170543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389051"/>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13</xdr:row>
      <xdr:rowOff>160201</xdr:rowOff>
    </xdr:from>
    <xdr:to>
      <xdr:col>68</xdr:col>
      <xdr:colOff>152400</xdr:colOff>
      <xdr:row>13</xdr:row>
      <xdr:rowOff>168245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389051"/>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77185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47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65452</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63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162258</xdr:rowOff>
    </xdr:from>
    <xdr:to>
      <xdr:col>81</xdr:col>
      <xdr:colOff>95250</xdr:colOff>
      <xdr:row>14</xdr:row>
      <xdr:rowOff>92408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39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134335</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36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101358</xdr:rowOff>
    </xdr:from>
    <xdr:to>
      <xdr:col>77</xdr:col>
      <xdr:colOff>95250</xdr:colOff>
      <xdr:row>14</xdr:row>
      <xdr:rowOff>31508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33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16285</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416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119743</xdr:rowOff>
    </xdr:from>
    <xdr:to>
      <xdr:col>73</xdr:col>
      <xdr:colOff>44450</xdr:colOff>
      <xdr:row>14</xdr:row>
      <xdr:rowOff>49893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34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34670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43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109401</xdr:rowOff>
    </xdr:from>
    <xdr:to>
      <xdr:col>68</xdr:col>
      <xdr:colOff>203200</xdr:colOff>
      <xdr:row>14</xdr:row>
      <xdr:rowOff>39551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33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49728</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107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117445</xdr:rowOff>
    </xdr:from>
    <xdr:to>
      <xdr:col>64</xdr:col>
      <xdr:colOff>152400</xdr:colOff>
      <xdr:row>14</xdr:row>
      <xdr:rowOff>47595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34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57772</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115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66,091
64,826
94.82
32,344,718
30,939,177
1,160,335
17,755,879
17,266,339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一人当たりの人件費については、類似団体と比較して消防部門や教育部門において職員数が多いことから、高い傾向にある。令和６年度においては、会計年度任用職員の昇給や勤勉手当の支給開始、給与改定での給料及び手当の増額があった。人件費は増傾向にあることから、長期的な視点での定員管理を検討するとともに、７級職以上の管理職職員に対する給料の一律（</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％）減額措置等を実施することで人件費の抑制に努める。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149860</xdr:rowOff>
    </xdr:from>
    <xdr:to>
      <xdr:col>24</xdr:col>
      <xdr:colOff>25400</xdr:colOff>
      <xdr:row>38</xdr:row>
      <xdr:rowOff>168148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649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145288</xdr:rowOff>
    </xdr:from>
    <xdr:to>
      <xdr:col>19</xdr:col>
      <xdr:colOff>187325</xdr:colOff>
      <xdr:row>38</xdr:row>
      <xdr:rowOff>149860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603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145288</xdr:rowOff>
    </xdr:from>
    <xdr:to>
      <xdr:col>15</xdr:col>
      <xdr:colOff>98425</xdr:colOff>
      <xdr:row>39</xdr:row>
      <xdr:rowOff>1270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6603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1270</xdr:rowOff>
    </xdr:from>
    <xdr:to>
      <xdr:col>11</xdr:col>
      <xdr:colOff>9525</xdr:colOff>
      <xdr:row>39</xdr:row>
      <xdr:rowOff>24130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878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117348</xdr:rowOff>
    </xdr:from>
    <xdr:to>
      <xdr:col>24</xdr:col>
      <xdr:colOff>76200</xdr:colOff>
      <xdr:row>39</xdr:row>
      <xdr:rowOff>47498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89425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99060</xdr:rowOff>
    </xdr:from>
    <xdr:to>
      <xdr:col>20</xdr:col>
      <xdr:colOff>38100</xdr:colOff>
      <xdr:row>39</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13987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0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94488</xdr:rowOff>
    </xdr:from>
    <xdr:to>
      <xdr:col>15</xdr:col>
      <xdr:colOff>149225</xdr:colOff>
      <xdr:row>39</xdr:row>
      <xdr:rowOff>24638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9415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121920</xdr:rowOff>
    </xdr:from>
    <xdr:to>
      <xdr:col>11</xdr:col>
      <xdr:colOff>60325</xdr:colOff>
      <xdr:row>39</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144780</xdr:rowOff>
    </xdr:from>
    <xdr:to>
      <xdr:col>6</xdr:col>
      <xdr:colOff>171450</xdr:colOff>
      <xdr:row>39</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59707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物件費の比率は前年度より上昇し、依然として類似団体の平均を大きく上回っている。</a:t>
          </a:r>
        </a:p>
        <a:p>
          <a:r>
            <a:rPr kumimoji="1" lang="ja-JP" altLang="en-US" sz="1300">
              <a:latin typeface="ＭＳ Ｐゴシック" panose="020B0600070205080204" pitchFamily="50" charset="-128"/>
              <a:ea typeface="ＭＳ Ｐゴシック" panose="020B0600070205080204" pitchFamily="50" charset="-128"/>
            </a:rPr>
            <a:t>　これは、ごみの全量搬出委託処理を行っていることや当市の充実した公共施設における指定管理者制度の導入等を含むこれら施設の運営・維持・管理等の外部委託を行っているためである。</a:t>
          </a:r>
        </a:p>
        <a:p>
          <a:r>
            <a:rPr kumimoji="1" lang="ja-JP" altLang="en-US" sz="1300">
              <a:latin typeface="ＭＳ Ｐゴシック" panose="020B0600070205080204" pitchFamily="50" charset="-128"/>
              <a:ea typeface="ＭＳ Ｐゴシック" panose="020B0600070205080204" pitchFamily="50" charset="-128"/>
            </a:rPr>
            <a:t>　経費が高止まりしていることから施設の統廃合や業務委託の内容の見直し等を継続して行い物件費の抑制に努める。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31750</xdr:rowOff>
    </xdr:from>
    <xdr:to>
      <xdr:col>82</xdr:col>
      <xdr:colOff>107950</xdr:colOff>
      <xdr:row>19</xdr:row>
      <xdr:rowOff>69850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289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31750</xdr:rowOff>
    </xdr:from>
    <xdr:to>
      <xdr:col>78</xdr:col>
      <xdr:colOff>69850</xdr:colOff>
      <xdr:row>19</xdr:row>
      <xdr:rowOff>69850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3289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69850</xdr:rowOff>
    </xdr:from>
    <xdr:to>
      <xdr:col>73</xdr:col>
      <xdr:colOff>180975</xdr:colOff>
      <xdr:row>19</xdr:row>
      <xdr:rowOff>79375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33274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79375</xdr:rowOff>
    </xdr:from>
    <xdr:to>
      <xdr:col>69</xdr:col>
      <xdr:colOff>92075</xdr:colOff>
      <xdr:row>19</xdr:row>
      <xdr:rowOff>146050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3369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19050</xdr:rowOff>
    </xdr:from>
    <xdr:to>
      <xdr:col>82</xdr:col>
      <xdr:colOff>158750</xdr:colOff>
      <xdr:row>19</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162577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152400</xdr:rowOff>
    </xdr:from>
    <xdr:to>
      <xdr:col>78</xdr:col>
      <xdr:colOff>120650</xdr:colOff>
      <xdr:row>19</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67327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32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19050</xdr:rowOff>
    </xdr:from>
    <xdr:to>
      <xdr:col>74</xdr:col>
      <xdr:colOff>31750</xdr:colOff>
      <xdr:row>19</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105427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36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28575</xdr:rowOff>
    </xdr:from>
    <xdr:to>
      <xdr:col>69</xdr:col>
      <xdr:colOff>142875</xdr:colOff>
      <xdr:row>19</xdr:row>
      <xdr:rowOff>130175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28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114952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37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95250</xdr:rowOff>
    </xdr:from>
    <xdr:to>
      <xdr:col>65</xdr:col>
      <xdr:colOff>53975</xdr:colOff>
      <xdr:row>20</xdr:row>
      <xdr:rowOff>25400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3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10177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43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扶助費の比率が上昇した要因として、保育児童数の増等に伴う私立保育所児童委託事業費の増、制度改正に伴う児童手当の支給額の増等が挙げられる。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127000</xdr:rowOff>
    </xdr:from>
    <xdr:to>
      <xdr:col>24</xdr:col>
      <xdr:colOff>25400</xdr:colOff>
      <xdr:row>56</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5567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88900</xdr:rowOff>
    </xdr:from>
    <xdr:to>
      <xdr:col>19</xdr:col>
      <xdr:colOff>187325</xdr:colOff>
      <xdr:row>55</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18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88900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615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xdr:rowOff>
    </xdr:from>
    <xdr:to>
      <xdr:col>11</xdr:col>
      <xdr:colOff>9525</xdr:colOff>
      <xdr:row>55</xdr:row>
      <xdr:rowOff>31750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4329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35577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168927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76200</xdr:rowOff>
    </xdr:from>
    <xdr:to>
      <xdr:col>20</xdr:col>
      <xdr:colOff>38100</xdr:colOff>
      <xdr:row>56</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27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38100</xdr:rowOff>
    </xdr:from>
    <xdr:to>
      <xdr:col>15</xdr:col>
      <xdr:colOff>149225</xdr:colOff>
      <xdr:row>55</xdr:row>
      <xdr:rowOff>139700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149877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123825</xdr:rowOff>
    </xdr:from>
    <xdr:to>
      <xdr:col>6</xdr:col>
      <xdr:colOff>171450</xdr:colOff>
      <xdr:row>55</xdr:row>
      <xdr:rowOff>53975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38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38752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46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は前年度より低下しており、引き続き類似団体平均を下回っているものの、分子の大部分を占める繰出金の額は上昇している。国民健康保険事業会計において国民健康保険料の適正化を図ること等により、繰出金の抑制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129286</xdr:rowOff>
    </xdr:from>
    <xdr:to>
      <xdr:col>82</xdr:col>
      <xdr:colOff>107950</xdr:colOff>
      <xdr:row>55</xdr:row>
      <xdr:rowOff>156718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55903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147574</xdr:rowOff>
    </xdr:from>
    <xdr:to>
      <xdr:col>78</xdr:col>
      <xdr:colOff>69850</xdr:colOff>
      <xdr:row>55</xdr:row>
      <xdr:rowOff>156718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5773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147574</xdr:rowOff>
    </xdr:from>
    <xdr:to>
      <xdr:col>73</xdr:col>
      <xdr:colOff>180975</xdr:colOff>
      <xdr:row>56</xdr:row>
      <xdr:rowOff>3556</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5773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165862</xdr:rowOff>
    </xdr:from>
    <xdr:to>
      <xdr:col>69</xdr:col>
      <xdr:colOff>92075</xdr:colOff>
      <xdr:row>56</xdr:row>
      <xdr:rowOff>3556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5956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78486</xdr:rowOff>
    </xdr:from>
    <xdr:to>
      <xdr:col>82</xdr:col>
      <xdr:colOff>158750</xdr:colOff>
      <xdr:row>56</xdr:row>
      <xdr:rowOff>8636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95013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353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105918</xdr:rowOff>
    </xdr:from>
    <xdr:to>
      <xdr:col>78</xdr:col>
      <xdr:colOff>120650</xdr:colOff>
      <xdr:row>56</xdr:row>
      <xdr:rowOff>36068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46245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304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96774</xdr:rowOff>
    </xdr:from>
    <xdr:to>
      <xdr:col>74</xdr:col>
      <xdr:colOff>31750</xdr:colOff>
      <xdr:row>56</xdr:row>
      <xdr:rowOff>26924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37101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29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124206</xdr:rowOff>
    </xdr:from>
    <xdr:to>
      <xdr:col>69</xdr:col>
      <xdr:colOff>142875</xdr:colOff>
      <xdr:row>56</xdr:row>
      <xdr:rowOff>54356</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64533</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2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115062</xdr:rowOff>
    </xdr:from>
    <xdr:to>
      <xdr:col>65</xdr:col>
      <xdr:colOff>53975</xdr:colOff>
      <xdr:row>56</xdr:row>
      <xdr:rowOff>45212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55389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1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引き続き類似団体平均を下回る良好な状況であることから、今後も補助金・負担金について廃止を含めた見直しを定期的に実施することにより、経常経費の削減に努める。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28702</xdr:rowOff>
    </xdr:from>
    <xdr:to>
      <xdr:col>82</xdr:col>
      <xdr:colOff>107950</xdr:colOff>
      <xdr:row>35</xdr:row>
      <xdr:rowOff>28702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0294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28702</xdr:rowOff>
    </xdr:from>
    <xdr:to>
      <xdr:col>78</xdr:col>
      <xdr:colOff>69850</xdr:colOff>
      <xdr:row>35</xdr:row>
      <xdr:rowOff>37846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0294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37846</xdr:rowOff>
    </xdr:from>
    <xdr:to>
      <xdr:col>73</xdr:col>
      <xdr:colOff>180975</xdr:colOff>
      <xdr:row>35</xdr:row>
      <xdr:rowOff>37846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038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37846</xdr:rowOff>
    </xdr:from>
    <xdr:to>
      <xdr:col>69</xdr:col>
      <xdr:colOff>92075</xdr:colOff>
      <xdr:row>35</xdr:row>
      <xdr:rowOff>51562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0385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149352</xdr:rowOff>
    </xdr:from>
    <xdr:to>
      <xdr:col>82</xdr:col>
      <xdr:colOff>158750</xdr:colOff>
      <xdr:row>35</xdr:row>
      <xdr:rowOff>79502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165879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82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149352</xdr:rowOff>
    </xdr:from>
    <xdr:to>
      <xdr:col>78</xdr:col>
      <xdr:colOff>120650</xdr:colOff>
      <xdr:row>35</xdr:row>
      <xdr:rowOff>79502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89679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747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158496</xdr:rowOff>
    </xdr:from>
    <xdr:to>
      <xdr:col>74</xdr:col>
      <xdr:colOff>31750</xdr:colOff>
      <xdr:row>35</xdr:row>
      <xdr:rowOff>88646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98823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158496</xdr:rowOff>
    </xdr:from>
    <xdr:to>
      <xdr:col>69</xdr:col>
      <xdr:colOff>142875</xdr:colOff>
      <xdr:row>35</xdr:row>
      <xdr:rowOff>88646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98823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xdr:rowOff>
    </xdr:from>
    <xdr:to>
      <xdr:col>65</xdr:col>
      <xdr:colOff>53975</xdr:colOff>
      <xdr:row>35</xdr:row>
      <xdr:rowOff>102362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112539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公債費の比率については、前年度と同水準で、引き続き類似団体平均を下回っているが、庁舎整備事業に係る起債の元金の償還開始により比率の上昇が見込まれる。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事業実施の適正化等により、公債費の抑制に努める。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31750</xdr:rowOff>
    </xdr:from>
    <xdr:to>
      <xdr:col>24</xdr:col>
      <xdr:colOff>25400</xdr:colOff>
      <xdr:row>75</xdr:row>
      <xdr:rowOff>39370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890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1270</xdr:rowOff>
    </xdr:from>
    <xdr:to>
      <xdr:col>19</xdr:col>
      <xdr:colOff>187325</xdr:colOff>
      <xdr:row>75</xdr:row>
      <xdr:rowOff>39370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860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134620</xdr:rowOff>
    </xdr:from>
    <xdr:to>
      <xdr:col>15</xdr:col>
      <xdr:colOff>98425</xdr:colOff>
      <xdr:row>75</xdr:row>
      <xdr:rowOff>1270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821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81280</xdr:rowOff>
    </xdr:from>
    <xdr:to>
      <xdr:col>11</xdr:col>
      <xdr:colOff>9525</xdr:colOff>
      <xdr:row>74</xdr:row>
      <xdr:rowOff>134620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2768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152400</xdr:rowOff>
    </xdr:from>
    <xdr:to>
      <xdr:col>24</xdr:col>
      <xdr:colOff>76200</xdr:colOff>
      <xdr:row>75</xdr:row>
      <xdr:rowOff>82550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168927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160020</xdr:rowOff>
    </xdr:from>
    <xdr:to>
      <xdr:col>20</xdr:col>
      <xdr:colOff>38100</xdr:colOff>
      <xdr:row>75</xdr:row>
      <xdr:rowOff>90170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100347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61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121920</xdr:rowOff>
    </xdr:from>
    <xdr:to>
      <xdr:col>15</xdr:col>
      <xdr:colOff>149225</xdr:colOff>
      <xdr:row>75</xdr:row>
      <xdr:rowOff>52070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62247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83820</xdr:rowOff>
    </xdr:from>
    <xdr:to>
      <xdr:col>11</xdr:col>
      <xdr:colOff>60325</xdr:colOff>
      <xdr:row>75</xdr:row>
      <xdr:rowOff>13970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24147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53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30480</xdr:rowOff>
    </xdr:from>
    <xdr:to>
      <xdr:col>6</xdr:col>
      <xdr:colOff>171450</xdr:colOff>
      <xdr:row>74</xdr:row>
      <xdr:rowOff>132080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142257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公債費以外の比率については、前年度から上昇し、依然として類似団体平均より高い状況が続いている。</a:t>
          </a:r>
        </a:p>
        <a:p>
          <a:r>
            <a:rPr kumimoji="1" lang="ja-JP" altLang="en-US" sz="1300">
              <a:latin typeface="ＭＳ Ｐゴシック" panose="020B0600070205080204" pitchFamily="50" charset="-128"/>
              <a:ea typeface="ＭＳ Ｐゴシック" panose="020B0600070205080204" pitchFamily="50" charset="-128"/>
            </a:rPr>
            <a:t>　これは人件費及び物件費の比率が類似団体に比較し高いことに加え、扶助費の比率が上昇していることが要因と考えられる。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職員数や職員給与の抑制による人件費の抑制、施設の統廃合等による物件費の抑制を一体的に取り組んでいく。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xdr:rowOff>
    </xdr:from>
    <xdr:to>
      <xdr:col>82</xdr:col>
      <xdr:colOff>107950</xdr:colOff>
      <xdr:row>76</xdr:row>
      <xdr:rowOff>72137</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42900"/>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xdr:rowOff>
    </xdr:from>
    <xdr:to>
      <xdr:col>78</xdr:col>
      <xdr:colOff>69850</xdr:colOff>
      <xdr:row>76</xdr:row>
      <xdr:rowOff>12700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4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xdr:rowOff>
    </xdr:from>
    <xdr:to>
      <xdr:col>73</xdr:col>
      <xdr:colOff>180975</xdr:colOff>
      <xdr:row>76</xdr:row>
      <xdr:rowOff>30987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0429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30987</xdr:rowOff>
    </xdr:from>
    <xdr:to>
      <xdr:col>69</xdr:col>
      <xdr:colOff>92075</xdr:colOff>
      <xdr:row>76</xdr:row>
      <xdr:rowOff>81280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6118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21337</xdr:rowOff>
    </xdr:from>
    <xdr:to>
      <xdr:col>82</xdr:col>
      <xdr:colOff>158750</xdr:colOff>
      <xdr:row>76</xdr:row>
      <xdr:rowOff>122937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164864</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133350</xdr:rowOff>
    </xdr:from>
    <xdr:to>
      <xdr:col>78</xdr:col>
      <xdr:colOff>120650</xdr:colOff>
      <xdr:row>76</xdr:row>
      <xdr:rowOff>63500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48277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07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133350</xdr:rowOff>
    </xdr:from>
    <xdr:to>
      <xdr:col>74</xdr:col>
      <xdr:colOff>31750</xdr:colOff>
      <xdr:row>76</xdr:row>
      <xdr:rowOff>63500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48277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151637</xdr:rowOff>
    </xdr:from>
    <xdr:to>
      <xdr:col>69</xdr:col>
      <xdr:colOff>142875</xdr:colOff>
      <xdr:row>76</xdr:row>
      <xdr:rowOff>81787</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66564</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116857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151702</xdr:rowOff>
    </xdr:from>
    <xdr:to>
      <xdr:col>29</xdr:col>
      <xdr:colOff>127000</xdr:colOff>
      <xdr:row>18</xdr:row>
      <xdr:rowOff>58077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13977"/>
          <a:ext cx="647700" cy="77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58077</xdr:rowOff>
    </xdr:from>
    <xdr:to>
      <xdr:col>26</xdr:col>
      <xdr:colOff>50800</xdr:colOff>
      <xdr:row>18</xdr:row>
      <xdr:rowOff>70472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91802"/>
          <a:ext cx="698500" cy="12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70472</xdr:rowOff>
    </xdr:from>
    <xdr:to>
      <xdr:col>22</xdr:col>
      <xdr:colOff>114300</xdr:colOff>
      <xdr:row>18</xdr:row>
      <xdr:rowOff>91338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04197"/>
          <a:ext cx="698500" cy="20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91338</xdr:rowOff>
    </xdr:from>
    <xdr:to>
      <xdr:col>18</xdr:col>
      <xdr:colOff>177800</xdr:colOff>
      <xdr:row>18</xdr:row>
      <xdr:rowOff>109601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25063"/>
          <a:ext cx="698500" cy="18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100902</xdr:rowOff>
    </xdr:from>
    <xdr:to>
      <xdr:col>29</xdr:col>
      <xdr:colOff>177800</xdr:colOff>
      <xdr:row>18</xdr:row>
      <xdr:rowOff>31052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63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117429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08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7277</xdr:rowOff>
    </xdr:from>
    <xdr:to>
      <xdr:col>26</xdr:col>
      <xdr:colOff>101600</xdr:colOff>
      <xdr:row>18</xdr:row>
      <xdr:rowOff>108877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41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119054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09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19672</xdr:rowOff>
    </xdr:from>
    <xdr:to>
      <xdr:col>22</xdr:col>
      <xdr:colOff>165100</xdr:colOff>
      <xdr:row>18</xdr:row>
      <xdr:rowOff>121272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53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131449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22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40538</xdr:rowOff>
    </xdr:from>
    <xdr:to>
      <xdr:col>19</xdr:col>
      <xdr:colOff>38100</xdr:colOff>
      <xdr:row>18</xdr:row>
      <xdr:rowOff>142139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74263"/>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152315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43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58801</xdr:rowOff>
    </xdr:from>
    <xdr:to>
      <xdr:col>15</xdr:col>
      <xdr:colOff>101600</xdr:colOff>
      <xdr:row>18</xdr:row>
      <xdr:rowOff>160401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92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170578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6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214358</xdr:rowOff>
    </xdr:from>
    <xdr:to>
      <xdr:col>29</xdr:col>
      <xdr:colOff>127000</xdr:colOff>
      <xdr:row>35</xdr:row>
      <xdr:rowOff>283983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24708"/>
          <a:ext cx="647700" cy="69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283983</xdr:rowOff>
    </xdr:from>
    <xdr:to>
      <xdr:col>26</xdr:col>
      <xdr:colOff>50800</xdr:colOff>
      <xdr:row>36</xdr:row>
      <xdr:rowOff>35005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94333"/>
          <a:ext cx="698500" cy="93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35005</xdr:rowOff>
    </xdr:from>
    <xdr:to>
      <xdr:col>22</xdr:col>
      <xdr:colOff>114300</xdr:colOff>
      <xdr:row>36</xdr:row>
      <xdr:rowOff>82390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88255"/>
          <a:ext cx="698500" cy="47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82390</xdr:rowOff>
    </xdr:from>
    <xdr:to>
      <xdr:col>18</xdr:col>
      <xdr:colOff>177800</xdr:colOff>
      <xdr:row>36</xdr:row>
      <xdr:rowOff>147966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35640"/>
          <a:ext cx="698500" cy="65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163558</xdr:rowOff>
    </xdr:from>
    <xdr:to>
      <xdr:col>29</xdr:col>
      <xdr:colOff>177800</xdr:colOff>
      <xdr:row>35</xdr:row>
      <xdr:rowOff>265158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73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8635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1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233183</xdr:rowOff>
    </xdr:from>
    <xdr:to>
      <xdr:col>26</xdr:col>
      <xdr:colOff>101600</xdr:colOff>
      <xdr:row>35</xdr:row>
      <xdr:rowOff>334783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43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319560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29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327105</xdr:rowOff>
    </xdr:from>
    <xdr:to>
      <xdr:col>22</xdr:col>
      <xdr:colOff>165100</xdr:colOff>
      <xdr:row>36</xdr:row>
      <xdr:rowOff>85805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37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70582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23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31590</xdr:rowOff>
    </xdr:from>
    <xdr:to>
      <xdr:col>19</xdr:col>
      <xdr:colOff>38100</xdr:colOff>
      <xdr:row>36</xdr:row>
      <xdr:rowOff>133190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84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117967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71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97166</xdr:rowOff>
    </xdr:from>
    <xdr:to>
      <xdr:col>15</xdr:col>
      <xdr:colOff>101600</xdr:colOff>
      <xdr:row>37</xdr:row>
      <xdr:rowOff>27316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50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12093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3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66,091
64,826
94.82
32,344,718
30,939,177
1,160,335
17,755,879
17,266,339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119469</xdr:rowOff>
    </xdr:from>
    <xdr:to>
      <xdr:col>24</xdr:col>
      <xdr:colOff>63500</xdr:colOff>
      <xdr:row>35</xdr:row>
      <xdr:rowOff>22755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48769"/>
          <a:ext cx="838200" cy="7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22755</xdr:rowOff>
    </xdr:from>
    <xdr:to>
      <xdr:col>19</xdr:col>
      <xdr:colOff>177800</xdr:colOff>
      <xdr:row>35</xdr:row>
      <xdr:rowOff>54122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23505"/>
          <a:ext cx="889000" cy="3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54122</xdr:rowOff>
    </xdr:from>
    <xdr:to>
      <xdr:col>15</xdr:col>
      <xdr:colOff>50800</xdr:colOff>
      <xdr:row>35</xdr:row>
      <xdr:rowOff>84803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54872"/>
          <a:ext cx="889000" cy="3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84803</xdr:rowOff>
    </xdr:from>
    <xdr:to>
      <xdr:col>10</xdr:col>
      <xdr:colOff>114300</xdr:colOff>
      <xdr:row>35</xdr:row>
      <xdr:rowOff>92331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85553"/>
          <a:ext cx="889000" cy="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68669</xdr:rowOff>
    </xdr:from>
    <xdr:to>
      <xdr:col>24</xdr:col>
      <xdr:colOff>114300</xdr:colOff>
      <xdr:row>34</xdr:row>
      <xdr:rowOff>170269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9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91546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4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143405</xdr:rowOff>
    </xdr:from>
    <xdr:to>
      <xdr:col>20</xdr:col>
      <xdr:colOff>38100</xdr:colOff>
      <xdr:row>35</xdr:row>
      <xdr:rowOff>73555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7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90082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4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3322</xdr:rowOff>
    </xdr:from>
    <xdr:to>
      <xdr:col>15</xdr:col>
      <xdr:colOff>101600</xdr:colOff>
      <xdr:row>35</xdr:row>
      <xdr:rowOff>104922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0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121449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7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34003</xdr:rowOff>
    </xdr:from>
    <xdr:to>
      <xdr:col>10</xdr:col>
      <xdr:colOff>165100</xdr:colOff>
      <xdr:row>35</xdr:row>
      <xdr:rowOff>135603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3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152130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0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41531</xdr:rowOff>
    </xdr:from>
    <xdr:to>
      <xdr:col>6</xdr:col>
      <xdr:colOff>38100</xdr:colOff>
      <xdr:row>35</xdr:row>
      <xdr:rowOff>143131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4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159658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1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7785</xdr:rowOff>
    </xdr:from>
    <xdr:to>
      <xdr:col>24</xdr:col>
      <xdr:colOff>63500</xdr:colOff>
      <xdr:row>58</xdr:row>
      <xdr:rowOff>15165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51885"/>
          <a:ext cx="838200" cy="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170421</xdr:rowOff>
    </xdr:from>
    <xdr:to>
      <xdr:col>19</xdr:col>
      <xdr:colOff>177800</xdr:colOff>
      <xdr:row>58</xdr:row>
      <xdr:rowOff>15165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43071"/>
          <a:ext cx="889000" cy="1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170421</xdr:rowOff>
    </xdr:from>
    <xdr:to>
      <xdr:col>15</xdr:col>
      <xdr:colOff>50800</xdr:colOff>
      <xdr:row>58</xdr:row>
      <xdr:rowOff>6420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43071"/>
          <a:ext cx="889000" cy="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5666</xdr:rowOff>
    </xdr:from>
    <xdr:to>
      <xdr:col>10</xdr:col>
      <xdr:colOff>114300</xdr:colOff>
      <xdr:row>58</xdr:row>
      <xdr:rowOff>6420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9949766"/>
          <a:ext cx="889000" cy="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4387</xdr:rowOff>
    </xdr:from>
    <xdr:to>
      <xdr:col>6</xdr:col>
      <xdr:colOff>38100</xdr:colOff>
      <xdr:row>58</xdr:row>
      <xdr:rowOff>105987</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97114</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4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128435</xdr:rowOff>
    </xdr:from>
    <xdr:to>
      <xdr:col>24</xdr:col>
      <xdr:colOff>114300</xdr:colOff>
      <xdr:row>58</xdr:row>
      <xdr:rowOff>58585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0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87812</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68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135815</xdr:rowOff>
    </xdr:from>
    <xdr:to>
      <xdr:col>20</xdr:col>
      <xdr:colOff>38100</xdr:colOff>
      <xdr:row>58</xdr:row>
      <xdr:rowOff>65965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0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82492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68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119621</xdr:rowOff>
    </xdr:from>
    <xdr:to>
      <xdr:col>15</xdr:col>
      <xdr:colOff>101600</xdr:colOff>
      <xdr:row>58</xdr:row>
      <xdr:rowOff>49771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9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66298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66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127070</xdr:rowOff>
    </xdr:from>
    <xdr:to>
      <xdr:col>10</xdr:col>
      <xdr:colOff>165100</xdr:colOff>
      <xdr:row>58</xdr:row>
      <xdr:rowOff>57220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8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73747</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67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126316</xdr:rowOff>
    </xdr:from>
    <xdr:to>
      <xdr:col>6</xdr:col>
      <xdr:colOff>38100</xdr:colOff>
      <xdr:row>58</xdr:row>
      <xdr:rowOff>56466</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89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72993</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67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90818</xdr:rowOff>
    </xdr:from>
    <xdr:to>
      <xdr:col>24</xdr:col>
      <xdr:colOff>63500</xdr:colOff>
      <xdr:row>78</xdr:row>
      <xdr:rowOff>111582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463918"/>
          <a:ext cx="838200" cy="2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90818</xdr:rowOff>
    </xdr:from>
    <xdr:to>
      <xdr:col>19</xdr:col>
      <xdr:colOff>177800</xdr:colOff>
      <xdr:row>78</xdr:row>
      <xdr:rowOff>105714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63918"/>
          <a:ext cx="889000" cy="1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91770</xdr:rowOff>
    </xdr:from>
    <xdr:to>
      <xdr:col>15</xdr:col>
      <xdr:colOff>50800</xdr:colOff>
      <xdr:row>78</xdr:row>
      <xdr:rowOff>105714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464870"/>
          <a:ext cx="8890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89788</xdr:rowOff>
    </xdr:from>
    <xdr:to>
      <xdr:col>10</xdr:col>
      <xdr:colOff>114300</xdr:colOff>
      <xdr:row>78</xdr:row>
      <xdr:rowOff>91770</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462888"/>
          <a:ext cx="88900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60782</xdr:rowOff>
    </xdr:from>
    <xdr:to>
      <xdr:col>24</xdr:col>
      <xdr:colOff>114300</xdr:colOff>
      <xdr:row>78</xdr:row>
      <xdr:rowOff>162382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3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147159</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4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40018</xdr:rowOff>
    </xdr:from>
    <xdr:to>
      <xdr:col>20</xdr:col>
      <xdr:colOff>38100</xdr:colOff>
      <xdr:row>78</xdr:row>
      <xdr:rowOff>141618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1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132745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0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54914</xdr:rowOff>
    </xdr:from>
    <xdr:to>
      <xdr:col>15</xdr:col>
      <xdr:colOff>101600</xdr:colOff>
      <xdr:row>78</xdr:row>
      <xdr:rowOff>156514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147641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20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40970</xdr:rowOff>
    </xdr:from>
    <xdr:to>
      <xdr:col>10</xdr:col>
      <xdr:colOff>165100</xdr:colOff>
      <xdr:row>78</xdr:row>
      <xdr:rowOff>142570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133697</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0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38988</xdr:rowOff>
    </xdr:from>
    <xdr:to>
      <xdr:col>6</xdr:col>
      <xdr:colOff>38100</xdr:colOff>
      <xdr:row>78</xdr:row>
      <xdr:rowOff>140588</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1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131715</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0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788</xdr:rowOff>
    </xdr:from>
    <xdr:to>
      <xdr:col>24</xdr:col>
      <xdr:colOff>63500</xdr:colOff>
      <xdr:row>97</xdr:row>
      <xdr:rowOff>170397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631438"/>
          <a:ext cx="838200" cy="16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170397</xdr:rowOff>
    </xdr:from>
    <xdr:to>
      <xdr:col>19</xdr:col>
      <xdr:colOff>177800</xdr:colOff>
      <xdr:row>98</xdr:row>
      <xdr:rowOff>106226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801047"/>
          <a:ext cx="889000" cy="10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167012</xdr:rowOff>
    </xdr:from>
    <xdr:to>
      <xdr:col>15</xdr:col>
      <xdr:colOff>50800</xdr:colOff>
      <xdr:row>98</xdr:row>
      <xdr:rowOff>106226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797662"/>
          <a:ext cx="889000" cy="110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167012</xdr:rowOff>
    </xdr:from>
    <xdr:to>
      <xdr:col>10</xdr:col>
      <xdr:colOff>114300</xdr:colOff>
      <xdr:row>99</xdr:row>
      <xdr:rowOff>116514</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797662"/>
          <a:ext cx="889000" cy="29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74879</xdr:rowOff>
    </xdr:from>
    <xdr:to>
      <xdr:col>6</xdr:col>
      <xdr:colOff>38100</xdr:colOff>
      <xdr:row>100</xdr:row>
      <xdr:rowOff>5029</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70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167606</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63111" y="1714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121438</xdr:rowOff>
    </xdr:from>
    <xdr:to>
      <xdr:col>24</xdr:col>
      <xdr:colOff>114300</xdr:colOff>
      <xdr:row>97</xdr:row>
      <xdr:rowOff>51588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58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99865</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559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119597</xdr:rowOff>
    </xdr:from>
    <xdr:to>
      <xdr:col>20</xdr:col>
      <xdr:colOff>38100</xdr:colOff>
      <xdr:row>98</xdr:row>
      <xdr:rowOff>49747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75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40874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84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55426</xdr:rowOff>
    </xdr:from>
    <xdr:to>
      <xdr:col>15</xdr:col>
      <xdr:colOff>101600</xdr:colOff>
      <xdr:row>98</xdr:row>
      <xdr:rowOff>157026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5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148153</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50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116212</xdr:rowOff>
    </xdr:from>
    <xdr:to>
      <xdr:col>10</xdr:col>
      <xdr:colOff>165100</xdr:colOff>
      <xdr:row>98</xdr:row>
      <xdr:rowOff>46362</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74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37489</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83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65714</xdr:rowOff>
    </xdr:from>
    <xdr:to>
      <xdr:col>6</xdr:col>
      <xdr:colOff>38100</xdr:colOff>
      <xdr:row>99</xdr:row>
      <xdr:rowOff>167314</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703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12391</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681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92783</xdr:rowOff>
    </xdr:from>
    <xdr:to>
      <xdr:col>55</xdr:col>
      <xdr:colOff>0</xdr:colOff>
      <xdr:row>37</xdr:row>
      <xdr:rowOff>104831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436433"/>
          <a:ext cx="838200" cy="1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76988</xdr:rowOff>
    </xdr:from>
    <xdr:to>
      <xdr:col>50</xdr:col>
      <xdr:colOff>114300</xdr:colOff>
      <xdr:row>37</xdr:row>
      <xdr:rowOff>92783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420638"/>
          <a:ext cx="889000" cy="1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76988</xdr:rowOff>
    </xdr:from>
    <xdr:to>
      <xdr:col>45</xdr:col>
      <xdr:colOff>177800</xdr:colOff>
      <xdr:row>37</xdr:row>
      <xdr:rowOff>120101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420638"/>
          <a:ext cx="889000" cy="4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4163</xdr:rowOff>
    </xdr:from>
    <xdr:to>
      <xdr:col>41</xdr:col>
      <xdr:colOff>50800</xdr:colOff>
      <xdr:row>37</xdr:row>
      <xdr:rowOff>120101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62013"/>
          <a:ext cx="889000" cy="80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74310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1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54031</xdr:rowOff>
    </xdr:from>
    <xdr:to>
      <xdr:col>55</xdr:col>
      <xdr:colOff>50800</xdr:colOff>
      <xdr:row>37</xdr:row>
      <xdr:rowOff>155631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9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32458</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7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41983</xdr:rowOff>
    </xdr:from>
    <xdr:to>
      <xdr:col>50</xdr:col>
      <xdr:colOff>165100</xdr:colOff>
      <xdr:row>37</xdr:row>
      <xdr:rowOff>143583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8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134710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7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26188</xdr:rowOff>
    </xdr:from>
    <xdr:to>
      <xdr:col>46</xdr:col>
      <xdr:colOff>38100</xdr:colOff>
      <xdr:row>37</xdr:row>
      <xdr:rowOff>127788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36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118915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46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69301</xdr:rowOff>
    </xdr:from>
    <xdr:to>
      <xdr:col>41</xdr:col>
      <xdr:colOff>101600</xdr:colOff>
      <xdr:row>37</xdr:row>
      <xdr:rowOff>170901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1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162028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50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124813</xdr:rowOff>
    </xdr:from>
    <xdr:to>
      <xdr:col>36</xdr:col>
      <xdr:colOff>165100</xdr:colOff>
      <xdr:row>33</xdr:row>
      <xdr:rowOff>54963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61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46090</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703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25095</xdr:rowOff>
    </xdr:from>
    <xdr:to>
      <xdr:col>55</xdr:col>
      <xdr:colOff>0</xdr:colOff>
      <xdr:row>56</xdr:row>
      <xdr:rowOff>120367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626295"/>
          <a:ext cx="838200" cy="9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126637</xdr:rowOff>
    </xdr:from>
    <xdr:to>
      <xdr:col>50</xdr:col>
      <xdr:colOff>114300</xdr:colOff>
      <xdr:row>56</xdr:row>
      <xdr:rowOff>120367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384937"/>
          <a:ext cx="889000" cy="33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126637</xdr:rowOff>
    </xdr:from>
    <xdr:to>
      <xdr:col>45</xdr:col>
      <xdr:colOff>177800</xdr:colOff>
      <xdr:row>54</xdr:row>
      <xdr:rowOff>147462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384937"/>
          <a:ext cx="889000" cy="2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147462</xdr:rowOff>
    </xdr:from>
    <xdr:to>
      <xdr:col>41</xdr:col>
      <xdr:colOff>50800</xdr:colOff>
      <xdr:row>56</xdr:row>
      <xdr:rowOff>86610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405762"/>
          <a:ext cx="889000" cy="28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157366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145745</xdr:rowOff>
    </xdr:from>
    <xdr:to>
      <xdr:col>55</xdr:col>
      <xdr:colOff>50800</xdr:colOff>
      <xdr:row>56</xdr:row>
      <xdr:rowOff>75895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57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168622</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42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69567</xdr:rowOff>
    </xdr:from>
    <xdr:to>
      <xdr:col>50</xdr:col>
      <xdr:colOff>165100</xdr:colOff>
      <xdr:row>56</xdr:row>
      <xdr:rowOff>171167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7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162294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76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75837</xdr:rowOff>
    </xdr:from>
    <xdr:to>
      <xdr:col>46</xdr:col>
      <xdr:colOff>38100</xdr:colOff>
      <xdr:row>55</xdr:row>
      <xdr:rowOff>5987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33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22514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10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96662</xdr:rowOff>
    </xdr:from>
    <xdr:to>
      <xdr:col>41</xdr:col>
      <xdr:colOff>101600</xdr:colOff>
      <xdr:row>55</xdr:row>
      <xdr:rowOff>26812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35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43339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13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35810</xdr:rowOff>
    </xdr:from>
    <xdr:to>
      <xdr:col>36</xdr:col>
      <xdr:colOff>165100</xdr:colOff>
      <xdr:row>56</xdr:row>
      <xdr:rowOff>137410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63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128537</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72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7207</xdr:rowOff>
    </xdr:from>
    <xdr:to>
      <xdr:col>55</xdr:col>
      <xdr:colOff>0</xdr:colOff>
      <xdr:row>78</xdr:row>
      <xdr:rowOff>20656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208857"/>
          <a:ext cx="838200" cy="18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20656</xdr:rowOff>
    </xdr:from>
    <xdr:to>
      <xdr:col>50</xdr:col>
      <xdr:colOff>114300</xdr:colOff>
      <xdr:row>78</xdr:row>
      <xdr:rowOff>152158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393756"/>
          <a:ext cx="889000" cy="13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50070</xdr:rowOff>
    </xdr:from>
    <xdr:to>
      <xdr:col>45</xdr:col>
      <xdr:colOff>177800</xdr:colOff>
      <xdr:row>78</xdr:row>
      <xdr:rowOff>152158</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251720"/>
          <a:ext cx="889000" cy="27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50070</xdr:rowOff>
    </xdr:from>
    <xdr:to>
      <xdr:col>41</xdr:col>
      <xdr:colOff>50800</xdr:colOff>
      <xdr:row>77</xdr:row>
      <xdr:rowOff>71196</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251720"/>
          <a:ext cx="889000" cy="2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101395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127857</xdr:rowOff>
    </xdr:from>
    <xdr:to>
      <xdr:col>55</xdr:col>
      <xdr:colOff>50800</xdr:colOff>
      <xdr:row>77</xdr:row>
      <xdr:rowOff>58007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15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150734</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00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141306</xdr:rowOff>
    </xdr:from>
    <xdr:to>
      <xdr:col>50</xdr:col>
      <xdr:colOff>165100</xdr:colOff>
      <xdr:row>78</xdr:row>
      <xdr:rowOff>71456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34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62583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343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101358</xdr:rowOff>
    </xdr:from>
    <xdr:to>
      <xdr:col>46</xdr:col>
      <xdr:colOff>38100</xdr:colOff>
      <xdr:row>79</xdr:row>
      <xdr:rowOff>31508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47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22635</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6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170720</xdr:rowOff>
    </xdr:from>
    <xdr:to>
      <xdr:col>41</xdr:col>
      <xdr:colOff>101600</xdr:colOff>
      <xdr:row>77</xdr:row>
      <xdr:rowOff>100870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2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117397</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297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20396</xdr:rowOff>
    </xdr:from>
    <xdr:to>
      <xdr:col>36</xdr:col>
      <xdr:colOff>165100</xdr:colOff>
      <xdr:row>77</xdr:row>
      <xdr:rowOff>121996</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22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113123</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331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67132</xdr:rowOff>
    </xdr:from>
    <xdr:to>
      <xdr:col>55</xdr:col>
      <xdr:colOff>0</xdr:colOff>
      <xdr:row>97</xdr:row>
      <xdr:rowOff>103632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697782"/>
          <a:ext cx="838200" cy="3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124524</xdr:rowOff>
    </xdr:from>
    <xdr:to>
      <xdr:col>50</xdr:col>
      <xdr:colOff>114300</xdr:colOff>
      <xdr:row>97</xdr:row>
      <xdr:rowOff>67132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240824"/>
          <a:ext cx="889000" cy="45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124524</xdr:rowOff>
    </xdr:from>
    <xdr:to>
      <xdr:col>45</xdr:col>
      <xdr:colOff>177800</xdr:colOff>
      <xdr:row>96</xdr:row>
      <xdr:rowOff>104026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240824"/>
          <a:ext cx="889000" cy="3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104026</xdr:rowOff>
    </xdr:from>
    <xdr:to>
      <xdr:col>41</xdr:col>
      <xdr:colOff>50800</xdr:colOff>
      <xdr:row>97</xdr:row>
      <xdr:rowOff>139788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563226"/>
          <a:ext cx="889000" cy="207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43002</xdr:rowOff>
    </xdr:from>
    <xdr:to>
      <xdr:col>36</xdr:col>
      <xdr:colOff>165100</xdr:colOff>
      <xdr:row>96</xdr:row>
      <xdr:rowOff>144602</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161129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2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52832</xdr:rowOff>
    </xdr:from>
    <xdr:to>
      <xdr:col>55</xdr:col>
      <xdr:colOff>50800</xdr:colOff>
      <xdr:row>97</xdr:row>
      <xdr:rowOff>154432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68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31259</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6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16332</xdr:rowOff>
    </xdr:from>
    <xdr:to>
      <xdr:col>50</xdr:col>
      <xdr:colOff>165100</xdr:colOff>
      <xdr:row>97</xdr:row>
      <xdr:rowOff>117932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64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109059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73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73724</xdr:rowOff>
    </xdr:from>
    <xdr:to>
      <xdr:col>46</xdr:col>
      <xdr:colOff>38100</xdr:colOff>
      <xdr:row>95</xdr:row>
      <xdr:rowOff>3874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19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20401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596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53226</xdr:rowOff>
    </xdr:from>
    <xdr:to>
      <xdr:col>41</xdr:col>
      <xdr:colOff>101600</xdr:colOff>
      <xdr:row>96</xdr:row>
      <xdr:rowOff>154826</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51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171353</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28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88988</xdr:rowOff>
    </xdr:from>
    <xdr:to>
      <xdr:col>36</xdr:col>
      <xdr:colOff>165100</xdr:colOff>
      <xdr:row>98</xdr:row>
      <xdr:rowOff>19138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1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10265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1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97779</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4329"/>
          <a:ext cx="838200" cy="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96962</xdr:rowOff>
    </xdr:from>
    <xdr:to>
      <xdr:col>81</xdr:col>
      <xdr:colOff>50800</xdr:colOff>
      <xdr:row>39</xdr:row>
      <xdr:rowOff>97779</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3512"/>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94067</xdr:rowOff>
    </xdr:from>
    <xdr:to>
      <xdr:col>76</xdr:col>
      <xdr:colOff>114300</xdr:colOff>
      <xdr:row>39</xdr:row>
      <xdr:rowOff>96962</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0617"/>
          <a:ext cx="8890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82714</xdr:rowOff>
    </xdr:from>
    <xdr:to>
      <xdr:col>71</xdr:col>
      <xdr:colOff>177800</xdr:colOff>
      <xdr:row>39</xdr:row>
      <xdr:rowOff>94067</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69264"/>
          <a:ext cx="889000" cy="1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1205</xdr:rowOff>
    </xdr:from>
    <xdr:to>
      <xdr:col>67</xdr:col>
      <xdr:colOff>101600</xdr:colOff>
      <xdr:row>39</xdr:row>
      <xdr:rowOff>102805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119332</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4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46979</xdr:rowOff>
    </xdr:from>
    <xdr:to>
      <xdr:col>81</xdr:col>
      <xdr:colOff>101600</xdr:colOff>
      <xdr:row>39</xdr:row>
      <xdr:rowOff>148579</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139706</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92017" y="68262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46162</xdr:rowOff>
    </xdr:from>
    <xdr:to>
      <xdr:col>76</xdr:col>
      <xdr:colOff>165100</xdr:colOff>
      <xdr:row>39</xdr:row>
      <xdr:rowOff>147762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138889</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17" y="6825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43267</xdr:rowOff>
    </xdr:from>
    <xdr:to>
      <xdr:col>72</xdr:col>
      <xdr:colOff>38100</xdr:colOff>
      <xdr:row>39</xdr:row>
      <xdr:rowOff>144867</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2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135994</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822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31914</xdr:rowOff>
    </xdr:from>
    <xdr:to>
      <xdr:col>67</xdr:col>
      <xdr:colOff>101600</xdr:colOff>
      <xdr:row>39</xdr:row>
      <xdr:rowOff>133514</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1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124641</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81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31623</xdr:rowOff>
    </xdr:from>
    <xdr:to>
      <xdr:col>85</xdr:col>
      <xdr:colOff>127000</xdr:colOff>
      <xdr:row>77</xdr:row>
      <xdr:rowOff>43535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33273"/>
          <a:ext cx="838200" cy="1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43535</xdr:rowOff>
    </xdr:from>
    <xdr:to>
      <xdr:col>81</xdr:col>
      <xdr:colOff>50800</xdr:colOff>
      <xdr:row>77</xdr:row>
      <xdr:rowOff>69762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45185"/>
          <a:ext cx="889000" cy="2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69762</xdr:rowOff>
    </xdr:from>
    <xdr:to>
      <xdr:col>76</xdr:col>
      <xdr:colOff>114300</xdr:colOff>
      <xdr:row>77</xdr:row>
      <xdr:rowOff>97625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71412"/>
          <a:ext cx="889000" cy="2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97625</xdr:rowOff>
    </xdr:from>
    <xdr:to>
      <xdr:col>71</xdr:col>
      <xdr:colOff>177800</xdr:colOff>
      <xdr:row>77</xdr:row>
      <xdr:rowOff>123610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99275"/>
          <a:ext cx="889000" cy="2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3747</xdr:rowOff>
    </xdr:from>
    <xdr:to>
      <xdr:col>67</xdr:col>
      <xdr:colOff>101600</xdr:colOff>
      <xdr:row>76</xdr:row>
      <xdr:rowOff>105347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121873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152273</xdr:rowOff>
    </xdr:from>
    <xdr:to>
      <xdr:col>85</xdr:col>
      <xdr:colOff>177800</xdr:colOff>
      <xdr:row>77</xdr:row>
      <xdr:rowOff>82423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8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130700</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6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164185</xdr:rowOff>
    </xdr:from>
    <xdr:to>
      <xdr:col>81</xdr:col>
      <xdr:colOff>101600</xdr:colOff>
      <xdr:row>77</xdr:row>
      <xdr:rowOff>94335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9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85462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8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18962</xdr:rowOff>
    </xdr:from>
    <xdr:to>
      <xdr:col>76</xdr:col>
      <xdr:colOff>165100</xdr:colOff>
      <xdr:row>77</xdr:row>
      <xdr:rowOff>120562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111689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31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46825</xdr:rowOff>
    </xdr:from>
    <xdr:to>
      <xdr:col>72</xdr:col>
      <xdr:colOff>38100</xdr:colOff>
      <xdr:row>77</xdr:row>
      <xdr:rowOff>148425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4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139552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4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72810</xdr:rowOff>
    </xdr:from>
    <xdr:to>
      <xdr:col>67</xdr:col>
      <xdr:colOff>101600</xdr:colOff>
      <xdr:row>78</xdr:row>
      <xdr:rowOff>2960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165537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6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6463</xdr:rowOff>
    </xdr:from>
    <xdr:to>
      <xdr:col>85</xdr:col>
      <xdr:colOff>127000</xdr:colOff>
      <xdr:row>98</xdr:row>
      <xdr:rowOff>47757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08563"/>
          <a:ext cx="838200" cy="4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6463</xdr:rowOff>
    </xdr:from>
    <xdr:to>
      <xdr:col>81</xdr:col>
      <xdr:colOff>50800</xdr:colOff>
      <xdr:row>98</xdr:row>
      <xdr:rowOff>80456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08563"/>
          <a:ext cx="889000" cy="7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158381</xdr:rowOff>
    </xdr:from>
    <xdr:to>
      <xdr:col>76</xdr:col>
      <xdr:colOff>114300</xdr:colOff>
      <xdr:row>98</xdr:row>
      <xdr:rowOff>80456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89031"/>
          <a:ext cx="889000" cy="9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158381</xdr:rowOff>
    </xdr:from>
    <xdr:to>
      <xdr:col>71</xdr:col>
      <xdr:colOff>177800</xdr:colOff>
      <xdr:row>97</xdr:row>
      <xdr:rowOff>160731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89031"/>
          <a:ext cx="889000" cy="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53563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1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168407</xdr:rowOff>
    </xdr:from>
    <xdr:to>
      <xdr:col>85</xdr:col>
      <xdr:colOff>177800</xdr:colOff>
      <xdr:row>98</xdr:row>
      <xdr:rowOff>98557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9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83334</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1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127113</xdr:rowOff>
    </xdr:from>
    <xdr:to>
      <xdr:col>81</xdr:col>
      <xdr:colOff>101600</xdr:colOff>
      <xdr:row>98</xdr:row>
      <xdr:rowOff>57263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5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48390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50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29656</xdr:rowOff>
    </xdr:from>
    <xdr:to>
      <xdr:col>76</xdr:col>
      <xdr:colOff>165100</xdr:colOff>
      <xdr:row>98</xdr:row>
      <xdr:rowOff>131256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3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122383</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428" y="1692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107581</xdr:rowOff>
    </xdr:from>
    <xdr:to>
      <xdr:col>72</xdr:col>
      <xdr:colOff>38100</xdr:colOff>
      <xdr:row>98</xdr:row>
      <xdr:rowOff>37731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3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28858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3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109931</xdr:rowOff>
    </xdr:from>
    <xdr:to>
      <xdr:col>67</xdr:col>
      <xdr:colOff>101600</xdr:colOff>
      <xdr:row>98</xdr:row>
      <xdr:rowOff>40081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4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31208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3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24892</xdr:rowOff>
    </xdr:from>
    <xdr:to>
      <xdr:col>116</xdr:col>
      <xdr:colOff>63500</xdr:colOff>
      <xdr:row>38</xdr:row>
      <xdr:rowOff>67691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539992"/>
          <a:ext cx="838200" cy="4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24892</xdr:rowOff>
    </xdr:from>
    <xdr:to>
      <xdr:col>111</xdr:col>
      <xdr:colOff>177800</xdr:colOff>
      <xdr:row>38</xdr:row>
      <xdr:rowOff>30734</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539992"/>
          <a:ext cx="8890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155575</xdr:rowOff>
    </xdr:from>
    <xdr:to>
      <xdr:col>107</xdr:col>
      <xdr:colOff>50800</xdr:colOff>
      <xdr:row>38</xdr:row>
      <xdr:rowOff>30734</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499225"/>
          <a:ext cx="889000"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139192</xdr:rowOff>
    </xdr:from>
    <xdr:to>
      <xdr:col>102</xdr:col>
      <xdr:colOff>114300</xdr:colOff>
      <xdr:row>37</xdr:row>
      <xdr:rowOff>155575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311392"/>
          <a:ext cx="889000" cy="18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41910</xdr:rowOff>
    </xdr:from>
    <xdr:to>
      <xdr:col>98</xdr:col>
      <xdr:colOff>38100</xdr:colOff>
      <xdr:row>36</xdr:row>
      <xdr:rowOff>143510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160037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8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16891</xdr:rowOff>
    </xdr:from>
    <xdr:to>
      <xdr:col>116</xdr:col>
      <xdr:colOff>114300</xdr:colOff>
      <xdr:row>38</xdr:row>
      <xdr:rowOff>118491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53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39768</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383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145542</xdr:rowOff>
    </xdr:from>
    <xdr:to>
      <xdr:col>112</xdr:col>
      <xdr:colOff>38100</xdr:colOff>
      <xdr:row>38</xdr:row>
      <xdr:rowOff>75692</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48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92219</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264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151384</xdr:rowOff>
    </xdr:from>
    <xdr:to>
      <xdr:col>107</xdr:col>
      <xdr:colOff>101600</xdr:colOff>
      <xdr:row>38</xdr:row>
      <xdr:rowOff>81535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4950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98061</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27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104775</xdr:rowOff>
    </xdr:from>
    <xdr:to>
      <xdr:col>102</xdr:col>
      <xdr:colOff>165100</xdr:colOff>
      <xdr:row>38</xdr:row>
      <xdr:rowOff>34925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51452</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622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88392</xdr:rowOff>
    </xdr:from>
    <xdr:to>
      <xdr:col>98</xdr:col>
      <xdr:colOff>38100</xdr:colOff>
      <xdr:row>37</xdr:row>
      <xdr:rowOff>18542</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26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9669</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6353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62982</xdr:rowOff>
    </xdr:from>
    <xdr:to>
      <xdr:col>116</xdr:col>
      <xdr:colOff>63500</xdr:colOff>
      <xdr:row>58</xdr:row>
      <xdr:rowOff>63484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07082"/>
          <a:ext cx="8382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61427</xdr:rowOff>
    </xdr:from>
    <xdr:to>
      <xdr:col>111</xdr:col>
      <xdr:colOff>177800</xdr:colOff>
      <xdr:row>58</xdr:row>
      <xdr:rowOff>62982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05527"/>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61085</xdr:rowOff>
    </xdr:from>
    <xdr:to>
      <xdr:col>107</xdr:col>
      <xdr:colOff>50800</xdr:colOff>
      <xdr:row>58</xdr:row>
      <xdr:rowOff>61427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05185"/>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59438</xdr:rowOff>
    </xdr:from>
    <xdr:to>
      <xdr:col>102</xdr:col>
      <xdr:colOff>114300</xdr:colOff>
      <xdr:row>58</xdr:row>
      <xdr:rowOff>61085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03538"/>
          <a:ext cx="889000" cy="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143856</xdr:rowOff>
    </xdr:from>
    <xdr:to>
      <xdr:col>98</xdr:col>
      <xdr:colOff>38100</xdr:colOff>
      <xdr:row>58</xdr:row>
      <xdr:rowOff>74006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1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90533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9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12684</xdr:rowOff>
    </xdr:from>
    <xdr:to>
      <xdr:col>116</xdr:col>
      <xdr:colOff>114300</xdr:colOff>
      <xdr:row>58</xdr:row>
      <xdr:rowOff>114284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5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143511</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74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12182</xdr:rowOff>
    </xdr:from>
    <xdr:to>
      <xdr:col>112</xdr:col>
      <xdr:colOff>38100</xdr:colOff>
      <xdr:row>58</xdr:row>
      <xdr:rowOff>113782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5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130309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731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10627</xdr:rowOff>
    </xdr:from>
    <xdr:to>
      <xdr:col>107</xdr:col>
      <xdr:colOff>101600</xdr:colOff>
      <xdr:row>58</xdr:row>
      <xdr:rowOff>112227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5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128754</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729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10285</xdr:rowOff>
    </xdr:from>
    <xdr:to>
      <xdr:col>102</xdr:col>
      <xdr:colOff>165100</xdr:colOff>
      <xdr:row>58</xdr:row>
      <xdr:rowOff>111885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5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128412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729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8638</xdr:rowOff>
    </xdr:from>
    <xdr:to>
      <xdr:col>98</xdr:col>
      <xdr:colOff>38100</xdr:colOff>
      <xdr:row>58</xdr:row>
      <xdr:rowOff>110238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5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101365</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4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22389</xdr:rowOff>
    </xdr:from>
    <xdr:to>
      <xdr:col>116</xdr:col>
      <xdr:colOff>63500</xdr:colOff>
      <xdr:row>77</xdr:row>
      <xdr:rowOff>56299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224039"/>
          <a:ext cx="838200" cy="3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56299</xdr:rowOff>
    </xdr:from>
    <xdr:to>
      <xdr:col>111</xdr:col>
      <xdr:colOff>177800</xdr:colOff>
      <xdr:row>77</xdr:row>
      <xdr:rowOff>83159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257949"/>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83159</xdr:rowOff>
    </xdr:from>
    <xdr:to>
      <xdr:col>107</xdr:col>
      <xdr:colOff>50800</xdr:colOff>
      <xdr:row>77</xdr:row>
      <xdr:rowOff>97752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284809"/>
          <a:ext cx="889000" cy="1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90323</xdr:rowOff>
    </xdr:from>
    <xdr:to>
      <xdr:col>102</xdr:col>
      <xdr:colOff>114300</xdr:colOff>
      <xdr:row>77</xdr:row>
      <xdr:rowOff>97752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291973"/>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115608</xdr:rowOff>
    </xdr:from>
    <xdr:to>
      <xdr:col>98</xdr:col>
      <xdr:colOff>38100</xdr:colOff>
      <xdr:row>76</xdr:row>
      <xdr:rowOff>45758</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62285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143039</xdr:rowOff>
    </xdr:from>
    <xdr:to>
      <xdr:col>116</xdr:col>
      <xdr:colOff>114300</xdr:colOff>
      <xdr:row>77</xdr:row>
      <xdr:rowOff>73189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17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121466</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15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5499</xdr:rowOff>
    </xdr:from>
    <xdr:to>
      <xdr:col>112</xdr:col>
      <xdr:colOff>38100</xdr:colOff>
      <xdr:row>77</xdr:row>
      <xdr:rowOff>107099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20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98226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29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32359</xdr:rowOff>
    </xdr:from>
    <xdr:to>
      <xdr:col>107</xdr:col>
      <xdr:colOff>101600</xdr:colOff>
      <xdr:row>77</xdr:row>
      <xdr:rowOff>133959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23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125086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32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46952</xdr:rowOff>
    </xdr:from>
    <xdr:to>
      <xdr:col>102</xdr:col>
      <xdr:colOff>165100</xdr:colOff>
      <xdr:row>77</xdr:row>
      <xdr:rowOff>148552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24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139679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341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39523</xdr:rowOff>
    </xdr:from>
    <xdr:to>
      <xdr:col>98</xdr:col>
      <xdr:colOff>38100</xdr:colOff>
      <xdr:row>77</xdr:row>
      <xdr:rowOff>141123</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24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132250</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33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住民一人当たりのコストについては、人件費及び物件費が類似団体平均よりも高い水準となっており、補助費等や公債費が類似団体よりも低い水準となっている。</a:t>
          </a:r>
        </a:p>
        <a:p>
          <a:r>
            <a:rPr kumimoji="1" lang="ja-JP" altLang="en-US" sz="1300">
              <a:latin typeface="ＭＳ Ｐゴシック" panose="020B0600070205080204" pitchFamily="50" charset="-128"/>
              <a:ea typeface="ＭＳ Ｐゴシック" panose="020B0600070205080204" pitchFamily="50" charset="-128"/>
            </a:rPr>
            <a:t>人件費については、類似団体と比較して消防部門や教育部門において職員数が多いことから高い傾向にある。</a:t>
          </a:r>
        </a:p>
        <a:p>
          <a:r>
            <a:rPr kumimoji="1" lang="ja-JP" altLang="en-US" sz="1300">
              <a:latin typeface="ＭＳ Ｐゴシック" panose="020B0600070205080204" pitchFamily="50" charset="-128"/>
              <a:ea typeface="ＭＳ Ｐゴシック" panose="020B0600070205080204" pitchFamily="50" charset="-128"/>
            </a:rPr>
            <a:t>物件費については、充実した公共施設における指定管理制度の導入等を含むこれらの施設の運営・維持・管理等の外部委託を行っている等から高い傾向にある。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公債費は、大規模な社会資本整備で活用した地方債の償還により今後も増加が見込まれる。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千葉県袖ケ浦市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66,091
64,826
94.82
32,344,718
30,939,177
1,160,335
17,755,879
17,266,339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62890</xdr:rowOff>
    </xdr:from>
    <xdr:to>
      <xdr:col>24</xdr:col>
      <xdr:colOff>63500</xdr:colOff>
      <xdr:row>33</xdr:row>
      <xdr:rowOff>109982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20740"/>
          <a:ext cx="8382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86665</xdr:rowOff>
    </xdr:from>
    <xdr:to>
      <xdr:col>19</xdr:col>
      <xdr:colOff>177800</xdr:colOff>
      <xdr:row>33</xdr:row>
      <xdr:rowOff>109982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744515"/>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86665</xdr:rowOff>
    </xdr:from>
    <xdr:to>
      <xdr:col>15</xdr:col>
      <xdr:colOff>50800</xdr:colOff>
      <xdr:row>33</xdr:row>
      <xdr:rowOff>98552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44515"/>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98552</xdr:rowOff>
    </xdr:from>
    <xdr:to>
      <xdr:col>10</xdr:col>
      <xdr:colOff>114300</xdr:colOff>
      <xdr:row>33</xdr:row>
      <xdr:rowOff>107696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75640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12090</xdr:rowOff>
    </xdr:from>
    <xdr:to>
      <xdr:col>24</xdr:col>
      <xdr:colOff>114300</xdr:colOff>
      <xdr:row>33</xdr:row>
      <xdr:rowOff>113690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34967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2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59182</xdr:rowOff>
    </xdr:from>
    <xdr:to>
      <xdr:col>20</xdr:col>
      <xdr:colOff>38100</xdr:colOff>
      <xdr:row>33</xdr:row>
      <xdr:rowOff>160782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1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5859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9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35865</xdr:rowOff>
    </xdr:from>
    <xdr:to>
      <xdr:col>15</xdr:col>
      <xdr:colOff>101600</xdr:colOff>
      <xdr:row>33</xdr:row>
      <xdr:rowOff>137465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9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153992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68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47752</xdr:rowOff>
    </xdr:from>
    <xdr:to>
      <xdr:col>10</xdr:col>
      <xdr:colOff>165100</xdr:colOff>
      <xdr:row>33</xdr:row>
      <xdr:rowOff>149352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0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165879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8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56896</xdr:rowOff>
    </xdr:from>
    <xdr:to>
      <xdr:col>6</xdr:col>
      <xdr:colOff>38100</xdr:colOff>
      <xdr:row>33</xdr:row>
      <xdr:rowOff>158496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1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3573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8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64680</xdr:rowOff>
    </xdr:from>
    <xdr:to>
      <xdr:col>24</xdr:col>
      <xdr:colOff>63500</xdr:colOff>
      <xdr:row>57</xdr:row>
      <xdr:rowOff>9313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65880"/>
          <a:ext cx="838200" cy="11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18379</xdr:rowOff>
    </xdr:from>
    <xdr:to>
      <xdr:col>19</xdr:col>
      <xdr:colOff>177800</xdr:colOff>
      <xdr:row>57</xdr:row>
      <xdr:rowOff>9313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19579"/>
          <a:ext cx="889000" cy="16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18379</xdr:rowOff>
    </xdr:from>
    <xdr:to>
      <xdr:col>15</xdr:col>
      <xdr:colOff>50800</xdr:colOff>
      <xdr:row>56</xdr:row>
      <xdr:rowOff>99192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19579"/>
          <a:ext cx="889000" cy="8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52740</xdr:rowOff>
    </xdr:from>
    <xdr:to>
      <xdr:col>10</xdr:col>
      <xdr:colOff>114300</xdr:colOff>
      <xdr:row>56</xdr:row>
      <xdr:rowOff>99192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39590"/>
          <a:ext cx="889000" cy="56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102381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84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13880</xdr:rowOff>
    </xdr:from>
    <xdr:to>
      <xdr:col>24</xdr:col>
      <xdr:colOff>114300</xdr:colOff>
      <xdr:row>56</xdr:row>
      <xdr:rowOff>115480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1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36757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6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129963</xdr:rowOff>
    </xdr:from>
    <xdr:to>
      <xdr:col>20</xdr:col>
      <xdr:colOff>38100</xdr:colOff>
      <xdr:row>57</xdr:row>
      <xdr:rowOff>60113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3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76640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0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139029</xdr:rowOff>
    </xdr:from>
    <xdr:to>
      <xdr:col>15</xdr:col>
      <xdr:colOff>101600</xdr:colOff>
      <xdr:row>56</xdr:row>
      <xdr:rowOff>69179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6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85706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34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48392</xdr:rowOff>
    </xdr:from>
    <xdr:to>
      <xdr:col>10</xdr:col>
      <xdr:colOff>165100</xdr:colOff>
      <xdr:row>56</xdr:row>
      <xdr:rowOff>149992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4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166519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2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1940</xdr:rowOff>
    </xdr:from>
    <xdr:to>
      <xdr:col>6</xdr:col>
      <xdr:colOff>38100</xdr:colOff>
      <xdr:row>53</xdr:row>
      <xdr:rowOff>103540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8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94667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81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90258</xdr:rowOff>
    </xdr:from>
    <xdr:to>
      <xdr:col>24</xdr:col>
      <xdr:colOff>63500</xdr:colOff>
      <xdr:row>77</xdr:row>
      <xdr:rowOff>85585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20458"/>
          <a:ext cx="838200" cy="166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85585</xdr:rowOff>
    </xdr:from>
    <xdr:to>
      <xdr:col>19</xdr:col>
      <xdr:colOff>177800</xdr:colOff>
      <xdr:row>78</xdr:row>
      <xdr:rowOff>63942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87235"/>
          <a:ext cx="889000" cy="14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147847</xdr:rowOff>
    </xdr:from>
    <xdr:to>
      <xdr:col>15</xdr:col>
      <xdr:colOff>50800</xdr:colOff>
      <xdr:row>78</xdr:row>
      <xdr:rowOff>63942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49497"/>
          <a:ext cx="889000" cy="8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147847</xdr:rowOff>
    </xdr:from>
    <xdr:to>
      <xdr:col>10</xdr:col>
      <xdr:colOff>114300</xdr:colOff>
      <xdr:row>79</xdr:row>
      <xdr:rowOff>69986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49497"/>
          <a:ext cx="889000" cy="26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85635</xdr:rowOff>
    </xdr:from>
    <xdr:to>
      <xdr:col>6</xdr:col>
      <xdr:colOff>38100</xdr:colOff>
      <xdr:row>79</xdr:row>
      <xdr:rowOff>15785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5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32312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23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39458</xdr:rowOff>
    </xdr:from>
    <xdr:to>
      <xdr:col>24</xdr:col>
      <xdr:colOff>114300</xdr:colOff>
      <xdr:row>76</xdr:row>
      <xdr:rowOff>141058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6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17885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48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34785</xdr:rowOff>
    </xdr:from>
    <xdr:to>
      <xdr:col>20</xdr:col>
      <xdr:colOff>38100</xdr:colOff>
      <xdr:row>77</xdr:row>
      <xdr:rowOff>136385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3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127512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29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13142</xdr:rowOff>
    </xdr:from>
    <xdr:to>
      <xdr:col>15</xdr:col>
      <xdr:colOff>101600</xdr:colOff>
      <xdr:row>78</xdr:row>
      <xdr:rowOff>114742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8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105869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78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97047</xdr:rowOff>
    </xdr:from>
    <xdr:to>
      <xdr:col>10</xdr:col>
      <xdr:colOff>165100</xdr:colOff>
      <xdr:row>78</xdr:row>
      <xdr:rowOff>27197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9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18324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9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19186</xdr:rowOff>
    </xdr:from>
    <xdr:to>
      <xdr:col>6</xdr:col>
      <xdr:colOff>38100</xdr:colOff>
      <xdr:row>79</xdr:row>
      <xdr:rowOff>120786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6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111913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56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36502</xdr:rowOff>
    </xdr:from>
    <xdr:to>
      <xdr:col>24</xdr:col>
      <xdr:colOff>63500</xdr:colOff>
      <xdr:row>98</xdr:row>
      <xdr:rowOff>40914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38602"/>
          <a:ext cx="838200" cy="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165536</xdr:rowOff>
    </xdr:from>
    <xdr:to>
      <xdr:col>19</xdr:col>
      <xdr:colOff>177800</xdr:colOff>
      <xdr:row>98</xdr:row>
      <xdr:rowOff>36502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796186"/>
          <a:ext cx="889000" cy="4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165536</xdr:rowOff>
    </xdr:from>
    <xdr:to>
      <xdr:col>15</xdr:col>
      <xdr:colOff>50800</xdr:colOff>
      <xdr:row>98</xdr:row>
      <xdr:rowOff>20382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96186"/>
          <a:ext cx="889000" cy="2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20382</xdr:rowOff>
    </xdr:from>
    <xdr:to>
      <xdr:col>10</xdr:col>
      <xdr:colOff>114300</xdr:colOff>
      <xdr:row>98</xdr:row>
      <xdr:rowOff>36354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22482"/>
          <a:ext cx="889000" cy="1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170856</xdr:rowOff>
    </xdr:from>
    <xdr:to>
      <xdr:col>6</xdr:col>
      <xdr:colOff>38100</xdr:colOff>
      <xdr:row>98</xdr:row>
      <xdr:rowOff>101006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0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92133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89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161564</xdr:rowOff>
    </xdr:from>
    <xdr:to>
      <xdr:col>24</xdr:col>
      <xdr:colOff>114300</xdr:colOff>
      <xdr:row>98</xdr:row>
      <xdr:rowOff>91714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9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120941</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8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157152</xdr:rowOff>
    </xdr:from>
    <xdr:to>
      <xdr:col>20</xdr:col>
      <xdr:colOff>38100</xdr:colOff>
      <xdr:row>98</xdr:row>
      <xdr:rowOff>87302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8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103829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6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114736</xdr:rowOff>
    </xdr:from>
    <xdr:to>
      <xdr:col>15</xdr:col>
      <xdr:colOff>101600</xdr:colOff>
      <xdr:row>98</xdr:row>
      <xdr:rowOff>44886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4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61413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2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141032</xdr:rowOff>
    </xdr:from>
    <xdr:to>
      <xdr:col>10</xdr:col>
      <xdr:colOff>165100</xdr:colOff>
      <xdr:row>98</xdr:row>
      <xdr:rowOff>71182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7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87709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4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157004</xdr:rowOff>
    </xdr:from>
    <xdr:to>
      <xdr:col>6</xdr:col>
      <xdr:colOff>38100</xdr:colOff>
      <xdr:row>98</xdr:row>
      <xdr:rowOff>87154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8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103681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6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38862</xdr:rowOff>
    </xdr:from>
    <xdr:to>
      <xdr:col>55</xdr:col>
      <xdr:colOff>0</xdr:colOff>
      <xdr:row>39</xdr:row>
      <xdr:rowOff>42418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25412"/>
          <a:ext cx="8382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38862</xdr:rowOff>
    </xdr:from>
    <xdr:to>
      <xdr:col>50</xdr:col>
      <xdr:colOff>114300</xdr:colOff>
      <xdr:row>39</xdr:row>
      <xdr:rowOff>41402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25412"/>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41402</xdr:rowOff>
    </xdr:from>
    <xdr:to>
      <xdr:col>45</xdr:col>
      <xdr:colOff>177800</xdr:colOff>
      <xdr:row>39</xdr:row>
      <xdr:rowOff>42418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727952"/>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42291</xdr:rowOff>
    </xdr:from>
    <xdr:to>
      <xdr:col>41</xdr:col>
      <xdr:colOff>50800</xdr:colOff>
      <xdr:row>39</xdr:row>
      <xdr:rowOff>42418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28841"/>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xdr:rowOff>
    </xdr:from>
    <xdr:to>
      <xdr:col>36</xdr:col>
      <xdr:colOff>165100</xdr:colOff>
      <xdr:row>38</xdr:row>
      <xdr:rowOff>109728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2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126255</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29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163068</xdr:rowOff>
    </xdr:from>
    <xdr:to>
      <xdr:col>55</xdr:col>
      <xdr:colOff>50800</xdr:colOff>
      <xdr:row>39</xdr:row>
      <xdr:rowOff>93218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77995</xdr:rowOff>
    </xdr:from>
    <xdr:ext cx="313932"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930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159512</xdr:rowOff>
    </xdr:from>
    <xdr:to>
      <xdr:col>50</xdr:col>
      <xdr:colOff>165100</xdr:colOff>
      <xdr:row>39</xdr:row>
      <xdr:rowOff>89662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7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80789</xdr:rowOff>
    </xdr:from>
    <xdr:ext cx="313932"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82333" y="67673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162052</xdr:rowOff>
    </xdr:from>
    <xdr:to>
      <xdr:col>46</xdr:col>
      <xdr:colOff>38100</xdr:colOff>
      <xdr:row>39</xdr:row>
      <xdr:rowOff>92202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83329</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93333" y="67698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163068</xdr:rowOff>
    </xdr:from>
    <xdr:to>
      <xdr:col>41</xdr:col>
      <xdr:colOff>101600</xdr:colOff>
      <xdr:row>39</xdr:row>
      <xdr:rowOff>93218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84345</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04333" y="6770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162941</xdr:rowOff>
    </xdr:from>
    <xdr:to>
      <xdr:col>36</xdr:col>
      <xdr:colOff>165100</xdr:colOff>
      <xdr:row>39</xdr:row>
      <xdr:rowOff>93091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7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84218</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15333" y="6770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55575</xdr:rowOff>
    </xdr:from>
    <xdr:to>
      <xdr:col>55</xdr:col>
      <xdr:colOff>0</xdr:colOff>
      <xdr:row>57</xdr:row>
      <xdr:rowOff>56604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828225"/>
          <a:ext cx="8382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44793</xdr:rowOff>
    </xdr:from>
    <xdr:to>
      <xdr:col>50</xdr:col>
      <xdr:colOff>114300</xdr:colOff>
      <xdr:row>57</xdr:row>
      <xdr:rowOff>55575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817443"/>
          <a:ext cx="8890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128156</xdr:rowOff>
    </xdr:from>
    <xdr:to>
      <xdr:col>45</xdr:col>
      <xdr:colOff>177800</xdr:colOff>
      <xdr:row>57</xdr:row>
      <xdr:rowOff>44793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386456"/>
          <a:ext cx="889000" cy="430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128156</xdr:rowOff>
    </xdr:from>
    <xdr:to>
      <xdr:col>41</xdr:col>
      <xdr:colOff>50800</xdr:colOff>
      <xdr:row>55</xdr:row>
      <xdr:rowOff>62281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386456"/>
          <a:ext cx="889000" cy="10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23520</xdr:rowOff>
    </xdr:from>
    <xdr:to>
      <xdr:col>36</xdr:col>
      <xdr:colOff>165100</xdr:colOff>
      <xdr:row>56</xdr:row>
      <xdr:rowOff>125120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116247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71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5804</xdr:rowOff>
    </xdr:from>
    <xdr:to>
      <xdr:col>55</xdr:col>
      <xdr:colOff>50800</xdr:colOff>
      <xdr:row>57</xdr:row>
      <xdr:rowOff>107404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7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28681</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629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4775</xdr:rowOff>
    </xdr:from>
    <xdr:to>
      <xdr:col>50</xdr:col>
      <xdr:colOff>165100</xdr:colOff>
      <xdr:row>57</xdr:row>
      <xdr:rowOff>106375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122902</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552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165443</xdr:rowOff>
    </xdr:from>
    <xdr:to>
      <xdr:col>46</xdr:col>
      <xdr:colOff>38100</xdr:colOff>
      <xdr:row>57</xdr:row>
      <xdr:rowOff>95593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6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112120</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54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77356</xdr:rowOff>
    </xdr:from>
    <xdr:to>
      <xdr:col>41</xdr:col>
      <xdr:colOff>101600</xdr:colOff>
      <xdr:row>55</xdr:row>
      <xdr:rowOff>7506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33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24033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11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11481</xdr:rowOff>
    </xdr:from>
    <xdr:to>
      <xdr:col>36</xdr:col>
      <xdr:colOff>165100</xdr:colOff>
      <xdr:row>55</xdr:row>
      <xdr:rowOff>113081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44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129608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21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2236</xdr:rowOff>
    </xdr:from>
    <xdr:to>
      <xdr:col>55</xdr:col>
      <xdr:colOff>0</xdr:colOff>
      <xdr:row>77</xdr:row>
      <xdr:rowOff>54166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203886"/>
          <a:ext cx="838200" cy="5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29896</xdr:rowOff>
    </xdr:from>
    <xdr:to>
      <xdr:col>50</xdr:col>
      <xdr:colOff>114300</xdr:colOff>
      <xdr:row>77</xdr:row>
      <xdr:rowOff>54166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31546"/>
          <a:ext cx="889000" cy="2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29896</xdr:rowOff>
    </xdr:from>
    <xdr:to>
      <xdr:col>45</xdr:col>
      <xdr:colOff>177800</xdr:colOff>
      <xdr:row>77</xdr:row>
      <xdr:rowOff>51499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31546"/>
          <a:ext cx="889000" cy="2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51499</xdr:rowOff>
    </xdr:from>
    <xdr:to>
      <xdr:col>41</xdr:col>
      <xdr:colOff>50800</xdr:colOff>
      <xdr:row>77</xdr:row>
      <xdr:rowOff>58165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53149"/>
          <a:ext cx="889000" cy="6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133058</xdr:rowOff>
    </xdr:from>
    <xdr:to>
      <xdr:col>36</xdr:col>
      <xdr:colOff>165100</xdr:colOff>
      <xdr:row>75</xdr:row>
      <xdr:rowOff>63208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2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79735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5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122886</xdr:rowOff>
    </xdr:from>
    <xdr:to>
      <xdr:col>55</xdr:col>
      <xdr:colOff>50800</xdr:colOff>
      <xdr:row>77</xdr:row>
      <xdr:rowOff>53036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5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145763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3366</xdr:rowOff>
    </xdr:from>
    <xdr:to>
      <xdr:col>50</xdr:col>
      <xdr:colOff>165100</xdr:colOff>
      <xdr:row>77</xdr:row>
      <xdr:rowOff>104966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121493</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298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150546</xdr:rowOff>
    </xdr:from>
    <xdr:to>
      <xdr:col>46</xdr:col>
      <xdr:colOff>38100</xdr:colOff>
      <xdr:row>77</xdr:row>
      <xdr:rowOff>80696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8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71823</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27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699</xdr:rowOff>
    </xdr:from>
    <xdr:to>
      <xdr:col>41</xdr:col>
      <xdr:colOff>101600</xdr:colOff>
      <xdr:row>77</xdr:row>
      <xdr:rowOff>102299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0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93426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29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7365</xdr:rowOff>
    </xdr:from>
    <xdr:to>
      <xdr:col>36</xdr:col>
      <xdr:colOff>165100</xdr:colOff>
      <xdr:row>77</xdr:row>
      <xdr:rowOff>108965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0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100092</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0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59747</xdr:rowOff>
    </xdr:from>
    <xdr:to>
      <xdr:col>55</xdr:col>
      <xdr:colOff>0</xdr:colOff>
      <xdr:row>98</xdr:row>
      <xdr:rowOff>93884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861847"/>
          <a:ext cx="838200" cy="3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130327</xdr:rowOff>
    </xdr:from>
    <xdr:to>
      <xdr:col>50</xdr:col>
      <xdr:colOff>114300</xdr:colOff>
      <xdr:row>98</xdr:row>
      <xdr:rowOff>59747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60977"/>
          <a:ext cx="889000" cy="100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113164</xdr:rowOff>
    </xdr:from>
    <xdr:to>
      <xdr:col>45</xdr:col>
      <xdr:colOff>177800</xdr:colOff>
      <xdr:row>97</xdr:row>
      <xdr:rowOff>130327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43814"/>
          <a:ext cx="889000" cy="1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153549</xdr:rowOff>
    </xdr:from>
    <xdr:to>
      <xdr:col>41</xdr:col>
      <xdr:colOff>50800</xdr:colOff>
      <xdr:row>97</xdr:row>
      <xdr:rowOff>113164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12749"/>
          <a:ext cx="889000" cy="13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35465</xdr:rowOff>
    </xdr:from>
    <xdr:to>
      <xdr:col>36</xdr:col>
      <xdr:colOff>165100</xdr:colOff>
      <xdr:row>96</xdr:row>
      <xdr:rowOff>137065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153592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43084</xdr:rowOff>
    </xdr:from>
    <xdr:to>
      <xdr:col>55</xdr:col>
      <xdr:colOff>50800</xdr:colOff>
      <xdr:row>98</xdr:row>
      <xdr:rowOff>144684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4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21511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82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8947</xdr:rowOff>
    </xdr:from>
    <xdr:to>
      <xdr:col>50</xdr:col>
      <xdr:colOff>165100</xdr:colOff>
      <xdr:row>98</xdr:row>
      <xdr:rowOff>110547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1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101674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0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79527</xdr:rowOff>
    </xdr:from>
    <xdr:to>
      <xdr:col>46</xdr:col>
      <xdr:colOff>38100</xdr:colOff>
      <xdr:row>98</xdr:row>
      <xdr:rowOff>9677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1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804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0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62364</xdr:rowOff>
    </xdr:from>
    <xdr:to>
      <xdr:col>41</xdr:col>
      <xdr:colOff>101600</xdr:colOff>
      <xdr:row>97</xdr:row>
      <xdr:rowOff>163964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155091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8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102749</xdr:rowOff>
    </xdr:from>
    <xdr:to>
      <xdr:col>36</xdr:col>
      <xdr:colOff>165100</xdr:colOff>
      <xdr:row>97</xdr:row>
      <xdr:rowOff>32899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6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24026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65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165817</xdr:rowOff>
    </xdr:from>
    <xdr:to>
      <xdr:col>85</xdr:col>
      <xdr:colOff>127000</xdr:colOff>
      <xdr:row>37</xdr:row>
      <xdr:rowOff>9379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38017"/>
          <a:ext cx="838200" cy="1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9379</xdr:rowOff>
    </xdr:from>
    <xdr:to>
      <xdr:col>81</xdr:col>
      <xdr:colOff>50800</xdr:colOff>
      <xdr:row>37</xdr:row>
      <xdr:rowOff>13475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53029"/>
          <a:ext cx="889000" cy="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13475</xdr:rowOff>
    </xdr:from>
    <xdr:to>
      <xdr:col>76</xdr:col>
      <xdr:colOff>114300</xdr:colOff>
      <xdr:row>37</xdr:row>
      <xdr:rowOff>40183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357125"/>
          <a:ext cx="889000" cy="2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40183</xdr:rowOff>
    </xdr:from>
    <xdr:to>
      <xdr:col>71</xdr:col>
      <xdr:colOff>177800</xdr:colOff>
      <xdr:row>37</xdr:row>
      <xdr:rowOff>51822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83833"/>
          <a:ext cx="889000" cy="1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13633</xdr:rowOff>
    </xdr:from>
    <xdr:to>
      <xdr:col>67</xdr:col>
      <xdr:colOff>101600</xdr:colOff>
      <xdr:row>37</xdr:row>
      <xdr:rowOff>115233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106360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5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115017</xdr:rowOff>
    </xdr:from>
    <xdr:to>
      <xdr:col>85</xdr:col>
      <xdr:colOff>177800</xdr:colOff>
      <xdr:row>37</xdr:row>
      <xdr:rowOff>45167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8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137894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3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130029</xdr:rowOff>
    </xdr:from>
    <xdr:to>
      <xdr:col>81</xdr:col>
      <xdr:colOff>101600</xdr:colOff>
      <xdr:row>37</xdr:row>
      <xdr:rowOff>60179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02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76706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07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134125</xdr:rowOff>
    </xdr:from>
    <xdr:to>
      <xdr:col>76</xdr:col>
      <xdr:colOff>165100</xdr:colOff>
      <xdr:row>37</xdr:row>
      <xdr:rowOff>64275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0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80802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08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160833</xdr:rowOff>
    </xdr:from>
    <xdr:to>
      <xdr:col>72</xdr:col>
      <xdr:colOff>38100</xdr:colOff>
      <xdr:row>37</xdr:row>
      <xdr:rowOff>90983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3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107510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0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1022</xdr:rowOff>
    </xdr:from>
    <xdr:to>
      <xdr:col>67</xdr:col>
      <xdr:colOff>101600</xdr:colOff>
      <xdr:row>37</xdr:row>
      <xdr:rowOff>102622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4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119149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11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36564</xdr:rowOff>
    </xdr:from>
    <xdr:to>
      <xdr:col>85</xdr:col>
      <xdr:colOff>127000</xdr:colOff>
      <xdr:row>57</xdr:row>
      <xdr:rowOff>166154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809214"/>
          <a:ext cx="838200" cy="12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36564</xdr:rowOff>
    </xdr:from>
    <xdr:to>
      <xdr:col>81</xdr:col>
      <xdr:colOff>50800</xdr:colOff>
      <xdr:row>57</xdr:row>
      <xdr:rowOff>146164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09214"/>
          <a:ext cx="889000" cy="1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37947</xdr:rowOff>
    </xdr:from>
    <xdr:to>
      <xdr:col>76</xdr:col>
      <xdr:colOff>114300</xdr:colOff>
      <xdr:row>57</xdr:row>
      <xdr:rowOff>146164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810597"/>
          <a:ext cx="889000" cy="10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37947</xdr:rowOff>
    </xdr:from>
    <xdr:to>
      <xdr:col>71</xdr:col>
      <xdr:colOff>177800</xdr:colOff>
      <xdr:row>57</xdr:row>
      <xdr:rowOff>66357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810597"/>
          <a:ext cx="889000" cy="2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117276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115354</xdr:rowOff>
    </xdr:from>
    <xdr:to>
      <xdr:col>85</xdr:col>
      <xdr:colOff>177800</xdr:colOff>
      <xdr:row>58</xdr:row>
      <xdr:rowOff>45504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8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93781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6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157214</xdr:rowOff>
    </xdr:from>
    <xdr:to>
      <xdr:col>81</xdr:col>
      <xdr:colOff>101600</xdr:colOff>
      <xdr:row>57</xdr:row>
      <xdr:rowOff>87364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5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103891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53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95364</xdr:rowOff>
    </xdr:from>
    <xdr:to>
      <xdr:col>76</xdr:col>
      <xdr:colOff>165100</xdr:colOff>
      <xdr:row>58</xdr:row>
      <xdr:rowOff>25514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6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42041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64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158597</xdr:rowOff>
    </xdr:from>
    <xdr:to>
      <xdr:col>72</xdr:col>
      <xdr:colOff>38100</xdr:colOff>
      <xdr:row>57</xdr:row>
      <xdr:rowOff>88747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5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105274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53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15557</xdr:rowOff>
    </xdr:from>
    <xdr:to>
      <xdr:col>67</xdr:col>
      <xdr:colOff>101600</xdr:colOff>
      <xdr:row>57</xdr:row>
      <xdr:rowOff>117157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8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108284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88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97779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2329"/>
          <a:ext cx="838200" cy="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96963</xdr:rowOff>
    </xdr:from>
    <xdr:to>
      <xdr:col>81</xdr:col>
      <xdr:colOff>50800</xdr:colOff>
      <xdr:row>79</xdr:row>
      <xdr:rowOff>97779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1513"/>
          <a:ext cx="8890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94067</xdr:rowOff>
    </xdr:from>
    <xdr:to>
      <xdr:col>76</xdr:col>
      <xdr:colOff>114300</xdr:colOff>
      <xdr:row>79</xdr:row>
      <xdr:rowOff>96963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38617"/>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82713</xdr:rowOff>
    </xdr:from>
    <xdr:to>
      <xdr:col>71</xdr:col>
      <xdr:colOff>177800</xdr:colOff>
      <xdr:row>79</xdr:row>
      <xdr:rowOff>94067</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27263"/>
          <a:ext cx="889000" cy="1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1107</xdr:rowOff>
    </xdr:from>
    <xdr:to>
      <xdr:col>67</xdr:col>
      <xdr:colOff>101600</xdr:colOff>
      <xdr:row>79</xdr:row>
      <xdr:rowOff>102707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4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119234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3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46979</xdr:rowOff>
    </xdr:from>
    <xdr:to>
      <xdr:col>81</xdr:col>
      <xdr:colOff>101600</xdr:colOff>
      <xdr:row>79</xdr:row>
      <xdr:rowOff>148579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139706</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42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46163</xdr:rowOff>
    </xdr:from>
    <xdr:to>
      <xdr:col>76</xdr:col>
      <xdr:colOff>165100</xdr:colOff>
      <xdr:row>79</xdr:row>
      <xdr:rowOff>147763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138890</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83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43267</xdr:rowOff>
    </xdr:from>
    <xdr:to>
      <xdr:col>72</xdr:col>
      <xdr:colOff>38100</xdr:colOff>
      <xdr:row>79</xdr:row>
      <xdr:rowOff>144867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8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135994</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80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31913</xdr:rowOff>
    </xdr:from>
    <xdr:to>
      <xdr:col>67</xdr:col>
      <xdr:colOff>101600</xdr:colOff>
      <xdr:row>79</xdr:row>
      <xdr:rowOff>133513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7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124640</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66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31623</xdr:rowOff>
    </xdr:from>
    <xdr:to>
      <xdr:col>85</xdr:col>
      <xdr:colOff>127000</xdr:colOff>
      <xdr:row>97</xdr:row>
      <xdr:rowOff>43535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662273"/>
          <a:ext cx="838200" cy="1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43535</xdr:rowOff>
    </xdr:from>
    <xdr:to>
      <xdr:col>81</xdr:col>
      <xdr:colOff>50800</xdr:colOff>
      <xdr:row>97</xdr:row>
      <xdr:rowOff>69762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674185"/>
          <a:ext cx="889000" cy="2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69762</xdr:rowOff>
    </xdr:from>
    <xdr:to>
      <xdr:col>76</xdr:col>
      <xdr:colOff>114300</xdr:colOff>
      <xdr:row>97</xdr:row>
      <xdr:rowOff>97625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700412"/>
          <a:ext cx="889000" cy="2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97625</xdr:rowOff>
    </xdr:from>
    <xdr:to>
      <xdr:col>71</xdr:col>
      <xdr:colOff>177800</xdr:colOff>
      <xdr:row>97</xdr:row>
      <xdr:rowOff>123610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728275"/>
          <a:ext cx="889000" cy="2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3733</xdr:rowOff>
    </xdr:from>
    <xdr:to>
      <xdr:col>67</xdr:col>
      <xdr:colOff>101600</xdr:colOff>
      <xdr:row>96</xdr:row>
      <xdr:rowOff>105333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121860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3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152273</xdr:rowOff>
    </xdr:from>
    <xdr:to>
      <xdr:col>85</xdr:col>
      <xdr:colOff>177800</xdr:colOff>
      <xdr:row>97</xdr:row>
      <xdr:rowOff>82423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1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130700</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8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164185</xdr:rowOff>
    </xdr:from>
    <xdr:to>
      <xdr:col>81</xdr:col>
      <xdr:colOff>101600</xdr:colOff>
      <xdr:row>97</xdr:row>
      <xdr:rowOff>94335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2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85462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1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18962</xdr:rowOff>
    </xdr:from>
    <xdr:to>
      <xdr:col>76</xdr:col>
      <xdr:colOff>165100</xdr:colOff>
      <xdr:row>97</xdr:row>
      <xdr:rowOff>120562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4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111689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4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46825</xdr:rowOff>
    </xdr:from>
    <xdr:to>
      <xdr:col>72</xdr:col>
      <xdr:colOff>38100</xdr:colOff>
      <xdr:row>97</xdr:row>
      <xdr:rowOff>148425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7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139552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7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72810</xdr:rowOff>
    </xdr:from>
    <xdr:to>
      <xdr:col>67</xdr:col>
      <xdr:colOff>101600</xdr:colOff>
      <xdr:row>98</xdr:row>
      <xdr:rowOff>2960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7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165537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9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32240</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総務費は、庁舎整備事業の進捗に伴い増加した。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公債費は類似団体より低い水準にあるが、庁舎整備事業の起債に係る元金償還や、老朽化した公共施設の改修費に起債を充当することから増加する見込みである。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消防費は、本市の臨海部が石油コンビナート等特別防災区域に指定されており、消防部門の職員数が多く、類似団体の平均を上回っている。</a:t>
          </a:r>
        </a:p>
        <a:p>
          <a:r>
            <a:rPr kumimoji="1" lang="ja-JP" altLang="en-US" sz="1300">
              <a:latin typeface="ＭＳ Ｐゴシック" panose="020B0600070205080204" pitchFamily="50" charset="-128"/>
              <a:ea typeface="ＭＳ Ｐゴシック" panose="020B0600070205080204" pitchFamily="50" charset="-128"/>
            </a:rPr>
            <a:t>民生費は、近年上昇傾向であり、今後も、保育や障害福祉ニーズの増加により上昇が継続するものと見込まれる。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千葉県袖ケ浦市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財政調整基金残高については、標準財政規模比は減少しているものの、堅調な市税収入により積立額が取り崩し額を上回り残高は増加した。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実質単年度収支については、引き続き黒字となったものの、今後も歳出予算の削減等により大幅な赤字や赤字年度が継続することのないよう努めたい。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千葉県袖ケ浦市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連結実質赤字比率については、いずれの会計においても赤字額はなく、標準財政規模比の黒字額も安定しており、問題のない状況である。</a:t>
          </a:r>
        </a:p>
        <a:p>
          <a:r>
            <a:rPr kumimoji="1" lang="ja-JP" altLang="en-US" sz="1400">
              <a:latin typeface="ＭＳ ゴシック" pitchFamily="49" charset="-128"/>
              <a:ea typeface="ＭＳ ゴシック" pitchFamily="49" charset="-128"/>
            </a:rPr>
            <a:t>　各特別会計とも使用料、保険料等の適正水準への引き上げ・維持を図り、健全運営に努めていく。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千葉県袖ケ浦市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実質公債費比率については、低水準で推移しており、現時点で特段問題はない。</a:t>
          </a:r>
        </a:p>
        <a:p>
          <a:r>
            <a:rPr kumimoji="1" lang="ja-JP" altLang="en-US" sz="1400">
              <a:latin typeface="ＭＳ ゴシック" pitchFamily="49" charset="-128"/>
              <a:ea typeface="ＭＳ ゴシック" pitchFamily="49" charset="-128"/>
            </a:rPr>
            <a:t>　しかし、近年、庁舎の建替え工事や大規模な社会資本整備事業を実施し、元利償還金の更なる増加が見込まれることから、事業の計画的執行に努め、単年度における元利償還金を平準化するよう努めていく。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千葉県袖ケ浦市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将来負担額については、引き続き適正な範囲内の額となっている。　</a:t>
          </a:r>
        </a:p>
        <a:p>
          <a:r>
            <a:rPr kumimoji="1" lang="ja-JP" altLang="en-US" sz="1400">
              <a:latin typeface="ＭＳ ゴシック" pitchFamily="49" charset="-128"/>
              <a:ea typeface="ＭＳ ゴシック" pitchFamily="49" charset="-128"/>
            </a:rPr>
            <a:t>　今後も社会資本整備による歳出の増が見込まれていることから、将来負担額が過度にならないよう起債を管理し、併せて充当可能基金の額を維持していく必要がある。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千葉県袖ケ浦市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学校校舎の増築工事や、認定こども園の整備補助等に伴い取崩しを行った一方で、市税収入が堅調だったことにより財政調整基金の積立や庁舎整備事業等に係る償還に備えた減債基金の積立を行ったことにより、全体として約１億７千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市単独事業の経常経費の削減に取り組み、財政調整基金について現在の水準を維持していくとともに、減債基金の積立及び取崩を計画的に行い、庁舎整備等に伴う公債費の増加に対応していく。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社会福祉基金：児童、母子、心身障害者（児）、老人、低所得者等の福祉の増進を図るために必要な経費の財源に充てる。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教育施設整備基金：教育施設の整備に要する資金に充てる。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災害救助基金：災害救助の財源に充てる。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生涯学習基金：文化、芸術、生涯学習事業を支援するための資金に充てる。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森林整備基金：広く森林整備及びその促進に関する資金に充てる。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社会福祉基金：幼保連携推進事業（認定こども園整備助成）等への充当に伴う減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災害救助基金：法定積立等による増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森林整備基金：森林環境譲与税の剰余分積立による増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教育施設整備基金：昭和中学校校舎増築事業充当に伴う減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教育施設整備基金：中学校体育館の環境整備等のため取崩予定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財政調整基金残高については、市税収入が堅調であったことから積立額が取崩額を上回り増加した。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経常経費の削減に取り組み、現在の水準を維持していく。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庁舎整備事業等に係る償還に備え積立したことにより増加した。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事業に係る償還の開始等で、令和１７年度が公債費のピークとなる見込みである。今後も、公共施設の老朽化に伴う改修などが見込まれるため、持続可能な財政運営の観点から減債基金を活用し、負担の平準化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32344718</v>
      </c>
      <c r="BO4" s="436"/>
      <c r="BP4" s="436"/>
      <c r="BQ4" s="436"/>
      <c r="BR4" s="436"/>
      <c r="BS4" s="436"/>
      <c r="BT4" s="436"/>
      <c r="BU4" s="437"/>
      <c r="BV4" s="435">
        <v>30322049</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6.5</v>
      </c>
      <c r="CU4" s="576"/>
      <c r="CV4" s="576"/>
      <c r="CW4" s="576"/>
      <c r="CX4" s="576"/>
      <c r="CY4" s="576"/>
      <c r="CZ4" s="576"/>
      <c r="DA4" s="577"/>
      <c r="DB4" s="575">
        <v>5.4</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30939177</v>
      </c>
      <c r="BO5" s="407"/>
      <c r="BP5" s="407"/>
      <c r="BQ5" s="407"/>
      <c r="BR5" s="407"/>
      <c r="BS5" s="407"/>
      <c r="BT5" s="407"/>
      <c r="BU5" s="408"/>
      <c r="BV5" s="406">
        <v>29197355</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91.3</v>
      </c>
      <c r="CU5" s="404"/>
      <c r="CV5" s="404"/>
      <c r="CW5" s="404"/>
      <c r="CX5" s="404"/>
      <c r="CY5" s="404"/>
      <c r="CZ5" s="404"/>
      <c r="DA5" s="405"/>
      <c r="DB5" s="403">
        <v>90.1</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98</v>
      </c>
      <c r="AV6" s="465"/>
      <c r="AW6" s="465"/>
      <c r="AX6" s="465"/>
      <c r="AY6" s="420" t="s">
        <v>99</v>
      </c>
      <c r="AZ6" s="421"/>
      <c r="BA6" s="421"/>
      <c r="BB6" s="421"/>
      <c r="BC6" s="421"/>
      <c r="BD6" s="421"/>
      <c r="BE6" s="421"/>
      <c r="BF6" s="421"/>
      <c r="BG6" s="421"/>
      <c r="BH6" s="421"/>
      <c r="BI6" s="421"/>
      <c r="BJ6" s="421"/>
      <c r="BK6" s="421"/>
      <c r="BL6" s="421"/>
      <c r="BM6" s="422"/>
      <c r="BN6" s="406">
        <v>1405541</v>
      </c>
      <c r="BO6" s="407"/>
      <c r="BP6" s="407"/>
      <c r="BQ6" s="407"/>
      <c r="BR6" s="407"/>
      <c r="BS6" s="407"/>
      <c r="BT6" s="407"/>
      <c r="BU6" s="408"/>
      <c r="BV6" s="406">
        <v>1124694</v>
      </c>
      <c r="BW6" s="407"/>
      <c r="BX6" s="407"/>
      <c r="BY6" s="407"/>
      <c r="BZ6" s="407"/>
      <c r="CA6" s="407"/>
      <c r="CB6" s="407"/>
      <c r="CC6" s="408"/>
      <c r="CD6" s="446" t="s">
        <v>100</v>
      </c>
      <c r="CE6" s="366"/>
      <c r="CF6" s="366"/>
      <c r="CG6" s="366"/>
      <c r="CH6" s="366"/>
      <c r="CI6" s="366"/>
      <c r="CJ6" s="366"/>
      <c r="CK6" s="366"/>
      <c r="CL6" s="366"/>
      <c r="CM6" s="366"/>
      <c r="CN6" s="366"/>
      <c r="CO6" s="366"/>
      <c r="CP6" s="366"/>
      <c r="CQ6" s="366"/>
      <c r="CR6" s="366"/>
      <c r="CS6" s="447"/>
      <c r="CT6" s="549">
        <v>91.3</v>
      </c>
      <c r="CU6" s="550"/>
      <c r="CV6" s="550"/>
      <c r="CW6" s="550"/>
      <c r="CX6" s="550"/>
      <c r="CY6" s="550"/>
      <c r="CZ6" s="550"/>
      <c r="DA6" s="551"/>
      <c r="DB6" s="549">
        <v>90.1</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101</v>
      </c>
      <c r="AN7" s="363"/>
      <c r="AO7" s="363"/>
      <c r="AP7" s="363"/>
      <c r="AQ7" s="363"/>
      <c r="AR7" s="363"/>
      <c r="AS7" s="363"/>
      <c r="AT7" s="364"/>
      <c r="AU7" s="464" t="s">
        <v>98</v>
      </c>
      <c r="AV7" s="465"/>
      <c r="AW7" s="465"/>
      <c r="AX7" s="465"/>
      <c r="AY7" s="420" t="s">
        <v>102</v>
      </c>
      <c r="AZ7" s="421"/>
      <c r="BA7" s="421"/>
      <c r="BB7" s="421"/>
      <c r="BC7" s="421"/>
      <c r="BD7" s="421"/>
      <c r="BE7" s="421"/>
      <c r="BF7" s="421"/>
      <c r="BG7" s="421"/>
      <c r="BH7" s="421"/>
      <c r="BI7" s="421"/>
      <c r="BJ7" s="421"/>
      <c r="BK7" s="421"/>
      <c r="BL7" s="421"/>
      <c r="BM7" s="422"/>
      <c r="BN7" s="406">
        <v>245206</v>
      </c>
      <c r="BO7" s="407"/>
      <c r="BP7" s="407"/>
      <c r="BQ7" s="407"/>
      <c r="BR7" s="407"/>
      <c r="BS7" s="407"/>
      <c r="BT7" s="407"/>
      <c r="BU7" s="408"/>
      <c r="BV7" s="406">
        <v>207275</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17755879</v>
      </c>
      <c r="CU7" s="407"/>
      <c r="CV7" s="407"/>
      <c r="CW7" s="407"/>
      <c r="CX7" s="407"/>
      <c r="CY7" s="407"/>
      <c r="CZ7" s="407"/>
      <c r="DA7" s="408"/>
      <c r="DB7" s="406">
        <v>16985404</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1160335</v>
      </c>
      <c r="BO8" s="407"/>
      <c r="BP8" s="407"/>
      <c r="BQ8" s="407"/>
      <c r="BR8" s="407"/>
      <c r="BS8" s="407"/>
      <c r="BT8" s="407"/>
      <c r="BU8" s="408"/>
      <c r="BV8" s="406">
        <v>917419</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1.1399999999999999</v>
      </c>
      <c r="CU8" s="510"/>
      <c r="CV8" s="510"/>
      <c r="CW8" s="510"/>
      <c r="CX8" s="510"/>
      <c r="CY8" s="510"/>
      <c r="CZ8" s="510"/>
      <c r="DA8" s="511"/>
      <c r="DB8" s="509">
        <v>1.0900000000000001</v>
      </c>
      <c r="DC8" s="510"/>
      <c r="DD8" s="510"/>
      <c r="DE8" s="510"/>
      <c r="DF8" s="510"/>
      <c r="DG8" s="510"/>
      <c r="DH8" s="510"/>
      <c r="DI8" s="511"/>
    </row>
    <row r="9" spans="1:119" ht="18.75" customHeight="1" thickBot="1" x14ac:dyDescent="0.2">
      <c r="A9" s="163"/>
      <c r="B9" s="538" t="s">
        <v>107</v>
      </c>
      <c r="C9" s="539"/>
      <c r="D9" s="539"/>
      <c r="E9" s="539"/>
      <c r="F9" s="539"/>
      <c r="G9" s="539"/>
      <c r="H9" s="539"/>
      <c r="I9" s="539"/>
      <c r="J9" s="539"/>
      <c r="K9" s="457"/>
      <c r="L9" s="540" t="s">
        <v>108</v>
      </c>
      <c r="M9" s="541"/>
      <c r="N9" s="541"/>
      <c r="O9" s="541"/>
      <c r="P9" s="541"/>
      <c r="Q9" s="542"/>
      <c r="R9" s="543">
        <v>63883</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242916</v>
      </c>
      <c r="BO9" s="407"/>
      <c r="BP9" s="407"/>
      <c r="BQ9" s="407"/>
      <c r="BR9" s="407"/>
      <c r="BS9" s="407"/>
      <c r="BT9" s="407"/>
      <c r="BU9" s="408"/>
      <c r="BV9" s="406">
        <v>-198663</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8.5</v>
      </c>
      <c r="CU9" s="404"/>
      <c r="CV9" s="404"/>
      <c r="CW9" s="404"/>
      <c r="CX9" s="404"/>
      <c r="CY9" s="404"/>
      <c r="CZ9" s="404"/>
      <c r="DA9" s="405"/>
      <c r="DB9" s="403">
        <v>8.6</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113</v>
      </c>
      <c r="M10" s="363"/>
      <c r="N10" s="363"/>
      <c r="O10" s="363"/>
      <c r="P10" s="363"/>
      <c r="Q10" s="364"/>
      <c r="R10" s="359">
        <v>60952</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460089</v>
      </c>
      <c r="BO10" s="407"/>
      <c r="BP10" s="407"/>
      <c r="BQ10" s="407"/>
      <c r="BR10" s="407"/>
      <c r="BS10" s="407"/>
      <c r="BT10" s="407"/>
      <c r="BU10" s="408"/>
      <c r="BV10" s="406">
        <v>558620</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66091</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405573</v>
      </c>
      <c r="BO12" s="407"/>
      <c r="BP12" s="407"/>
      <c r="BQ12" s="407"/>
      <c r="BR12" s="407"/>
      <c r="BS12" s="407"/>
      <c r="BT12" s="407"/>
      <c r="BU12" s="408"/>
      <c r="BV12" s="406">
        <v>283061</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64826</v>
      </c>
      <c r="S13" s="494"/>
      <c r="T13" s="494"/>
      <c r="U13" s="494"/>
      <c r="V13" s="495"/>
      <c r="W13" s="496" t="s">
        <v>131</v>
      </c>
      <c r="X13" s="392"/>
      <c r="Y13" s="392"/>
      <c r="Z13" s="392"/>
      <c r="AA13" s="392"/>
      <c r="AB13" s="393"/>
      <c r="AC13" s="359">
        <v>1104</v>
      </c>
      <c r="AD13" s="360"/>
      <c r="AE13" s="360"/>
      <c r="AF13" s="360"/>
      <c r="AG13" s="361"/>
      <c r="AH13" s="359">
        <v>1304</v>
      </c>
      <c r="AI13" s="360"/>
      <c r="AJ13" s="360"/>
      <c r="AK13" s="360"/>
      <c r="AL13" s="419"/>
      <c r="AM13" s="463" t="s">
        <v>132</v>
      </c>
      <c r="AN13" s="363"/>
      <c r="AO13" s="363"/>
      <c r="AP13" s="363"/>
      <c r="AQ13" s="363"/>
      <c r="AR13" s="363"/>
      <c r="AS13" s="363"/>
      <c r="AT13" s="364"/>
      <c r="AU13" s="464" t="s">
        <v>98</v>
      </c>
      <c r="AV13" s="465"/>
      <c r="AW13" s="465"/>
      <c r="AX13" s="465"/>
      <c r="AY13" s="420" t="s">
        <v>133</v>
      </c>
      <c r="AZ13" s="421"/>
      <c r="BA13" s="421"/>
      <c r="BB13" s="421"/>
      <c r="BC13" s="421"/>
      <c r="BD13" s="421"/>
      <c r="BE13" s="421"/>
      <c r="BF13" s="421"/>
      <c r="BG13" s="421"/>
      <c r="BH13" s="421"/>
      <c r="BI13" s="421"/>
      <c r="BJ13" s="421"/>
      <c r="BK13" s="421"/>
      <c r="BL13" s="421"/>
      <c r="BM13" s="422"/>
      <c r="BN13" s="406">
        <v>297432</v>
      </c>
      <c r="BO13" s="407"/>
      <c r="BP13" s="407"/>
      <c r="BQ13" s="407"/>
      <c r="BR13" s="407"/>
      <c r="BS13" s="407"/>
      <c r="BT13" s="407"/>
      <c r="BU13" s="408"/>
      <c r="BV13" s="406">
        <v>76896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4.7</v>
      </c>
      <c r="CU13" s="404"/>
      <c r="CV13" s="404"/>
      <c r="CW13" s="404"/>
      <c r="CX13" s="404"/>
      <c r="CY13" s="404"/>
      <c r="CZ13" s="404"/>
      <c r="DA13" s="405"/>
      <c r="DB13" s="403">
        <v>4.0999999999999996</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66022</v>
      </c>
      <c r="S14" s="494"/>
      <c r="T14" s="494"/>
      <c r="U14" s="494"/>
      <c r="V14" s="495"/>
      <c r="W14" s="497"/>
      <c r="X14" s="395"/>
      <c r="Y14" s="395"/>
      <c r="Z14" s="395"/>
      <c r="AA14" s="395"/>
      <c r="AB14" s="396"/>
      <c r="AC14" s="486">
        <v>3.8</v>
      </c>
      <c r="AD14" s="487"/>
      <c r="AE14" s="487"/>
      <c r="AF14" s="487"/>
      <c r="AG14" s="488"/>
      <c r="AH14" s="486">
        <v>4.5999999999999996</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11.2</v>
      </c>
      <c r="CU14" s="504"/>
      <c r="CV14" s="504"/>
      <c r="CW14" s="504"/>
      <c r="CX14" s="504"/>
      <c r="CY14" s="504"/>
      <c r="CZ14" s="504"/>
      <c r="DA14" s="505"/>
      <c r="DB14" s="503">
        <v>5.9</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64926</v>
      </c>
      <c r="S15" s="494"/>
      <c r="T15" s="494"/>
      <c r="U15" s="494"/>
      <c r="V15" s="495"/>
      <c r="W15" s="496" t="s">
        <v>137</v>
      </c>
      <c r="X15" s="392"/>
      <c r="Y15" s="392"/>
      <c r="Z15" s="392"/>
      <c r="AA15" s="392"/>
      <c r="AB15" s="393"/>
      <c r="AC15" s="359">
        <v>7941</v>
      </c>
      <c r="AD15" s="360"/>
      <c r="AE15" s="360"/>
      <c r="AF15" s="360"/>
      <c r="AG15" s="361"/>
      <c r="AH15" s="359">
        <v>8095</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13802188</v>
      </c>
      <c r="BO15" s="436"/>
      <c r="BP15" s="436"/>
      <c r="BQ15" s="436"/>
      <c r="BR15" s="436"/>
      <c r="BS15" s="436"/>
      <c r="BT15" s="436"/>
      <c r="BU15" s="437"/>
      <c r="BV15" s="435">
        <v>13237322</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27.3</v>
      </c>
      <c r="AD16" s="487"/>
      <c r="AE16" s="487"/>
      <c r="AF16" s="487"/>
      <c r="AG16" s="488"/>
      <c r="AH16" s="486">
        <v>28.4</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11899392</v>
      </c>
      <c r="BO16" s="407"/>
      <c r="BP16" s="407"/>
      <c r="BQ16" s="407"/>
      <c r="BR16" s="407"/>
      <c r="BS16" s="407"/>
      <c r="BT16" s="407"/>
      <c r="BU16" s="408"/>
      <c r="BV16" s="406">
        <v>11710224</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20080</v>
      </c>
      <c r="AD17" s="360"/>
      <c r="AE17" s="360"/>
      <c r="AF17" s="360"/>
      <c r="AG17" s="361"/>
      <c r="AH17" s="359">
        <v>19150</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17755879</v>
      </c>
      <c r="BO17" s="407"/>
      <c r="BP17" s="407"/>
      <c r="BQ17" s="407"/>
      <c r="BR17" s="407"/>
      <c r="BS17" s="407"/>
      <c r="BT17" s="407"/>
      <c r="BU17" s="408"/>
      <c r="BV17" s="406">
        <v>16985404</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94.82</v>
      </c>
      <c r="M18" s="459"/>
      <c r="N18" s="459"/>
      <c r="O18" s="459"/>
      <c r="P18" s="459"/>
      <c r="Q18" s="459"/>
      <c r="R18" s="460"/>
      <c r="S18" s="460"/>
      <c r="T18" s="460"/>
      <c r="U18" s="460"/>
      <c r="V18" s="461"/>
      <c r="W18" s="477"/>
      <c r="X18" s="478"/>
      <c r="Y18" s="478"/>
      <c r="Z18" s="478"/>
      <c r="AA18" s="478"/>
      <c r="AB18" s="502"/>
      <c r="AC18" s="376">
        <v>68.900000000000006</v>
      </c>
      <c r="AD18" s="377"/>
      <c r="AE18" s="377"/>
      <c r="AF18" s="377"/>
      <c r="AG18" s="462"/>
      <c r="AH18" s="376">
        <v>67.099999999999994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16817700</v>
      </c>
      <c r="BO18" s="407"/>
      <c r="BP18" s="407"/>
      <c r="BQ18" s="407"/>
      <c r="BR18" s="407"/>
      <c r="BS18" s="407"/>
      <c r="BT18" s="407"/>
      <c r="BU18" s="408"/>
      <c r="BV18" s="406">
        <v>15952343</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674</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21835779</v>
      </c>
      <c r="BO19" s="407"/>
      <c r="BP19" s="407"/>
      <c r="BQ19" s="407"/>
      <c r="BR19" s="407"/>
      <c r="BS19" s="407"/>
      <c r="BT19" s="407"/>
      <c r="BU19" s="408"/>
      <c r="BV19" s="406">
        <v>20780513</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25430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17266339</v>
      </c>
      <c r="BO22" s="436"/>
      <c r="BP22" s="436"/>
      <c r="BQ22" s="436"/>
      <c r="BR22" s="436"/>
      <c r="BS22" s="436"/>
      <c r="BT22" s="436"/>
      <c r="BU22" s="437"/>
      <c r="BV22" s="435">
        <v>16760602</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13028776</v>
      </c>
      <c r="BO23" s="407"/>
      <c r="BP23" s="407"/>
      <c r="BQ23" s="407"/>
      <c r="BR23" s="407"/>
      <c r="BS23" s="407"/>
      <c r="BT23" s="407"/>
      <c r="BU23" s="408"/>
      <c r="BV23" s="406">
        <v>12748105</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8500</v>
      </c>
      <c r="R24" s="360"/>
      <c r="S24" s="360"/>
      <c r="T24" s="360"/>
      <c r="U24" s="360"/>
      <c r="V24" s="361"/>
      <c r="W24" s="449"/>
      <c r="X24" s="386"/>
      <c r="Y24" s="387"/>
      <c r="Z24" s="362" t="s">
        <v>162</v>
      </c>
      <c r="AA24" s="363"/>
      <c r="AB24" s="363"/>
      <c r="AC24" s="363"/>
      <c r="AD24" s="363"/>
      <c r="AE24" s="363"/>
      <c r="AF24" s="363"/>
      <c r="AG24" s="364"/>
      <c r="AH24" s="359">
        <v>554</v>
      </c>
      <c r="AI24" s="360"/>
      <c r="AJ24" s="360"/>
      <c r="AK24" s="360"/>
      <c r="AL24" s="361"/>
      <c r="AM24" s="359">
        <v>1680282</v>
      </c>
      <c r="AN24" s="360"/>
      <c r="AO24" s="360"/>
      <c r="AP24" s="360"/>
      <c r="AQ24" s="360"/>
      <c r="AR24" s="361"/>
      <c r="AS24" s="359">
        <v>3033</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16509504</v>
      </c>
      <c r="BO24" s="407"/>
      <c r="BP24" s="407"/>
      <c r="BQ24" s="407"/>
      <c r="BR24" s="407"/>
      <c r="BS24" s="407"/>
      <c r="BT24" s="407"/>
      <c r="BU24" s="408"/>
      <c r="BV24" s="406">
        <v>15863947</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7400</v>
      </c>
      <c r="R25" s="360"/>
      <c r="S25" s="360"/>
      <c r="T25" s="360"/>
      <c r="U25" s="360"/>
      <c r="V25" s="361"/>
      <c r="W25" s="449"/>
      <c r="X25" s="386"/>
      <c r="Y25" s="387"/>
      <c r="Z25" s="362" t="s">
        <v>165</v>
      </c>
      <c r="AA25" s="363"/>
      <c r="AB25" s="363"/>
      <c r="AC25" s="363"/>
      <c r="AD25" s="363"/>
      <c r="AE25" s="363"/>
      <c r="AF25" s="363"/>
      <c r="AG25" s="364"/>
      <c r="AH25" s="359">
        <v>121</v>
      </c>
      <c r="AI25" s="360"/>
      <c r="AJ25" s="360"/>
      <c r="AK25" s="360"/>
      <c r="AL25" s="361"/>
      <c r="AM25" s="359">
        <v>344003</v>
      </c>
      <c r="AN25" s="360"/>
      <c r="AO25" s="360"/>
      <c r="AP25" s="360"/>
      <c r="AQ25" s="360"/>
      <c r="AR25" s="361"/>
      <c r="AS25" s="359">
        <v>2843</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3030157</v>
      </c>
      <c r="BO25" s="436"/>
      <c r="BP25" s="436"/>
      <c r="BQ25" s="436"/>
      <c r="BR25" s="436"/>
      <c r="BS25" s="436"/>
      <c r="BT25" s="436"/>
      <c r="BU25" s="437"/>
      <c r="BV25" s="435">
        <v>3146048</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6800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4600</v>
      </c>
      <c r="R27" s="360"/>
      <c r="S27" s="360"/>
      <c r="T27" s="360"/>
      <c r="U27" s="360"/>
      <c r="V27" s="361"/>
      <c r="W27" s="449"/>
      <c r="X27" s="386"/>
      <c r="Y27" s="387"/>
      <c r="Z27" s="362" t="s">
        <v>171</v>
      </c>
      <c r="AA27" s="363"/>
      <c r="AB27" s="363"/>
      <c r="AC27" s="363"/>
      <c r="AD27" s="363"/>
      <c r="AE27" s="363"/>
      <c r="AF27" s="363"/>
      <c r="AG27" s="364"/>
      <c r="AH27" s="359">
        <v>20</v>
      </c>
      <c r="AI27" s="360"/>
      <c r="AJ27" s="360"/>
      <c r="AK27" s="360"/>
      <c r="AL27" s="361"/>
      <c r="AM27" s="359">
        <v>74755</v>
      </c>
      <c r="AN27" s="360"/>
      <c r="AO27" s="360"/>
      <c r="AP27" s="360"/>
      <c r="AQ27" s="360"/>
      <c r="AR27" s="361"/>
      <c r="AS27" s="359">
        <v>3738</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740490</v>
      </c>
      <c r="BO27" s="441"/>
      <c r="BP27" s="441"/>
      <c r="BQ27" s="441"/>
      <c r="BR27" s="441"/>
      <c r="BS27" s="441"/>
      <c r="BT27" s="441"/>
      <c r="BU27" s="442"/>
      <c r="BV27" s="440">
        <v>740471</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4200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3073532</v>
      </c>
      <c r="BO28" s="436"/>
      <c r="BP28" s="436"/>
      <c r="BQ28" s="436"/>
      <c r="BR28" s="436"/>
      <c r="BS28" s="436"/>
      <c r="BT28" s="436"/>
      <c r="BU28" s="437"/>
      <c r="BV28" s="435">
        <v>3019016</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20</v>
      </c>
      <c r="M29" s="360"/>
      <c r="N29" s="360"/>
      <c r="O29" s="360"/>
      <c r="P29" s="361"/>
      <c r="Q29" s="359">
        <v>4000</v>
      </c>
      <c r="R29" s="360"/>
      <c r="S29" s="360"/>
      <c r="T29" s="360"/>
      <c r="U29" s="360"/>
      <c r="V29" s="361"/>
      <c r="W29" s="450"/>
      <c r="X29" s="451"/>
      <c r="Y29" s="452"/>
      <c r="Z29" s="362" t="s">
        <v>177</v>
      </c>
      <c r="AA29" s="363"/>
      <c r="AB29" s="363"/>
      <c r="AC29" s="363"/>
      <c r="AD29" s="363"/>
      <c r="AE29" s="363"/>
      <c r="AF29" s="363"/>
      <c r="AG29" s="364"/>
      <c r="AH29" s="359">
        <v>574</v>
      </c>
      <c r="AI29" s="360"/>
      <c r="AJ29" s="360"/>
      <c r="AK29" s="360"/>
      <c r="AL29" s="361"/>
      <c r="AM29" s="359">
        <v>1755037</v>
      </c>
      <c r="AN29" s="360"/>
      <c r="AO29" s="360"/>
      <c r="AP29" s="360"/>
      <c r="AQ29" s="360"/>
      <c r="AR29" s="361"/>
      <c r="AS29" s="359">
        <v>3058</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1201238</v>
      </c>
      <c r="BO29" s="407"/>
      <c r="BP29" s="407"/>
      <c r="BQ29" s="407"/>
      <c r="BR29" s="407"/>
      <c r="BS29" s="407"/>
      <c r="BT29" s="407"/>
      <c r="BU29" s="408"/>
      <c r="BV29" s="406">
        <v>1001103</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631376</v>
      </c>
      <c r="BO30" s="441"/>
      <c r="BP30" s="441"/>
      <c r="BQ30" s="441"/>
      <c r="BR30" s="441"/>
      <c r="BS30" s="441"/>
      <c r="BT30" s="441"/>
      <c r="BU30" s="442"/>
      <c r="BV30" s="440">
        <v>715449</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袖ケ浦市国民健康保険特別会計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袖ケ浦市下水道事業会計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6</v>
      </c>
      <c r="BX34" s="354"/>
      <c r="BY34" s="355" t="str">
        <f>IF('各会計、関係団体の財政状況及び健全化判断比率'!B68="","",'各会計、関係団体の財政状況及び健全化判断比率'!B68)</f>
        <v xml:space="preserve">千葉県市町村総合事務組合（一般会計） </v>
      </c>
      <c r="BZ34" s="355"/>
      <c r="CA34" s="355"/>
      <c r="CB34" s="355"/>
      <c r="CC34" s="355"/>
      <c r="CD34" s="355"/>
      <c r="CE34" s="355"/>
      <c r="CF34" s="355"/>
      <c r="CG34" s="355"/>
      <c r="CH34" s="355"/>
      <c r="CI34" s="355"/>
      <c r="CJ34" s="355"/>
      <c r="CK34" s="355"/>
      <c r="CL34" s="355"/>
      <c r="CM34" s="355"/>
      <c r="CN34" s="163"/>
      <c r="CO34" s="354">
        <f>IF(CQ34="","",MAX(C34:D43,U34:V43,AM34:AN43,BE34:BF43,BW34:BX43)+1)</f>
        <v>16</v>
      </c>
      <c r="CP34" s="354"/>
      <c r="CQ34" s="355" t="str">
        <f>IF('各会計、関係団体の財政状況及び健全化判断比率'!BS7="","",'各会計、関係団体の財政状況及び健全化判断比率'!BS7)</f>
        <v>袖ケ浦市土地開発公社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袖ケ浦市介護保険特別会計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7</v>
      </c>
      <c r="BX35" s="354"/>
      <c r="BY35" s="355" t="str">
        <f>IF('各会計、関係団体の財政状況及び健全化判断比率'!B69="","",'各会計、関係団体の財政状況及び健全化判断比率'!B69)</f>
        <v>千葉県市町村総合事務組合（千葉県自治会館管理運営特別会計）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袖ケ浦市後期高齢者医療特別会計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8</v>
      </c>
      <c r="BX36" s="354"/>
      <c r="BY36" s="355" t="str">
        <f>IF('各会計、関係団体の財政状況及び健全化判断比率'!B70="","",'各会計、関係団体の財政状況及び健全化判断比率'!B70)</f>
        <v>千葉県市町村総合事務組合（千葉県自治研修センター特別会計）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9</v>
      </c>
      <c r="BX37" s="354"/>
      <c r="BY37" s="355" t="str">
        <f>IF('各会計、関係団体の財政状況及び健全化判断比率'!B71="","",'各会計、関係団体の財政状況及び健全化判断比率'!B71)</f>
        <v xml:space="preserve">千葉県市町村総合事務組合（千葉県市町村交通災害共済特別会計） </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10</v>
      </c>
      <c r="BX38" s="354"/>
      <c r="BY38" s="355" t="str">
        <f>IF('各会計、関係団体の財政状況及び健全化判断比率'!B72="","",'各会計、関係団体の財政状況及び健全化判断比率'!B72)</f>
        <v xml:space="preserve">千葉県後期高齢者医療広域連合（一般会計） </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11</v>
      </c>
      <c r="BX39" s="354"/>
      <c r="BY39" s="355" t="str">
        <f>IF('各会計、関係団体の財政状況及び健全化判断比率'!B73="","",'各会計、関係団体の財政状況及び健全化判断比率'!B73)</f>
        <v>千葉県後期高齢者医療広域連合（後期高齢者医療特別会計）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12</v>
      </c>
      <c r="BX40" s="354"/>
      <c r="BY40" s="355" t="str">
        <f>IF('各会計、関係団体の財政状況及び健全化判断比率'!B74="","",'各会計、関係団体の財政状況及び健全化判断比率'!B74)</f>
        <v>君津中央病院企業団（病院事業特別会計）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13</v>
      </c>
      <c r="BX41" s="354"/>
      <c r="BY41" s="355" t="str">
        <f>IF('各会計、関係団体の財政状況及び健全化判断比率'!B75="","",'各会計、関係団体の財政状況及び健全化判断比率'!B75)</f>
        <v>かずさ水道広域連合企業団（用水供給事業）</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14</v>
      </c>
      <c r="BX42" s="354"/>
      <c r="BY42" s="355" t="str">
        <f>IF('各会計、関係団体の財政状況及び健全化判断比率'!B76="","",'各会計、関係団体の財政状況及び健全化判断比率'!B76)</f>
        <v>かずさ水道広域連合企業団</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f t="shared" si="2"/>
        <v>15</v>
      </c>
      <c r="BX43" s="354"/>
      <c r="BY43" s="355" t="str">
        <f>IF('各会計、関係団体の財政状況及び健全化判断比率'!B77="","",'各会計、関係団体の財政状況及び健全化判断比率'!B77)</f>
        <v>君津郡市広域市町村圏事務組合</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Irpco2L2RbKHTo+4MpqpHKPTlVsDxnDpoJpIIH2yBNCSjjrpDtQAy7yXM17OObSD6eOeVV0ecBA1OwZgAfO4WA==" saltValue="KUVKNA8om7DW2yi8z7nAa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15920920</v>
      </c>
      <c r="S5" s="664"/>
      <c r="T5" s="664"/>
      <c r="U5" s="664"/>
      <c r="V5" s="664"/>
      <c r="W5" s="664"/>
      <c r="X5" s="664"/>
      <c r="Y5" s="689"/>
      <c r="Z5" s="702">
        <v>49.2</v>
      </c>
      <c r="AA5" s="702"/>
      <c r="AB5" s="702"/>
      <c r="AC5" s="702"/>
      <c r="AD5" s="703">
        <v>15312908</v>
      </c>
      <c r="AE5" s="703"/>
      <c r="AF5" s="703"/>
      <c r="AG5" s="703"/>
      <c r="AH5" s="703"/>
      <c r="AI5" s="703"/>
      <c r="AJ5" s="703"/>
      <c r="AK5" s="703"/>
      <c r="AL5" s="690">
        <v>83.1</v>
      </c>
      <c r="AM5" s="672"/>
      <c r="AN5" s="672"/>
      <c r="AO5" s="691"/>
      <c r="AP5" s="666" t="s">
        <v>216</v>
      </c>
      <c r="AQ5" s="667"/>
      <c r="AR5" s="667"/>
      <c r="AS5" s="667"/>
      <c r="AT5" s="667"/>
      <c r="AU5" s="667"/>
      <c r="AV5" s="667"/>
      <c r="AW5" s="667"/>
      <c r="AX5" s="667"/>
      <c r="AY5" s="667"/>
      <c r="AZ5" s="667"/>
      <c r="BA5" s="667"/>
      <c r="BB5" s="667"/>
      <c r="BC5" s="667"/>
      <c r="BD5" s="667"/>
      <c r="BE5" s="667"/>
      <c r="BF5" s="668"/>
      <c r="BG5" s="608">
        <v>15312908</v>
      </c>
      <c r="BH5" s="609"/>
      <c r="BI5" s="609"/>
      <c r="BJ5" s="609"/>
      <c r="BK5" s="609"/>
      <c r="BL5" s="609"/>
      <c r="BM5" s="609"/>
      <c r="BN5" s="610"/>
      <c r="BO5" s="646">
        <v>96.2</v>
      </c>
      <c r="BP5" s="646"/>
      <c r="BQ5" s="646"/>
      <c r="BR5" s="646"/>
      <c r="BS5" s="647">
        <v>347513</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360602</v>
      </c>
      <c r="S6" s="609"/>
      <c r="T6" s="609"/>
      <c r="U6" s="609"/>
      <c r="V6" s="609"/>
      <c r="W6" s="609"/>
      <c r="X6" s="609"/>
      <c r="Y6" s="610"/>
      <c r="Z6" s="646">
        <v>1.1000000000000001</v>
      </c>
      <c r="AA6" s="646"/>
      <c r="AB6" s="646"/>
      <c r="AC6" s="646"/>
      <c r="AD6" s="647">
        <v>360602</v>
      </c>
      <c r="AE6" s="647"/>
      <c r="AF6" s="647"/>
      <c r="AG6" s="647"/>
      <c r="AH6" s="647"/>
      <c r="AI6" s="647"/>
      <c r="AJ6" s="647"/>
      <c r="AK6" s="647"/>
      <c r="AL6" s="611">
        <v>2</v>
      </c>
      <c r="AM6" s="612"/>
      <c r="AN6" s="612"/>
      <c r="AO6" s="648"/>
      <c r="AP6" s="605" t="s">
        <v>221</v>
      </c>
      <c r="AQ6" s="606"/>
      <c r="AR6" s="606"/>
      <c r="AS6" s="606"/>
      <c r="AT6" s="606"/>
      <c r="AU6" s="606"/>
      <c r="AV6" s="606"/>
      <c r="AW6" s="606"/>
      <c r="AX6" s="606"/>
      <c r="AY6" s="606"/>
      <c r="AZ6" s="606"/>
      <c r="BA6" s="606"/>
      <c r="BB6" s="606"/>
      <c r="BC6" s="606"/>
      <c r="BD6" s="606"/>
      <c r="BE6" s="606"/>
      <c r="BF6" s="607"/>
      <c r="BG6" s="608">
        <v>15312908</v>
      </c>
      <c r="BH6" s="609"/>
      <c r="BI6" s="609"/>
      <c r="BJ6" s="609"/>
      <c r="BK6" s="609"/>
      <c r="BL6" s="609"/>
      <c r="BM6" s="609"/>
      <c r="BN6" s="610"/>
      <c r="BO6" s="646">
        <v>96.2</v>
      </c>
      <c r="BP6" s="646"/>
      <c r="BQ6" s="646"/>
      <c r="BR6" s="646"/>
      <c r="BS6" s="647">
        <v>347513</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267182</v>
      </c>
      <c r="CS6" s="609"/>
      <c r="CT6" s="609"/>
      <c r="CU6" s="609"/>
      <c r="CV6" s="609"/>
      <c r="CW6" s="609"/>
      <c r="CX6" s="609"/>
      <c r="CY6" s="610"/>
      <c r="CZ6" s="690">
        <v>0.9</v>
      </c>
      <c r="DA6" s="672"/>
      <c r="DB6" s="672"/>
      <c r="DC6" s="692"/>
      <c r="DD6" s="614" t="s">
        <v>122</v>
      </c>
      <c r="DE6" s="609"/>
      <c r="DF6" s="609"/>
      <c r="DG6" s="609"/>
      <c r="DH6" s="609"/>
      <c r="DI6" s="609"/>
      <c r="DJ6" s="609"/>
      <c r="DK6" s="609"/>
      <c r="DL6" s="609"/>
      <c r="DM6" s="609"/>
      <c r="DN6" s="609"/>
      <c r="DO6" s="609"/>
      <c r="DP6" s="610"/>
      <c r="DQ6" s="614">
        <v>267182</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5363</v>
      </c>
      <c r="S7" s="609"/>
      <c r="T7" s="609"/>
      <c r="U7" s="609"/>
      <c r="V7" s="609"/>
      <c r="W7" s="609"/>
      <c r="X7" s="609"/>
      <c r="Y7" s="610"/>
      <c r="Z7" s="646">
        <v>0</v>
      </c>
      <c r="AA7" s="646"/>
      <c r="AB7" s="646"/>
      <c r="AC7" s="646"/>
      <c r="AD7" s="647">
        <v>5363</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5669819</v>
      </c>
      <c r="BH7" s="609"/>
      <c r="BI7" s="609"/>
      <c r="BJ7" s="609"/>
      <c r="BK7" s="609"/>
      <c r="BL7" s="609"/>
      <c r="BM7" s="609"/>
      <c r="BN7" s="610"/>
      <c r="BO7" s="646">
        <v>35.6</v>
      </c>
      <c r="BP7" s="646"/>
      <c r="BQ7" s="646"/>
      <c r="BR7" s="646"/>
      <c r="BS7" s="647">
        <v>347513</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5550719</v>
      </c>
      <c r="CS7" s="609"/>
      <c r="CT7" s="609"/>
      <c r="CU7" s="609"/>
      <c r="CV7" s="609"/>
      <c r="CW7" s="609"/>
      <c r="CX7" s="609"/>
      <c r="CY7" s="610"/>
      <c r="CZ7" s="646">
        <v>17.899999999999999</v>
      </c>
      <c r="DA7" s="646"/>
      <c r="DB7" s="646"/>
      <c r="DC7" s="646"/>
      <c r="DD7" s="614">
        <v>1858366</v>
      </c>
      <c r="DE7" s="609"/>
      <c r="DF7" s="609"/>
      <c r="DG7" s="609"/>
      <c r="DH7" s="609"/>
      <c r="DI7" s="609"/>
      <c r="DJ7" s="609"/>
      <c r="DK7" s="609"/>
      <c r="DL7" s="609"/>
      <c r="DM7" s="609"/>
      <c r="DN7" s="609"/>
      <c r="DO7" s="609"/>
      <c r="DP7" s="610"/>
      <c r="DQ7" s="614">
        <v>3487056</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90665</v>
      </c>
      <c r="S8" s="609"/>
      <c r="T8" s="609"/>
      <c r="U8" s="609"/>
      <c r="V8" s="609"/>
      <c r="W8" s="609"/>
      <c r="X8" s="609"/>
      <c r="Y8" s="610"/>
      <c r="Z8" s="646">
        <v>0.3</v>
      </c>
      <c r="AA8" s="646"/>
      <c r="AB8" s="646"/>
      <c r="AC8" s="646"/>
      <c r="AD8" s="647">
        <v>90665</v>
      </c>
      <c r="AE8" s="647"/>
      <c r="AF8" s="647"/>
      <c r="AG8" s="647"/>
      <c r="AH8" s="647"/>
      <c r="AI8" s="647"/>
      <c r="AJ8" s="647"/>
      <c r="AK8" s="647"/>
      <c r="AL8" s="611">
        <v>0.5</v>
      </c>
      <c r="AM8" s="612"/>
      <c r="AN8" s="612"/>
      <c r="AO8" s="648"/>
      <c r="AP8" s="605" t="s">
        <v>227</v>
      </c>
      <c r="AQ8" s="606"/>
      <c r="AR8" s="606"/>
      <c r="AS8" s="606"/>
      <c r="AT8" s="606"/>
      <c r="AU8" s="606"/>
      <c r="AV8" s="606"/>
      <c r="AW8" s="606"/>
      <c r="AX8" s="606"/>
      <c r="AY8" s="606"/>
      <c r="AZ8" s="606"/>
      <c r="BA8" s="606"/>
      <c r="BB8" s="606"/>
      <c r="BC8" s="606"/>
      <c r="BD8" s="606"/>
      <c r="BE8" s="606"/>
      <c r="BF8" s="607"/>
      <c r="BG8" s="608">
        <v>107466</v>
      </c>
      <c r="BH8" s="609"/>
      <c r="BI8" s="609"/>
      <c r="BJ8" s="609"/>
      <c r="BK8" s="609"/>
      <c r="BL8" s="609"/>
      <c r="BM8" s="609"/>
      <c r="BN8" s="610"/>
      <c r="BO8" s="646">
        <v>0.7</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12749440</v>
      </c>
      <c r="CS8" s="609"/>
      <c r="CT8" s="609"/>
      <c r="CU8" s="609"/>
      <c r="CV8" s="609"/>
      <c r="CW8" s="609"/>
      <c r="CX8" s="609"/>
      <c r="CY8" s="610"/>
      <c r="CZ8" s="646">
        <v>41.2</v>
      </c>
      <c r="DA8" s="646"/>
      <c r="DB8" s="646"/>
      <c r="DC8" s="646"/>
      <c r="DD8" s="614">
        <v>453756</v>
      </c>
      <c r="DE8" s="609"/>
      <c r="DF8" s="609"/>
      <c r="DG8" s="609"/>
      <c r="DH8" s="609"/>
      <c r="DI8" s="609"/>
      <c r="DJ8" s="609"/>
      <c r="DK8" s="609"/>
      <c r="DL8" s="609"/>
      <c r="DM8" s="609"/>
      <c r="DN8" s="609"/>
      <c r="DO8" s="609"/>
      <c r="DP8" s="610"/>
      <c r="DQ8" s="614">
        <v>6500461</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136289</v>
      </c>
      <c r="S9" s="609"/>
      <c r="T9" s="609"/>
      <c r="U9" s="609"/>
      <c r="V9" s="609"/>
      <c r="W9" s="609"/>
      <c r="X9" s="609"/>
      <c r="Y9" s="610"/>
      <c r="Z9" s="646">
        <v>0.4</v>
      </c>
      <c r="AA9" s="646"/>
      <c r="AB9" s="646"/>
      <c r="AC9" s="646"/>
      <c r="AD9" s="647">
        <v>136289</v>
      </c>
      <c r="AE9" s="647"/>
      <c r="AF9" s="647"/>
      <c r="AG9" s="647"/>
      <c r="AH9" s="647"/>
      <c r="AI9" s="647"/>
      <c r="AJ9" s="647"/>
      <c r="AK9" s="647"/>
      <c r="AL9" s="611">
        <v>0.7</v>
      </c>
      <c r="AM9" s="612"/>
      <c r="AN9" s="612"/>
      <c r="AO9" s="648"/>
      <c r="AP9" s="605" t="s">
        <v>230</v>
      </c>
      <c r="AQ9" s="606"/>
      <c r="AR9" s="606"/>
      <c r="AS9" s="606"/>
      <c r="AT9" s="606"/>
      <c r="AU9" s="606"/>
      <c r="AV9" s="606"/>
      <c r="AW9" s="606"/>
      <c r="AX9" s="606"/>
      <c r="AY9" s="606"/>
      <c r="AZ9" s="606"/>
      <c r="BA9" s="606"/>
      <c r="BB9" s="606"/>
      <c r="BC9" s="606"/>
      <c r="BD9" s="606"/>
      <c r="BE9" s="606"/>
      <c r="BF9" s="607"/>
      <c r="BG9" s="608">
        <v>3748902</v>
      </c>
      <c r="BH9" s="609"/>
      <c r="BI9" s="609"/>
      <c r="BJ9" s="609"/>
      <c r="BK9" s="609"/>
      <c r="BL9" s="609"/>
      <c r="BM9" s="609"/>
      <c r="BN9" s="610"/>
      <c r="BO9" s="646">
        <v>23.5</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3035448</v>
      </c>
      <c r="CS9" s="609"/>
      <c r="CT9" s="609"/>
      <c r="CU9" s="609"/>
      <c r="CV9" s="609"/>
      <c r="CW9" s="609"/>
      <c r="CX9" s="609"/>
      <c r="CY9" s="610"/>
      <c r="CZ9" s="646">
        <v>9.8000000000000007</v>
      </c>
      <c r="DA9" s="646"/>
      <c r="DB9" s="646"/>
      <c r="DC9" s="646"/>
      <c r="DD9" s="614">
        <v>207364</v>
      </c>
      <c r="DE9" s="609"/>
      <c r="DF9" s="609"/>
      <c r="DG9" s="609"/>
      <c r="DH9" s="609"/>
      <c r="DI9" s="609"/>
      <c r="DJ9" s="609"/>
      <c r="DK9" s="609"/>
      <c r="DL9" s="609"/>
      <c r="DM9" s="609"/>
      <c r="DN9" s="609"/>
      <c r="DO9" s="609"/>
      <c r="DP9" s="610"/>
      <c r="DQ9" s="614">
        <v>2524821</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249104</v>
      </c>
      <c r="BH10" s="609"/>
      <c r="BI10" s="609"/>
      <c r="BJ10" s="609"/>
      <c r="BK10" s="609"/>
      <c r="BL10" s="609"/>
      <c r="BM10" s="609"/>
      <c r="BN10" s="610"/>
      <c r="BO10" s="646">
        <v>1.6</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1032</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1032</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1654856</v>
      </c>
      <c r="S11" s="609"/>
      <c r="T11" s="609"/>
      <c r="U11" s="609"/>
      <c r="V11" s="609"/>
      <c r="W11" s="609"/>
      <c r="X11" s="609"/>
      <c r="Y11" s="610"/>
      <c r="Z11" s="611">
        <v>5.0999999999999996</v>
      </c>
      <c r="AA11" s="612"/>
      <c r="AB11" s="612"/>
      <c r="AC11" s="613"/>
      <c r="AD11" s="614">
        <v>1654856</v>
      </c>
      <c r="AE11" s="609"/>
      <c r="AF11" s="609"/>
      <c r="AG11" s="609"/>
      <c r="AH11" s="609"/>
      <c r="AI11" s="609"/>
      <c r="AJ11" s="609"/>
      <c r="AK11" s="610"/>
      <c r="AL11" s="611">
        <v>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1564347</v>
      </c>
      <c r="BH11" s="609"/>
      <c r="BI11" s="609"/>
      <c r="BJ11" s="609"/>
      <c r="BK11" s="609"/>
      <c r="BL11" s="609"/>
      <c r="BM11" s="609"/>
      <c r="BN11" s="610"/>
      <c r="BO11" s="646">
        <v>9.8000000000000007</v>
      </c>
      <c r="BP11" s="646"/>
      <c r="BQ11" s="646"/>
      <c r="BR11" s="646"/>
      <c r="BS11" s="647">
        <v>347513</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573742</v>
      </c>
      <c r="CS11" s="609"/>
      <c r="CT11" s="609"/>
      <c r="CU11" s="609"/>
      <c r="CV11" s="609"/>
      <c r="CW11" s="609"/>
      <c r="CX11" s="609"/>
      <c r="CY11" s="610"/>
      <c r="CZ11" s="646">
        <v>1.9</v>
      </c>
      <c r="DA11" s="646"/>
      <c r="DB11" s="646"/>
      <c r="DC11" s="646"/>
      <c r="DD11" s="614">
        <v>89685</v>
      </c>
      <c r="DE11" s="609"/>
      <c r="DF11" s="609"/>
      <c r="DG11" s="609"/>
      <c r="DH11" s="609"/>
      <c r="DI11" s="609"/>
      <c r="DJ11" s="609"/>
      <c r="DK11" s="609"/>
      <c r="DL11" s="609"/>
      <c r="DM11" s="609"/>
      <c r="DN11" s="609"/>
      <c r="DO11" s="609"/>
      <c r="DP11" s="610"/>
      <c r="DQ11" s="614">
        <v>411129</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v>98823</v>
      </c>
      <c r="S12" s="609"/>
      <c r="T12" s="609"/>
      <c r="U12" s="609"/>
      <c r="V12" s="609"/>
      <c r="W12" s="609"/>
      <c r="X12" s="609"/>
      <c r="Y12" s="610"/>
      <c r="Z12" s="646">
        <v>0.3</v>
      </c>
      <c r="AA12" s="646"/>
      <c r="AB12" s="646"/>
      <c r="AC12" s="646"/>
      <c r="AD12" s="647">
        <v>98823</v>
      </c>
      <c r="AE12" s="647"/>
      <c r="AF12" s="647"/>
      <c r="AG12" s="647"/>
      <c r="AH12" s="647"/>
      <c r="AI12" s="647"/>
      <c r="AJ12" s="647"/>
      <c r="AK12" s="647"/>
      <c r="AL12" s="611">
        <v>0.5</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8890947</v>
      </c>
      <c r="BH12" s="609"/>
      <c r="BI12" s="609"/>
      <c r="BJ12" s="609"/>
      <c r="BK12" s="609"/>
      <c r="BL12" s="609"/>
      <c r="BM12" s="609"/>
      <c r="BN12" s="610"/>
      <c r="BO12" s="646">
        <v>55.8</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668053</v>
      </c>
      <c r="CS12" s="609"/>
      <c r="CT12" s="609"/>
      <c r="CU12" s="609"/>
      <c r="CV12" s="609"/>
      <c r="CW12" s="609"/>
      <c r="CX12" s="609"/>
      <c r="CY12" s="610"/>
      <c r="CZ12" s="646">
        <v>2.2000000000000002</v>
      </c>
      <c r="DA12" s="646"/>
      <c r="DB12" s="646"/>
      <c r="DC12" s="646"/>
      <c r="DD12" s="614">
        <v>3013</v>
      </c>
      <c r="DE12" s="609"/>
      <c r="DF12" s="609"/>
      <c r="DG12" s="609"/>
      <c r="DH12" s="609"/>
      <c r="DI12" s="609"/>
      <c r="DJ12" s="609"/>
      <c r="DK12" s="609"/>
      <c r="DL12" s="609"/>
      <c r="DM12" s="609"/>
      <c r="DN12" s="609"/>
      <c r="DO12" s="609"/>
      <c r="DP12" s="610"/>
      <c r="DQ12" s="614">
        <v>449336</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8860651</v>
      </c>
      <c r="BH13" s="609"/>
      <c r="BI13" s="609"/>
      <c r="BJ13" s="609"/>
      <c r="BK13" s="609"/>
      <c r="BL13" s="609"/>
      <c r="BM13" s="609"/>
      <c r="BN13" s="610"/>
      <c r="BO13" s="646">
        <v>55.7</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1745152</v>
      </c>
      <c r="CS13" s="609"/>
      <c r="CT13" s="609"/>
      <c r="CU13" s="609"/>
      <c r="CV13" s="609"/>
      <c r="CW13" s="609"/>
      <c r="CX13" s="609"/>
      <c r="CY13" s="610"/>
      <c r="CZ13" s="646">
        <v>5.6</v>
      </c>
      <c r="DA13" s="646"/>
      <c r="DB13" s="646"/>
      <c r="DC13" s="646"/>
      <c r="DD13" s="614">
        <v>458265</v>
      </c>
      <c r="DE13" s="609"/>
      <c r="DF13" s="609"/>
      <c r="DG13" s="609"/>
      <c r="DH13" s="609"/>
      <c r="DI13" s="609"/>
      <c r="DJ13" s="609"/>
      <c r="DK13" s="609"/>
      <c r="DL13" s="609"/>
      <c r="DM13" s="609"/>
      <c r="DN13" s="609"/>
      <c r="DO13" s="609"/>
      <c r="DP13" s="610"/>
      <c r="DQ13" s="614">
        <v>1325249</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220250</v>
      </c>
      <c r="BH14" s="609"/>
      <c r="BI14" s="609"/>
      <c r="BJ14" s="609"/>
      <c r="BK14" s="609"/>
      <c r="BL14" s="609"/>
      <c r="BM14" s="609"/>
      <c r="BN14" s="610"/>
      <c r="BO14" s="646">
        <v>1.4</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1363392</v>
      </c>
      <c r="CS14" s="609"/>
      <c r="CT14" s="609"/>
      <c r="CU14" s="609"/>
      <c r="CV14" s="609"/>
      <c r="CW14" s="609"/>
      <c r="CX14" s="609"/>
      <c r="CY14" s="610"/>
      <c r="CZ14" s="646">
        <v>4.4000000000000004</v>
      </c>
      <c r="DA14" s="646"/>
      <c r="DB14" s="646"/>
      <c r="DC14" s="646"/>
      <c r="DD14" s="614">
        <v>159074</v>
      </c>
      <c r="DE14" s="609"/>
      <c r="DF14" s="609"/>
      <c r="DG14" s="609"/>
      <c r="DH14" s="609"/>
      <c r="DI14" s="609"/>
      <c r="DJ14" s="609"/>
      <c r="DK14" s="609"/>
      <c r="DL14" s="609"/>
      <c r="DM14" s="609"/>
      <c r="DN14" s="609"/>
      <c r="DO14" s="609"/>
      <c r="DP14" s="610"/>
      <c r="DQ14" s="614">
        <v>1296518</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40790</v>
      </c>
      <c r="S15" s="609"/>
      <c r="T15" s="609"/>
      <c r="U15" s="609"/>
      <c r="V15" s="609"/>
      <c r="W15" s="609"/>
      <c r="X15" s="609"/>
      <c r="Y15" s="610"/>
      <c r="Z15" s="646">
        <v>0.1</v>
      </c>
      <c r="AA15" s="646"/>
      <c r="AB15" s="646"/>
      <c r="AC15" s="646"/>
      <c r="AD15" s="647">
        <v>40790</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531892</v>
      </c>
      <c r="BH15" s="609"/>
      <c r="BI15" s="609"/>
      <c r="BJ15" s="609"/>
      <c r="BK15" s="609"/>
      <c r="BL15" s="609"/>
      <c r="BM15" s="609"/>
      <c r="BN15" s="610"/>
      <c r="BO15" s="646">
        <v>3.3</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3133830</v>
      </c>
      <c r="CS15" s="609"/>
      <c r="CT15" s="609"/>
      <c r="CU15" s="609"/>
      <c r="CV15" s="609"/>
      <c r="CW15" s="609"/>
      <c r="CX15" s="609"/>
      <c r="CY15" s="610"/>
      <c r="CZ15" s="646">
        <v>10.1</v>
      </c>
      <c r="DA15" s="646"/>
      <c r="DB15" s="646"/>
      <c r="DC15" s="646"/>
      <c r="DD15" s="614">
        <v>341260</v>
      </c>
      <c r="DE15" s="609"/>
      <c r="DF15" s="609"/>
      <c r="DG15" s="609"/>
      <c r="DH15" s="609"/>
      <c r="DI15" s="609"/>
      <c r="DJ15" s="609"/>
      <c r="DK15" s="609"/>
      <c r="DL15" s="609"/>
      <c r="DM15" s="609"/>
      <c r="DN15" s="609"/>
      <c r="DO15" s="609"/>
      <c r="DP15" s="610"/>
      <c r="DQ15" s="614">
        <v>2316267</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162246</v>
      </c>
      <c r="S16" s="609"/>
      <c r="T16" s="609"/>
      <c r="U16" s="609"/>
      <c r="V16" s="609"/>
      <c r="W16" s="609"/>
      <c r="X16" s="609"/>
      <c r="Y16" s="610"/>
      <c r="Z16" s="646">
        <v>0.5</v>
      </c>
      <c r="AA16" s="646"/>
      <c r="AB16" s="646"/>
      <c r="AC16" s="646"/>
      <c r="AD16" s="647">
        <v>162246</v>
      </c>
      <c r="AE16" s="647"/>
      <c r="AF16" s="647"/>
      <c r="AG16" s="647"/>
      <c r="AH16" s="647"/>
      <c r="AI16" s="647"/>
      <c r="AJ16" s="647"/>
      <c r="AK16" s="647"/>
      <c r="AL16" s="611">
        <v>0.9</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434198</v>
      </c>
      <c r="S17" s="609"/>
      <c r="T17" s="609"/>
      <c r="U17" s="609"/>
      <c r="V17" s="609"/>
      <c r="W17" s="609"/>
      <c r="X17" s="609"/>
      <c r="Y17" s="610"/>
      <c r="Z17" s="646">
        <v>1.3</v>
      </c>
      <c r="AA17" s="646"/>
      <c r="AB17" s="646"/>
      <c r="AC17" s="646"/>
      <c r="AD17" s="647">
        <v>434198</v>
      </c>
      <c r="AE17" s="647"/>
      <c r="AF17" s="647"/>
      <c r="AG17" s="647"/>
      <c r="AH17" s="647"/>
      <c r="AI17" s="647"/>
      <c r="AJ17" s="647"/>
      <c r="AK17" s="647"/>
      <c r="AL17" s="611">
        <v>2.4</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1851187</v>
      </c>
      <c r="CS17" s="609"/>
      <c r="CT17" s="609"/>
      <c r="CU17" s="609"/>
      <c r="CV17" s="609"/>
      <c r="CW17" s="609"/>
      <c r="CX17" s="609"/>
      <c r="CY17" s="610"/>
      <c r="CZ17" s="646">
        <v>6</v>
      </c>
      <c r="DA17" s="646"/>
      <c r="DB17" s="646"/>
      <c r="DC17" s="646"/>
      <c r="DD17" s="614" t="s">
        <v>122</v>
      </c>
      <c r="DE17" s="609"/>
      <c r="DF17" s="609"/>
      <c r="DG17" s="609"/>
      <c r="DH17" s="609"/>
      <c r="DI17" s="609"/>
      <c r="DJ17" s="609"/>
      <c r="DK17" s="609"/>
      <c r="DL17" s="609"/>
      <c r="DM17" s="609"/>
      <c r="DN17" s="609"/>
      <c r="DO17" s="609"/>
      <c r="DP17" s="610"/>
      <c r="DQ17" s="614">
        <v>1851187</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100908</v>
      </c>
      <c r="S18" s="609"/>
      <c r="T18" s="609"/>
      <c r="U18" s="609"/>
      <c r="V18" s="609"/>
      <c r="W18" s="609"/>
      <c r="X18" s="609"/>
      <c r="Y18" s="610"/>
      <c r="Z18" s="646">
        <v>0.3</v>
      </c>
      <c r="AA18" s="646"/>
      <c r="AB18" s="646"/>
      <c r="AC18" s="646"/>
      <c r="AD18" s="647">
        <v>100908</v>
      </c>
      <c r="AE18" s="647"/>
      <c r="AF18" s="647"/>
      <c r="AG18" s="647"/>
      <c r="AH18" s="647"/>
      <c r="AI18" s="647"/>
      <c r="AJ18" s="647"/>
      <c r="AK18" s="647"/>
      <c r="AL18" s="611">
        <v>0.5</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316160</v>
      </c>
      <c r="S19" s="609"/>
      <c r="T19" s="609"/>
      <c r="U19" s="609"/>
      <c r="V19" s="609"/>
      <c r="W19" s="609"/>
      <c r="X19" s="609"/>
      <c r="Y19" s="610"/>
      <c r="Z19" s="646">
        <v>1</v>
      </c>
      <c r="AA19" s="646"/>
      <c r="AB19" s="646"/>
      <c r="AC19" s="646"/>
      <c r="AD19" s="647">
        <v>316160</v>
      </c>
      <c r="AE19" s="647"/>
      <c r="AF19" s="647"/>
      <c r="AG19" s="647"/>
      <c r="AH19" s="647"/>
      <c r="AI19" s="647"/>
      <c r="AJ19" s="647"/>
      <c r="AK19" s="647"/>
      <c r="AL19" s="611">
        <v>1.7</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608012</v>
      </c>
      <c r="BH19" s="609"/>
      <c r="BI19" s="609"/>
      <c r="BJ19" s="609"/>
      <c r="BK19" s="609"/>
      <c r="BL19" s="609"/>
      <c r="BM19" s="609"/>
      <c r="BN19" s="610"/>
      <c r="BO19" s="646">
        <v>3.8</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83" t="s">
        <v>262</v>
      </c>
      <c r="C20" s="684"/>
      <c r="D20" s="684"/>
      <c r="E20" s="684"/>
      <c r="F20" s="684"/>
      <c r="G20" s="684"/>
      <c r="H20" s="684"/>
      <c r="I20" s="684"/>
      <c r="J20" s="684"/>
      <c r="K20" s="684"/>
      <c r="L20" s="684"/>
      <c r="M20" s="684"/>
      <c r="N20" s="684"/>
      <c r="O20" s="684"/>
      <c r="P20" s="684"/>
      <c r="Q20" s="685"/>
      <c r="R20" s="608">
        <v>17130</v>
      </c>
      <c r="S20" s="609"/>
      <c r="T20" s="609"/>
      <c r="U20" s="609"/>
      <c r="V20" s="609"/>
      <c r="W20" s="609"/>
      <c r="X20" s="609"/>
      <c r="Y20" s="610"/>
      <c r="Z20" s="646">
        <v>0.1</v>
      </c>
      <c r="AA20" s="646"/>
      <c r="AB20" s="646"/>
      <c r="AC20" s="646"/>
      <c r="AD20" s="647">
        <v>17130</v>
      </c>
      <c r="AE20" s="647"/>
      <c r="AF20" s="647"/>
      <c r="AG20" s="647"/>
      <c r="AH20" s="647"/>
      <c r="AI20" s="647"/>
      <c r="AJ20" s="647"/>
      <c r="AK20" s="647"/>
      <c r="AL20" s="611">
        <v>0.1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608012</v>
      </c>
      <c r="BH20" s="609"/>
      <c r="BI20" s="609"/>
      <c r="BJ20" s="609"/>
      <c r="BK20" s="609"/>
      <c r="BL20" s="609"/>
      <c r="BM20" s="609"/>
      <c r="BN20" s="610"/>
      <c r="BO20" s="646">
        <v>3.8</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30939177</v>
      </c>
      <c r="CS20" s="609"/>
      <c r="CT20" s="609"/>
      <c r="CU20" s="609"/>
      <c r="CV20" s="609"/>
      <c r="CW20" s="609"/>
      <c r="CX20" s="609"/>
      <c r="CY20" s="610"/>
      <c r="CZ20" s="646">
        <v>100</v>
      </c>
      <c r="DA20" s="646"/>
      <c r="DB20" s="646"/>
      <c r="DC20" s="646"/>
      <c r="DD20" s="614">
        <v>3570783</v>
      </c>
      <c r="DE20" s="609"/>
      <c r="DF20" s="609"/>
      <c r="DG20" s="609"/>
      <c r="DH20" s="609"/>
      <c r="DI20" s="609"/>
      <c r="DJ20" s="609"/>
      <c r="DK20" s="609"/>
      <c r="DL20" s="609"/>
      <c r="DM20" s="609"/>
      <c r="DN20" s="609"/>
      <c r="DO20" s="609"/>
      <c r="DP20" s="610"/>
      <c r="DQ20" s="614">
        <v>20430238</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47766</v>
      </c>
      <c r="S21" s="609"/>
      <c r="T21" s="609"/>
      <c r="U21" s="609"/>
      <c r="V21" s="609"/>
      <c r="W21" s="609"/>
      <c r="X21" s="609"/>
      <c r="Y21" s="610"/>
      <c r="Z21" s="646">
        <v>0.1</v>
      </c>
      <c r="AA21" s="646"/>
      <c r="AB21" s="646"/>
      <c r="AC21" s="646"/>
      <c r="AD21" s="647" t="s">
        <v>122</v>
      </c>
      <c r="AE21" s="647"/>
      <c r="AF21" s="647"/>
      <c r="AG21" s="647"/>
      <c r="AH21" s="647"/>
      <c r="AI21" s="647"/>
      <c r="AJ21" s="647"/>
      <c r="AK21" s="647"/>
      <c r="AL21" s="611" t="s">
        <v>122</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15602</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t="s">
        <v>122</v>
      </c>
      <c r="S22" s="609"/>
      <c r="T22" s="609"/>
      <c r="U22" s="609"/>
      <c r="V22" s="609"/>
      <c r="W22" s="609"/>
      <c r="X22" s="609"/>
      <c r="Y22" s="610"/>
      <c r="Z22" s="646" t="s">
        <v>122</v>
      </c>
      <c r="AA22" s="646"/>
      <c r="AB22" s="646"/>
      <c r="AC22" s="646"/>
      <c r="AD22" s="647" t="s">
        <v>122</v>
      </c>
      <c r="AE22" s="647"/>
      <c r="AF22" s="647"/>
      <c r="AG22" s="647"/>
      <c r="AH22" s="647"/>
      <c r="AI22" s="647"/>
      <c r="AJ22" s="647"/>
      <c r="AK22" s="647"/>
      <c r="AL22" s="611" t="s">
        <v>122</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47651</v>
      </c>
      <c r="S23" s="609"/>
      <c r="T23" s="609"/>
      <c r="U23" s="609"/>
      <c r="V23" s="609"/>
      <c r="W23" s="609"/>
      <c r="X23" s="609"/>
      <c r="Y23" s="610"/>
      <c r="Z23" s="646">
        <v>0.1</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v>592410</v>
      </c>
      <c r="BH23" s="609"/>
      <c r="BI23" s="609"/>
      <c r="BJ23" s="609"/>
      <c r="BK23" s="609"/>
      <c r="BL23" s="609"/>
      <c r="BM23" s="609"/>
      <c r="BN23" s="610"/>
      <c r="BO23" s="646">
        <v>3.7</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v>115</v>
      </c>
      <c r="S24" s="609"/>
      <c r="T24" s="609"/>
      <c r="U24" s="609"/>
      <c r="V24" s="609"/>
      <c r="W24" s="609"/>
      <c r="X24" s="609"/>
      <c r="Y24" s="610"/>
      <c r="Z24" s="646">
        <v>0</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16506900</v>
      </c>
      <c r="CS24" s="664"/>
      <c r="CT24" s="664"/>
      <c r="CU24" s="664"/>
      <c r="CV24" s="664"/>
      <c r="CW24" s="664"/>
      <c r="CX24" s="664"/>
      <c r="CY24" s="689"/>
      <c r="CZ24" s="690">
        <v>53.4</v>
      </c>
      <c r="DA24" s="672"/>
      <c r="DB24" s="672"/>
      <c r="DC24" s="692"/>
      <c r="DD24" s="688">
        <v>10814678</v>
      </c>
      <c r="DE24" s="664"/>
      <c r="DF24" s="664"/>
      <c r="DG24" s="664"/>
      <c r="DH24" s="664"/>
      <c r="DI24" s="664"/>
      <c r="DJ24" s="664"/>
      <c r="DK24" s="689"/>
      <c r="DL24" s="688">
        <v>9898483</v>
      </c>
      <c r="DM24" s="664"/>
      <c r="DN24" s="664"/>
      <c r="DO24" s="664"/>
      <c r="DP24" s="664"/>
      <c r="DQ24" s="664"/>
      <c r="DR24" s="664"/>
      <c r="DS24" s="664"/>
      <c r="DT24" s="664"/>
      <c r="DU24" s="664"/>
      <c r="DV24" s="689"/>
      <c r="DW24" s="690">
        <v>53.7</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18952518</v>
      </c>
      <c r="S25" s="609"/>
      <c r="T25" s="609"/>
      <c r="U25" s="609"/>
      <c r="V25" s="609"/>
      <c r="W25" s="609"/>
      <c r="X25" s="609"/>
      <c r="Y25" s="610"/>
      <c r="Z25" s="646">
        <v>58.6</v>
      </c>
      <c r="AA25" s="646"/>
      <c r="AB25" s="646"/>
      <c r="AC25" s="646"/>
      <c r="AD25" s="647">
        <v>18296740</v>
      </c>
      <c r="AE25" s="647"/>
      <c r="AF25" s="647"/>
      <c r="AG25" s="647"/>
      <c r="AH25" s="647"/>
      <c r="AI25" s="647"/>
      <c r="AJ25" s="647"/>
      <c r="AK25" s="647"/>
      <c r="AL25" s="611">
        <v>99.3</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6030105</v>
      </c>
      <c r="CS25" s="621"/>
      <c r="CT25" s="621"/>
      <c r="CU25" s="621"/>
      <c r="CV25" s="621"/>
      <c r="CW25" s="621"/>
      <c r="CX25" s="621"/>
      <c r="CY25" s="622"/>
      <c r="CZ25" s="611">
        <v>19.5</v>
      </c>
      <c r="DA25" s="623"/>
      <c r="DB25" s="623"/>
      <c r="DC25" s="624"/>
      <c r="DD25" s="614">
        <v>5706723</v>
      </c>
      <c r="DE25" s="621"/>
      <c r="DF25" s="621"/>
      <c r="DG25" s="621"/>
      <c r="DH25" s="621"/>
      <c r="DI25" s="621"/>
      <c r="DJ25" s="621"/>
      <c r="DK25" s="622"/>
      <c r="DL25" s="614">
        <v>5696194</v>
      </c>
      <c r="DM25" s="621"/>
      <c r="DN25" s="621"/>
      <c r="DO25" s="621"/>
      <c r="DP25" s="621"/>
      <c r="DQ25" s="621"/>
      <c r="DR25" s="621"/>
      <c r="DS25" s="621"/>
      <c r="DT25" s="621"/>
      <c r="DU25" s="621"/>
      <c r="DV25" s="622"/>
      <c r="DW25" s="611">
        <v>30.9</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6850</v>
      </c>
      <c r="S26" s="609"/>
      <c r="T26" s="609"/>
      <c r="U26" s="609"/>
      <c r="V26" s="609"/>
      <c r="W26" s="609"/>
      <c r="X26" s="609"/>
      <c r="Y26" s="610"/>
      <c r="Z26" s="646">
        <v>0</v>
      </c>
      <c r="AA26" s="646"/>
      <c r="AB26" s="646"/>
      <c r="AC26" s="646"/>
      <c r="AD26" s="647">
        <v>6850</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3977085</v>
      </c>
      <c r="CS26" s="609"/>
      <c r="CT26" s="609"/>
      <c r="CU26" s="609"/>
      <c r="CV26" s="609"/>
      <c r="CW26" s="609"/>
      <c r="CX26" s="609"/>
      <c r="CY26" s="610"/>
      <c r="CZ26" s="611">
        <v>12.9</v>
      </c>
      <c r="DA26" s="623"/>
      <c r="DB26" s="623"/>
      <c r="DC26" s="624"/>
      <c r="DD26" s="614">
        <v>3763872</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135908</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15920920</v>
      </c>
      <c r="BH27" s="609"/>
      <c r="BI27" s="609"/>
      <c r="BJ27" s="609"/>
      <c r="BK27" s="609"/>
      <c r="BL27" s="609"/>
      <c r="BM27" s="609"/>
      <c r="BN27" s="610"/>
      <c r="BO27" s="646">
        <v>100</v>
      </c>
      <c r="BP27" s="646"/>
      <c r="BQ27" s="646"/>
      <c r="BR27" s="646"/>
      <c r="BS27" s="647">
        <v>347513</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8625608</v>
      </c>
      <c r="CS27" s="621"/>
      <c r="CT27" s="621"/>
      <c r="CU27" s="621"/>
      <c r="CV27" s="621"/>
      <c r="CW27" s="621"/>
      <c r="CX27" s="621"/>
      <c r="CY27" s="622"/>
      <c r="CZ27" s="611">
        <v>27.9</v>
      </c>
      <c r="DA27" s="623"/>
      <c r="DB27" s="623"/>
      <c r="DC27" s="624"/>
      <c r="DD27" s="614">
        <v>3256768</v>
      </c>
      <c r="DE27" s="621"/>
      <c r="DF27" s="621"/>
      <c r="DG27" s="621"/>
      <c r="DH27" s="621"/>
      <c r="DI27" s="621"/>
      <c r="DJ27" s="621"/>
      <c r="DK27" s="622"/>
      <c r="DL27" s="614">
        <v>2351102</v>
      </c>
      <c r="DM27" s="621"/>
      <c r="DN27" s="621"/>
      <c r="DO27" s="621"/>
      <c r="DP27" s="621"/>
      <c r="DQ27" s="621"/>
      <c r="DR27" s="621"/>
      <c r="DS27" s="621"/>
      <c r="DT27" s="621"/>
      <c r="DU27" s="621"/>
      <c r="DV27" s="622"/>
      <c r="DW27" s="611">
        <v>12.8</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235872</v>
      </c>
      <c r="S28" s="609"/>
      <c r="T28" s="609"/>
      <c r="U28" s="609"/>
      <c r="V28" s="609"/>
      <c r="W28" s="609"/>
      <c r="X28" s="609"/>
      <c r="Y28" s="610"/>
      <c r="Z28" s="646">
        <v>0.7</v>
      </c>
      <c r="AA28" s="646"/>
      <c r="AB28" s="646"/>
      <c r="AC28" s="646"/>
      <c r="AD28" s="647">
        <v>95609</v>
      </c>
      <c r="AE28" s="647"/>
      <c r="AF28" s="647"/>
      <c r="AG28" s="647"/>
      <c r="AH28" s="647"/>
      <c r="AI28" s="647"/>
      <c r="AJ28" s="647"/>
      <c r="AK28" s="647"/>
      <c r="AL28" s="611">
        <v>0.5</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1851187</v>
      </c>
      <c r="CS28" s="609"/>
      <c r="CT28" s="609"/>
      <c r="CU28" s="609"/>
      <c r="CV28" s="609"/>
      <c r="CW28" s="609"/>
      <c r="CX28" s="609"/>
      <c r="CY28" s="610"/>
      <c r="CZ28" s="611">
        <v>6</v>
      </c>
      <c r="DA28" s="623"/>
      <c r="DB28" s="623"/>
      <c r="DC28" s="624"/>
      <c r="DD28" s="614">
        <v>1851187</v>
      </c>
      <c r="DE28" s="609"/>
      <c r="DF28" s="609"/>
      <c r="DG28" s="609"/>
      <c r="DH28" s="609"/>
      <c r="DI28" s="609"/>
      <c r="DJ28" s="609"/>
      <c r="DK28" s="610"/>
      <c r="DL28" s="614">
        <v>1851187</v>
      </c>
      <c r="DM28" s="609"/>
      <c r="DN28" s="609"/>
      <c r="DO28" s="609"/>
      <c r="DP28" s="609"/>
      <c r="DQ28" s="609"/>
      <c r="DR28" s="609"/>
      <c r="DS28" s="609"/>
      <c r="DT28" s="609"/>
      <c r="DU28" s="609"/>
      <c r="DV28" s="610"/>
      <c r="DW28" s="611">
        <v>10</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207465</v>
      </c>
      <c r="S29" s="609"/>
      <c r="T29" s="609"/>
      <c r="U29" s="609"/>
      <c r="V29" s="609"/>
      <c r="W29" s="609"/>
      <c r="X29" s="609"/>
      <c r="Y29" s="610"/>
      <c r="Z29" s="646">
        <v>0.6</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1851187</v>
      </c>
      <c r="CS29" s="621"/>
      <c r="CT29" s="621"/>
      <c r="CU29" s="621"/>
      <c r="CV29" s="621"/>
      <c r="CW29" s="621"/>
      <c r="CX29" s="621"/>
      <c r="CY29" s="622"/>
      <c r="CZ29" s="611">
        <v>6</v>
      </c>
      <c r="DA29" s="623"/>
      <c r="DB29" s="623"/>
      <c r="DC29" s="624"/>
      <c r="DD29" s="614">
        <v>1851187</v>
      </c>
      <c r="DE29" s="621"/>
      <c r="DF29" s="621"/>
      <c r="DG29" s="621"/>
      <c r="DH29" s="621"/>
      <c r="DI29" s="621"/>
      <c r="DJ29" s="621"/>
      <c r="DK29" s="622"/>
      <c r="DL29" s="614">
        <v>1851187</v>
      </c>
      <c r="DM29" s="621"/>
      <c r="DN29" s="621"/>
      <c r="DO29" s="621"/>
      <c r="DP29" s="621"/>
      <c r="DQ29" s="621"/>
      <c r="DR29" s="621"/>
      <c r="DS29" s="621"/>
      <c r="DT29" s="621"/>
      <c r="DU29" s="621"/>
      <c r="DV29" s="622"/>
      <c r="DW29" s="611">
        <v>10</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5669473</v>
      </c>
      <c r="S30" s="609"/>
      <c r="T30" s="609"/>
      <c r="U30" s="609"/>
      <c r="V30" s="609"/>
      <c r="W30" s="609"/>
      <c r="X30" s="609"/>
      <c r="Y30" s="610"/>
      <c r="Z30" s="646">
        <v>17.5</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1745363</v>
      </c>
      <c r="CS30" s="609"/>
      <c r="CT30" s="609"/>
      <c r="CU30" s="609"/>
      <c r="CV30" s="609"/>
      <c r="CW30" s="609"/>
      <c r="CX30" s="609"/>
      <c r="CY30" s="610"/>
      <c r="CZ30" s="611">
        <v>5.6</v>
      </c>
      <c r="DA30" s="623"/>
      <c r="DB30" s="623"/>
      <c r="DC30" s="624"/>
      <c r="DD30" s="614">
        <v>1745363</v>
      </c>
      <c r="DE30" s="609"/>
      <c r="DF30" s="609"/>
      <c r="DG30" s="609"/>
      <c r="DH30" s="609"/>
      <c r="DI30" s="609"/>
      <c r="DJ30" s="609"/>
      <c r="DK30" s="610"/>
      <c r="DL30" s="614">
        <v>1745363</v>
      </c>
      <c r="DM30" s="609"/>
      <c r="DN30" s="609"/>
      <c r="DO30" s="609"/>
      <c r="DP30" s="609"/>
      <c r="DQ30" s="609"/>
      <c r="DR30" s="609"/>
      <c r="DS30" s="609"/>
      <c r="DT30" s="609"/>
      <c r="DU30" s="609"/>
      <c r="DV30" s="610"/>
      <c r="DW30" s="611">
        <v>9.5</v>
      </c>
      <c r="DX30" s="623"/>
      <c r="DY30" s="623"/>
      <c r="DZ30" s="623"/>
      <c r="EA30" s="623"/>
      <c r="EB30" s="623"/>
      <c r="EC30" s="635"/>
    </row>
    <row r="31" spans="2:133" ht="11.25" customHeight="1" x14ac:dyDescent="0.15">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99.6</v>
      </c>
      <c r="BH31" s="671"/>
      <c r="BI31" s="671"/>
      <c r="BJ31" s="671"/>
      <c r="BK31" s="671"/>
      <c r="BL31" s="671"/>
      <c r="BM31" s="672">
        <v>99.2</v>
      </c>
      <c r="BN31" s="671"/>
      <c r="BO31" s="671"/>
      <c r="BP31" s="671"/>
      <c r="BQ31" s="673"/>
      <c r="BR31" s="670">
        <v>99.6</v>
      </c>
      <c r="BS31" s="671"/>
      <c r="BT31" s="671"/>
      <c r="BU31" s="671"/>
      <c r="BV31" s="671"/>
      <c r="BW31" s="671"/>
      <c r="BX31" s="672">
        <v>98.7</v>
      </c>
      <c r="BY31" s="671"/>
      <c r="BZ31" s="671"/>
      <c r="CA31" s="671"/>
      <c r="CB31" s="673"/>
      <c r="CD31" s="629"/>
      <c r="CE31" s="630"/>
      <c r="CF31" s="605" t="s">
        <v>300</v>
      </c>
      <c r="CG31" s="606"/>
      <c r="CH31" s="606"/>
      <c r="CI31" s="606"/>
      <c r="CJ31" s="606"/>
      <c r="CK31" s="606"/>
      <c r="CL31" s="606"/>
      <c r="CM31" s="606"/>
      <c r="CN31" s="606"/>
      <c r="CO31" s="606"/>
      <c r="CP31" s="606"/>
      <c r="CQ31" s="607"/>
      <c r="CR31" s="608">
        <v>105824</v>
      </c>
      <c r="CS31" s="621"/>
      <c r="CT31" s="621"/>
      <c r="CU31" s="621"/>
      <c r="CV31" s="621"/>
      <c r="CW31" s="621"/>
      <c r="CX31" s="621"/>
      <c r="CY31" s="622"/>
      <c r="CZ31" s="611">
        <v>0.3</v>
      </c>
      <c r="DA31" s="623"/>
      <c r="DB31" s="623"/>
      <c r="DC31" s="624"/>
      <c r="DD31" s="614">
        <v>105824</v>
      </c>
      <c r="DE31" s="621"/>
      <c r="DF31" s="621"/>
      <c r="DG31" s="621"/>
      <c r="DH31" s="621"/>
      <c r="DI31" s="621"/>
      <c r="DJ31" s="621"/>
      <c r="DK31" s="622"/>
      <c r="DL31" s="614">
        <v>105824</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2281497</v>
      </c>
      <c r="S32" s="609"/>
      <c r="T32" s="609"/>
      <c r="U32" s="609"/>
      <c r="V32" s="609"/>
      <c r="W32" s="609"/>
      <c r="X32" s="609"/>
      <c r="Y32" s="610"/>
      <c r="Z32" s="646">
        <v>7.1</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99.4</v>
      </c>
      <c r="BH32" s="621"/>
      <c r="BI32" s="621"/>
      <c r="BJ32" s="621"/>
      <c r="BK32" s="621"/>
      <c r="BL32" s="621"/>
      <c r="BM32" s="612">
        <v>98.5</v>
      </c>
      <c r="BN32" s="621"/>
      <c r="BO32" s="621"/>
      <c r="BP32" s="621"/>
      <c r="BQ32" s="644"/>
      <c r="BR32" s="679">
        <v>99.3</v>
      </c>
      <c r="BS32" s="621"/>
      <c r="BT32" s="621"/>
      <c r="BU32" s="621"/>
      <c r="BV32" s="621"/>
      <c r="BW32" s="621"/>
      <c r="BX32" s="612">
        <v>98.5</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34177</v>
      </c>
      <c r="S33" s="609"/>
      <c r="T33" s="609"/>
      <c r="U33" s="609"/>
      <c r="V33" s="609"/>
      <c r="W33" s="609"/>
      <c r="X33" s="609"/>
      <c r="Y33" s="610"/>
      <c r="Z33" s="646">
        <v>0.1</v>
      </c>
      <c r="AA33" s="646"/>
      <c r="AB33" s="646"/>
      <c r="AC33" s="646"/>
      <c r="AD33" s="647">
        <v>21128</v>
      </c>
      <c r="AE33" s="647"/>
      <c r="AF33" s="647"/>
      <c r="AG33" s="647"/>
      <c r="AH33" s="647"/>
      <c r="AI33" s="647"/>
      <c r="AJ33" s="647"/>
      <c r="AK33" s="647"/>
      <c r="AL33" s="611">
        <v>0.1</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99.8</v>
      </c>
      <c r="BH33" s="593"/>
      <c r="BI33" s="593"/>
      <c r="BJ33" s="593"/>
      <c r="BK33" s="593"/>
      <c r="BL33" s="593"/>
      <c r="BM33" s="639">
        <v>99.6</v>
      </c>
      <c r="BN33" s="593"/>
      <c r="BO33" s="593"/>
      <c r="BP33" s="593"/>
      <c r="BQ33" s="656"/>
      <c r="BR33" s="669">
        <v>99.8</v>
      </c>
      <c r="BS33" s="593"/>
      <c r="BT33" s="593"/>
      <c r="BU33" s="593"/>
      <c r="BV33" s="593"/>
      <c r="BW33" s="593"/>
      <c r="BX33" s="639">
        <v>98.8</v>
      </c>
      <c r="BY33" s="593"/>
      <c r="BZ33" s="593"/>
      <c r="CA33" s="593"/>
      <c r="CB33" s="656"/>
      <c r="CD33" s="605" t="s">
        <v>307</v>
      </c>
      <c r="CE33" s="606"/>
      <c r="CF33" s="606"/>
      <c r="CG33" s="606"/>
      <c r="CH33" s="606"/>
      <c r="CI33" s="606"/>
      <c r="CJ33" s="606"/>
      <c r="CK33" s="606"/>
      <c r="CL33" s="606"/>
      <c r="CM33" s="606"/>
      <c r="CN33" s="606"/>
      <c r="CO33" s="606"/>
      <c r="CP33" s="606"/>
      <c r="CQ33" s="607"/>
      <c r="CR33" s="608">
        <v>10861494</v>
      </c>
      <c r="CS33" s="621"/>
      <c r="CT33" s="621"/>
      <c r="CU33" s="621"/>
      <c r="CV33" s="621"/>
      <c r="CW33" s="621"/>
      <c r="CX33" s="621"/>
      <c r="CY33" s="622"/>
      <c r="CZ33" s="611">
        <v>35.1</v>
      </c>
      <c r="DA33" s="623"/>
      <c r="DB33" s="623"/>
      <c r="DC33" s="624"/>
      <c r="DD33" s="614">
        <v>8853304</v>
      </c>
      <c r="DE33" s="621"/>
      <c r="DF33" s="621"/>
      <c r="DG33" s="621"/>
      <c r="DH33" s="621"/>
      <c r="DI33" s="621"/>
      <c r="DJ33" s="621"/>
      <c r="DK33" s="622"/>
      <c r="DL33" s="614">
        <v>6919217</v>
      </c>
      <c r="DM33" s="621"/>
      <c r="DN33" s="621"/>
      <c r="DO33" s="621"/>
      <c r="DP33" s="621"/>
      <c r="DQ33" s="621"/>
      <c r="DR33" s="621"/>
      <c r="DS33" s="621"/>
      <c r="DT33" s="621"/>
      <c r="DU33" s="621"/>
      <c r="DV33" s="622"/>
      <c r="DW33" s="611">
        <v>37.5</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83096</v>
      </c>
      <c r="S34" s="609"/>
      <c r="T34" s="609"/>
      <c r="U34" s="609"/>
      <c r="V34" s="609"/>
      <c r="W34" s="609"/>
      <c r="X34" s="609"/>
      <c r="Y34" s="610"/>
      <c r="Z34" s="646">
        <v>0.3</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5313299</v>
      </c>
      <c r="CS34" s="609"/>
      <c r="CT34" s="609"/>
      <c r="CU34" s="609"/>
      <c r="CV34" s="609"/>
      <c r="CW34" s="609"/>
      <c r="CX34" s="609"/>
      <c r="CY34" s="610"/>
      <c r="CZ34" s="611">
        <v>17.2</v>
      </c>
      <c r="DA34" s="623"/>
      <c r="DB34" s="623"/>
      <c r="DC34" s="624"/>
      <c r="DD34" s="614">
        <v>4392540</v>
      </c>
      <c r="DE34" s="609"/>
      <c r="DF34" s="609"/>
      <c r="DG34" s="609"/>
      <c r="DH34" s="609"/>
      <c r="DI34" s="609"/>
      <c r="DJ34" s="609"/>
      <c r="DK34" s="610"/>
      <c r="DL34" s="614">
        <v>3971735</v>
      </c>
      <c r="DM34" s="609"/>
      <c r="DN34" s="609"/>
      <c r="DO34" s="609"/>
      <c r="DP34" s="609"/>
      <c r="DQ34" s="609"/>
      <c r="DR34" s="609"/>
      <c r="DS34" s="609"/>
      <c r="DT34" s="609"/>
      <c r="DU34" s="609"/>
      <c r="DV34" s="610"/>
      <c r="DW34" s="611">
        <v>21.6</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513347</v>
      </c>
      <c r="S35" s="609"/>
      <c r="T35" s="609"/>
      <c r="U35" s="609"/>
      <c r="V35" s="609"/>
      <c r="W35" s="609"/>
      <c r="X35" s="609"/>
      <c r="Y35" s="610"/>
      <c r="Z35" s="646">
        <v>1.6</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180957</v>
      </c>
      <c r="CS35" s="621"/>
      <c r="CT35" s="621"/>
      <c r="CU35" s="621"/>
      <c r="CV35" s="621"/>
      <c r="CW35" s="621"/>
      <c r="CX35" s="621"/>
      <c r="CY35" s="622"/>
      <c r="CZ35" s="611">
        <v>0.6</v>
      </c>
      <c r="DA35" s="623"/>
      <c r="DB35" s="623"/>
      <c r="DC35" s="624"/>
      <c r="DD35" s="614">
        <v>175077</v>
      </c>
      <c r="DE35" s="621"/>
      <c r="DF35" s="621"/>
      <c r="DG35" s="621"/>
      <c r="DH35" s="621"/>
      <c r="DI35" s="621"/>
      <c r="DJ35" s="621"/>
      <c r="DK35" s="622"/>
      <c r="DL35" s="614">
        <v>175065</v>
      </c>
      <c r="DM35" s="621"/>
      <c r="DN35" s="621"/>
      <c r="DO35" s="621"/>
      <c r="DP35" s="621"/>
      <c r="DQ35" s="621"/>
      <c r="DR35" s="621"/>
      <c r="DS35" s="621"/>
      <c r="DT35" s="621"/>
      <c r="DU35" s="621"/>
      <c r="DV35" s="622"/>
      <c r="DW35" s="611">
        <v>0.9</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1124694</v>
      </c>
      <c r="S36" s="609"/>
      <c r="T36" s="609"/>
      <c r="U36" s="609"/>
      <c r="V36" s="609"/>
      <c r="W36" s="609"/>
      <c r="X36" s="609"/>
      <c r="Y36" s="610"/>
      <c r="Z36" s="646">
        <v>3.5</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2718432</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19380</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2450364</v>
      </c>
      <c r="CS36" s="609"/>
      <c r="CT36" s="609"/>
      <c r="CU36" s="609"/>
      <c r="CV36" s="609"/>
      <c r="CW36" s="609"/>
      <c r="CX36" s="609"/>
      <c r="CY36" s="610"/>
      <c r="CZ36" s="611">
        <v>7.9</v>
      </c>
      <c r="DA36" s="623"/>
      <c r="DB36" s="623"/>
      <c r="DC36" s="624"/>
      <c r="DD36" s="614">
        <v>2009036</v>
      </c>
      <c r="DE36" s="609"/>
      <c r="DF36" s="609"/>
      <c r="DG36" s="609"/>
      <c r="DH36" s="609"/>
      <c r="DI36" s="609"/>
      <c r="DJ36" s="609"/>
      <c r="DK36" s="610"/>
      <c r="DL36" s="614">
        <v>1217182</v>
      </c>
      <c r="DM36" s="609"/>
      <c r="DN36" s="609"/>
      <c r="DO36" s="609"/>
      <c r="DP36" s="609"/>
      <c r="DQ36" s="609"/>
      <c r="DR36" s="609"/>
      <c r="DS36" s="609"/>
      <c r="DT36" s="609"/>
      <c r="DU36" s="609"/>
      <c r="DV36" s="610"/>
      <c r="DW36" s="611">
        <v>6.6</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848721</v>
      </c>
      <c r="S37" s="609"/>
      <c r="T37" s="609"/>
      <c r="U37" s="609"/>
      <c r="V37" s="609"/>
      <c r="W37" s="609"/>
      <c r="X37" s="609"/>
      <c r="Y37" s="610"/>
      <c r="Z37" s="646">
        <v>2.6</v>
      </c>
      <c r="AA37" s="646"/>
      <c r="AB37" s="646"/>
      <c r="AC37" s="646"/>
      <c r="AD37" s="647">
        <v>8818</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368796</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-1083</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112731</v>
      </c>
      <c r="CS37" s="621"/>
      <c r="CT37" s="621"/>
      <c r="CU37" s="621"/>
      <c r="CV37" s="621"/>
      <c r="CW37" s="621"/>
      <c r="CX37" s="621"/>
      <c r="CY37" s="622"/>
      <c r="CZ37" s="611">
        <v>0.4</v>
      </c>
      <c r="DA37" s="623"/>
      <c r="DB37" s="623"/>
      <c r="DC37" s="624"/>
      <c r="DD37" s="614">
        <v>112465</v>
      </c>
      <c r="DE37" s="621"/>
      <c r="DF37" s="621"/>
      <c r="DG37" s="621"/>
      <c r="DH37" s="621"/>
      <c r="DI37" s="621"/>
      <c r="DJ37" s="621"/>
      <c r="DK37" s="622"/>
      <c r="DL37" s="614">
        <v>111663</v>
      </c>
      <c r="DM37" s="621"/>
      <c r="DN37" s="621"/>
      <c r="DO37" s="621"/>
      <c r="DP37" s="621"/>
      <c r="DQ37" s="621"/>
      <c r="DR37" s="621"/>
      <c r="DS37" s="621"/>
      <c r="DT37" s="621"/>
      <c r="DU37" s="621"/>
      <c r="DV37" s="622"/>
      <c r="DW37" s="611">
        <v>0.6</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2251100</v>
      </c>
      <c r="S38" s="609"/>
      <c r="T38" s="609"/>
      <c r="U38" s="609"/>
      <c r="V38" s="609"/>
      <c r="W38" s="609"/>
      <c r="X38" s="609"/>
      <c r="Y38" s="610"/>
      <c r="Z38" s="646">
        <v>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296411</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7592</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1954873</v>
      </c>
      <c r="CS38" s="609"/>
      <c r="CT38" s="609"/>
      <c r="CU38" s="609"/>
      <c r="CV38" s="609"/>
      <c r="CW38" s="609"/>
      <c r="CX38" s="609"/>
      <c r="CY38" s="610"/>
      <c r="CZ38" s="611">
        <v>6.3</v>
      </c>
      <c r="DA38" s="623"/>
      <c r="DB38" s="623"/>
      <c r="DC38" s="624"/>
      <c r="DD38" s="614">
        <v>1613730</v>
      </c>
      <c r="DE38" s="609"/>
      <c r="DF38" s="609"/>
      <c r="DG38" s="609"/>
      <c r="DH38" s="609"/>
      <c r="DI38" s="609"/>
      <c r="DJ38" s="609"/>
      <c r="DK38" s="610"/>
      <c r="DL38" s="614">
        <v>1555235</v>
      </c>
      <c r="DM38" s="609"/>
      <c r="DN38" s="609"/>
      <c r="DO38" s="609"/>
      <c r="DP38" s="609"/>
      <c r="DQ38" s="609"/>
      <c r="DR38" s="609"/>
      <c r="DS38" s="609"/>
      <c r="DT38" s="609"/>
      <c r="DU38" s="609"/>
      <c r="DV38" s="610"/>
      <c r="DW38" s="611">
        <v>8.4</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98352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11018</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664536</v>
      </c>
      <c r="CS39" s="621"/>
      <c r="CT39" s="621"/>
      <c r="CU39" s="621"/>
      <c r="CV39" s="621"/>
      <c r="CW39" s="621"/>
      <c r="CX39" s="621"/>
      <c r="CY39" s="622"/>
      <c r="CZ39" s="611">
        <v>2.1</v>
      </c>
      <c r="DA39" s="623"/>
      <c r="DB39" s="623"/>
      <c r="DC39" s="624"/>
      <c r="DD39" s="614">
        <v>662921</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1823</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112</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297465</v>
      </c>
      <c r="CS40" s="609"/>
      <c r="CT40" s="609"/>
      <c r="CU40" s="609"/>
      <c r="CV40" s="609"/>
      <c r="CW40" s="609"/>
      <c r="CX40" s="609"/>
      <c r="CY40" s="610"/>
      <c r="CZ40" s="611">
        <v>1</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32344718</v>
      </c>
      <c r="S41" s="633"/>
      <c r="T41" s="633"/>
      <c r="U41" s="633"/>
      <c r="V41" s="633"/>
      <c r="W41" s="633"/>
      <c r="X41" s="633"/>
      <c r="Y41" s="636"/>
      <c r="Z41" s="637">
        <v>100</v>
      </c>
      <c r="AA41" s="637"/>
      <c r="AB41" s="637"/>
      <c r="AC41" s="637"/>
      <c r="AD41" s="638">
        <v>18429145</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455606</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1497444</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366</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3570783</v>
      </c>
      <c r="CS42" s="621"/>
      <c r="CT42" s="621"/>
      <c r="CU42" s="621"/>
      <c r="CV42" s="621"/>
      <c r="CW42" s="621"/>
      <c r="CX42" s="621"/>
      <c r="CY42" s="622"/>
      <c r="CZ42" s="611">
        <v>11.5</v>
      </c>
      <c r="DA42" s="623"/>
      <c r="DB42" s="623"/>
      <c r="DC42" s="624"/>
      <c r="DD42" s="614">
        <v>762256</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89647</v>
      </c>
      <c r="CS43" s="621"/>
      <c r="CT43" s="621"/>
      <c r="CU43" s="621"/>
      <c r="CV43" s="621"/>
      <c r="CW43" s="621"/>
      <c r="CX43" s="621"/>
      <c r="CY43" s="622"/>
      <c r="CZ43" s="611">
        <v>0.3</v>
      </c>
      <c r="DA43" s="623"/>
      <c r="DB43" s="623"/>
      <c r="DC43" s="624"/>
      <c r="DD43" s="614">
        <v>89647</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3570783</v>
      </c>
      <c r="CS44" s="609"/>
      <c r="CT44" s="609"/>
      <c r="CU44" s="609"/>
      <c r="CV44" s="609"/>
      <c r="CW44" s="609"/>
      <c r="CX44" s="609"/>
      <c r="CY44" s="610"/>
      <c r="CZ44" s="611">
        <v>11.5</v>
      </c>
      <c r="DA44" s="612"/>
      <c r="DB44" s="612"/>
      <c r="DC44" s="613"/>
      <c r="DD44" s="614">
        <v>762256</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988598</v>
      </c>
      <c r="CS45" s="621"/>
      <c r="CT45" s="621"/>
      <c r="CU45" s="621"/>
      <c r="CV45" s="621"/>
      <c r="CW45" s="621"/>
      <c r="CX45" s="621"/>
      <c r="CY45" s="622"/>
      <c r="CZ45" s="611">
        <v>3.2</v>
      </c>
      <c r="DA45" s="623"/>
      <c r="DB45" s="623"/>
      <c r="DC45" s="624"/>
      <c r="DD45" s="614">
        <v>164310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2498103</v>
      </c>
      <c r="CS46" s="609"/>
      <c r="CT46" s="609"/>
      <c r="CU46" s="609"/>
      <c r="CV46" s="609"/>
      <c r="CW46" s="609"/>
      <c r="CX46" s="609"/>
      <c r="CY46" s="610"/>
      <c r="CZ46" s="611">
        <v>8.1</v>
      </c>
      <c r="DA46" s="612"/>
      <c r="DB46" s="612"/>
      <c r="DC46" s="613"/>
      <c r="DD46" s="614">
        <v>571564</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30939177</v>
      </c>
      <c r="CS49" s="593"/>
      <c r="CT49" s="593"/>
      <c r="CU49" s="593"/>
      <c r="CV49" s="593"/>
      <c r="CW49" s="593"/>
      <c r="CX49" s="593"/>
      <c r="CY49" s="594"/>
      <c r="CZ49" s="595">
        <v>100</v>
      </c>
      <c r="DA49" s="596"/>
      <c r="DB49" s="596"/>
      <c r="DC49" s="597"/>
      <c r="DD49" s="598">
        <v>20430238</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jqjpHiVBQ97vTDuRowDMJX41by85/IWVNAv3A5kxGWf38D45Bu2B3xzFLVDFrrRYjSNYfeJaAQXbeB91TOklWA==" saltValue="qEiiPZuItcWIiHMFvHa3P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15">
      <c r="A7" s="219">
        <v>1</v>
      </c>
      <c r="B7" s="1034" t="s">
        <v>374</v>
      </c>
      <c r="C7" s="1035"/>
      <c r="D7" s="1035"/>
      <c r="E7" s="1035"/>
      <c r="F7" s="1035"/>
      <c r="G7" s="1035"/>
      <c r="H7" s="1035"/>
      <c r="I7" s="1035"/>
      <c r="J7" s="1035"/>
      <c r="K7" s="1035"/>
      <c r="L7" s="1035"/>
      <c r="M7" s="1035"/>
      <c r="N7" s="1035"/>
      <c r="O7" s="1035"/>
      <c r="P7" s="1036"/>
      <c r="Q7" s="1089">
        <v>32446</v>
      </c>
      <c r="R7" s="1090"/>
      <c r="S7" s="1090"/>
      <c r="T7" s="1090"/>
      <c r="U7" s="1090"/>
      <c r="V7" s="1090">
        <v>31041</v>
      </c>
      <c r="W7" s="1090"/>
      <c r="X7" s="1090"/>
      <c r="Y7" s="1090"/>
      <c r="Z7" s="1090"/>
      <c r="AA7" s="1090">
        <v>1406</v>
      </c>
      <c r="AB7" s="1090"/>
      <c r="AC7" s="1090"/>
      <c r="AD7" s="1090"/>
      <c r="AE7" s="1091"/>
      <c r="AF7" s="1092">
        <v>1160</v>
      </c>
      <c r="AG7" s="1093"/>
      <c r="AH7" s="1093"/>
      <c r="AI7" s="1093"/>
      <c r="AJ7" s="1094"/>
      <c r="AK7" s="1095">
        <v>513</v>
      </c>
      <c r="AL7" s="1096"/>
      <c r="AM7" s="1096"/>
      <c r="AN7" s="1096"/>
      <c r="AO7" s="1096"/>
      <c r="AP7" s="1096">
        <v>17266</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540</v>
      </c>
      <c r="BT7" s="1087"/>
      <c r="BU7" s="1087"/>
      <c r="BV7" s="1087"/>
      <c r="BW7" s="1087"/>
      <c r="BX7" s="1087"/>
      <c r="BY7" s="1087"/>
      <c r="BZ7" s="1087"/>
      <c r="CA7" s="1087"/>
      <c r="CB7" s="1087"/>
      <c r="CC7" s="1087"/>
      <c r="CD7" s="1087"/>
      <c r="CE7" s="1087"/>
      <c r="CF7" s="1087"/>
      <c r="CG7" s="1099"/>
      <c r="CH7" s="1083">
        <v>-1</v>
      </c>
      <c r="CI7" s="1084"/>
      <c r="CJ7" s="1084"/>
      <c r="CK7" s="1084"/>
      <c r="CL7" s="1085"/>
      <c r="CM7" s="1083">
        <v>161</v>
      </c>
      <c r="CN7" s="1084"/>
      <c r="CO7" s="1084"/>
      <c r="CP7" s="1084"/>
      <c r="CQ7" s="1085"/>
      <c r="CR7" s="1083">
        <v>5</v>
      </c>
      <c r="CS7" s="1084"/>
      <c r="CT7" s="1084"/>
      <c r="CU7" s="1084"/>
      <c r="CV7" s="1085"/>
      <c r="CW7" s="1083" t="s">
        <v>551</v>
      </c>
      <c r="CX7" s="1084"/>
      <c r="CY7" s="1084"/>
      <c r="CZ7" s="1084"/>
      <c r="DA7" s="1085"/>
      <c r="DB7" s="1083">
        <v>89</v>
      </c>
      <c r="DC7" s="1084"/>
      <c r="DD7" s="1084"/>
      <c r="DE7" s="1084"/>
      <c r="DF7" s="1085"/>
      <c r="DG7" s="1083" t="s">
        <v>551</v>
      </c>
      <c r="DH7" s="1084"/>
      <c r="DI7" s="1084"/>
      <c r="DJ7" s="1084"/>
      <c r="DK7" s="1085"/>
      <c r="DL7" s="1083" t="s">
        <v>551</v>
      </c>
      <c r="DM7" s="1084"/>
      <c r="DN7" s="1084"/>
      <c r="DO7" s="1084"/>
      <c r="DP7" s="1085"/>
      <c r="DQ7" s="1083" t="s">
        <v>551</v>
      </c>
      <c r="DR7" s="1084"/>
      <c r="DS7" s="1084"/>
      <c r="DT7" s="1084"/>
      <c r="DU7" s="1085"/>
      <c r="DV7" s="1086"/>
      <c r="DW7" s="1087"/>
      <c r="DX7" s="1087"/>
      <c r="DY7" s="1087"/>
      <c r="DZ7" s="1088"/>
      <c r="EA7" s="217"/>
    </row>
    <row r="8" spans="1:131" s="218" customFormat="1" ht="26.25" customHeight="1" x14ac:dyDescent="0.15">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376</v>
      </c>
      <c r="B23" s="924" t="s">
        <v>377</v>
      </c>
      <c r="C23" s="925"/>
      <c r="D23" s="925"/>
      <c r="E23" s="925"/>
      <c r="F23" s="925"/>
      <c r="G23" s="925"/>
      <c r="H23" s="925"/>
      <c r="I23" s="925"/>
      <c r="J23" s="925"/>
      <c r="K23" s="925"/>
      <c r="L23" s="925"/>
      <c r="M23" s="925"/>
      <c r="N23" s="925"/>
      <c r="O23" s="925"/>
      <c r="P23" s="935"/>
      <c r="Q23" s="1054">
        <v>32446</v>
      </c>
      <c r="R23" s="1048"/>
      <c r="S23" s="1048"/>
      <c r="T23" s="1048"/>
      <c r="U23" s="1048"/>
      <c r="V23" s="1048">
        <v>31041</v>
      </c>
      <c r="W23" s="1048"/>
      <c r="X23" s="1048"/>
      <c r="Y23" s="1048"/>
      <c r="Z23" s="1048"/>
      <c r="AA23" s="1048">
        <v>1406</v>
      </c>
      <c r="AB23" s="1048"/>
      <c r="AC23" s="1048"/>
      <c r="AD23" s="1048"/>
      <c r="AE23" s="1055"/>
      <c r="AF23" s="1056">
        <v>1160</v>
      </c>
      <c r="AG23" s="1048"/>
      <c r="AH23" s="1048"/>
      <c r="AI23" s="1048"/>
      <c r="AJ23" s="1057"/>
      <c r="AK23" s="1058"/>
      <c r="AL23" s="1059"/>
      <c r="AM23" s="1059"/>
      <c r="AN23" s="1059"/>
      <c r="AO23" s="1059"/>
      <c r="AP23" s="1048">
        <v>17266</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388</v>
      </c>
      <c r="C28" s="1035"/>
      <c r="D28" s="1035"/>
      <c r="E28" s="1035"/>
      <c r="F28" s="1035"/>
      <c r="G28" s="1035"/>
      <c r="H28" s="1035"/>
      <c r="I28" s="1035"/>
      <c r="J28" s="1035"/>
      <c r="K28" s="1035"/>
      <c r="L28" s="1035"/>
      <c r="M28" s="1035"/>
      <c r="N28" s="1035"/>
      <c r="O28" s="1035"/>
      <c r="P28" s="1036"/>
      <c r="Q28" s="1037">
        <v>5931</v>
      </c>
      <c r="R28" s="1038"/>
      <c r="S28" s="1038"/>
      <c r="T28" s="1038"/>
      <c r="U28" s="1038"/>
      <c r="V28" s="1038">
        <v>5911</v>
      </c>
      <c r="W28" s="1038"/>
      <c r="X28" s="1038"/>
      <c r="Y28" s="1038"/>
      <c r="Z28" s="1038"/>
      <c r="AA28" s="1038">
        <v>19</v>
      </c>
      <c r="AB28" s="1038"/>
      <c r="AC28" s="1038"/>
      <c r="AD28" s="1038"/>
      <c r="AE28" s="1039"/>
      <c r="AF28" s="1040">
        <v>19</v>
      </c>
      <c r="AG28" s="1038"/>
      <c r="AH28" s="1038"/>
      <c r="AI28" s="1038"/>
      <c r="AJ28" s="1041"/>
      <c r="AK28" s="1029">
        <v>586</v>
      </c>
      <c r="AL28" s="1030"/>
      <c r="AM28" s="1030"/>
      <c r="AN28" s="1030"/>
      <c r="AO28" s="1030"/>
      <c r="AP28" s="1030" t="s">
        <v>551</v>
      </c>
      <c r="AQ28" s="1030"/>
      <c r="AR28" s="1030"/>
      <c r="AS28" s="1030"/>
      <c r="AT28" s="1030"/>
      <c r="AU28" s="1030" t="s">
        <v>485</v>
      </c>
      <c r="AV28" s="1030"/>
      <c r="AW28" s="1030"/>
      <c r="AX28" s="1030"/>
      <c r="AY28" s="1030"/>
      <c r="AZ28" s="1031" t="s">
        <v>485</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389</v>
      </c>
      <c r="C29" s="1018"/>
      <c r="D29" s="1018"/>
      <c r="E29" s="1018"/>
      <c r="F29" s="1018"/>
      <c r="G29" s="1018"/>
      <c r="H29" s="1018"/>
      <c r="I29" s="1018"/>
      <c r="J29" s="1018"/>
      <c r="K29" s="1018"/>
      <c r="L29" s="1018"/>
      <c r="M29" s="1018"/>
      <c r="N29" s="1018"/>
      <c r="O29" s="1018"/>
      <c r="P29" s="1019"/>
      <c r="Q29" s="1025">
        <v>5016</v>
      </c>
      <c r="R29" s="1026"/>
      <c r="S29" s="1026"/>
      <c r="T29" s="1026"/>
      <c r="U29" s="1026"/>
      <c r="V29" s="1026">
        <v>4872</v>
      </c>
      <c r="W29" s="1026"/>
      <c r="X29" s="1026"/>
      <c r="Y29" s="1026"/>
      <c r="Z29" s="1026"/>
      <c r="AA29" s="1026">
        <v>144</v>
      </c>
      <c r="AB29" s="1026"/>
      <c r="AC29" s="1026"/>
      <c r="AD29" s="1026"/>
      <c r="AE29" s="1027"/>
      <c r="AF29" s="1022">
        <v>144</v>
      </c>
      <c r="AG29" s="1023"/>
      <c r="AH29" s="1023"/>
      <c r="AI29" s="1023"/>
      <c r="AJ29" s="1024"/>
      <c r="AK29" s="967">
        <v>813</v>
      </c>
      <c r="AL29" s="958"/>
      <c r="AM29" s="958"/>
      <c r="AN29" s="958"/>
      <c r="AO29" s="958"/>
      <c r="AP29" s="958" t="s">
        <v>485</v>
      </c>
      <c r="AQ29" s="958"/>
      <c r="AR29" s="958"/>
      <c r="AS29" s="958"/>
      <c r="AT29" s="958"/>
      <c r="AU29" s="958" t="s">
        <v>485</v>
      </c>
      <c r="AV29" s="958"/>
      <c r="AW29" s="958"/>
      <c r="AX29" s="958"/>
      <c r="AY29" s="958"/>
      <c r="AZ29" s="1028" t="s">
        <v>485</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390</v>
      </c>
      <c r="C30" s="1018"/>
      <c r="D30" s="1018"/>
      <c r="E30" s="1018"/>
      <c r="F30" s="1018"/>
      <c r="G30" s="1018"/>
      <c r="H30" s="1018"/>
      <c r="I30" s="1018"/>
      <c r="J30" s="1018"/>
      <c r="K30" s="1018"/>
      <c r="L30" s="1018"/>
      <c r="M30" s="1018"/>
      <c r="N30" s="1018"/>
      <c r="O30" s="1018"/>
      <c r="P30" s="1019"/>
      <c r="Q30" s="1025">
        <v>939</v>
      </c>
      <c r="R30" s="1026"/>
      <c r="S30" s="1026"/>
      <c r="T30" s="1026"/>
      <c r="U30" s="1026"/>
      <c r="V30" s="1026">
        <v>934</v>
      </c>
      <c r="W30" s="1026"/>
      <c r="X30" s="1026"/>
      <c r="Y30" s="1026"/>
      <c r="Z30" s="1026"/>
      <c r="AA30" s="1026">
        <v>5</v>
      </c>
      <c r="AB30" s="1026"/>
      <c r="AC30" s="1026"/>
      <c r="AD30" s="1026"/>
      <c r="AE30" s="1027"/>
      <c r="AF30" s="1022">
        <v>5</v>
      </c>
      <c r="AG30" s="1023"/>
      <c r="AH30" s="1023"/>
      <c r="AI30" s="1023"/>
      <c r="AJ30" s="1024"/>
      <c r="AK30" s="967">
        <v>156</v>
      </c>
      <c r="AL30" s="958"/>
      <c r="AM30" s="958"/>
      <c r="AN30" s="958"/>
      <c r="AO30" s="958"/>
      <c r="AP30" s="958" t="s">
        <v>485</v>
      </c>
      <c r="AQ30" s="958"/>
      <c r="AR30" s="958"/>
      <c r="AS30" s="958"/>
      <c r="AT30" s="958"/>
      <c r="AU30" s="958" t="s">
        <v>485</v>
      </c>
      <c r="AV30" s="958"/>
      <c r="AW30" s="958"/>
      <c r="AX30" s="958"/>
      <c r="AY30" s="958"/>
      <c r="AZ30" s="1028" t="s">
        <v>485</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391</v>
      </c>
      <c r="C31" s="1018"/>
      <c r="D31" s="1018"/>
      <c r="E31" s="1018"/>
      <c r="F31" s="1018"/>
      <c r="G31" s="1018"/>
      <c r="H31" s="1018"/>
      <c r="I31" s="1018"/>
      <c r="J31" s="1018"/>
      <c r="K31" s="1018"/>
      <c r="L31" s="1018"/>
      <c r="M31" s="1018"/>
      <c r="N31" s="1018"/>
      <c r="O31" s="1018"/>
      <c r="P31" s="1019"/>
      <c r="Q31" s="1025">
        <v>1671</v>
      </c>
      <c r="R31" s="1026"/>
      <c r="S31" s="1026"/>
      <c r="T31" s="1026"/>
      <c r="U31" s="1026"/>
      <c r="V31" s="1026">
        <v>1517</v>
      </c>
      <c r="W31" s="1026"/>
      <c r="X31" s="1026"/>
      <c r="Y31" s="1026"/>
      <c r="Z31" s="1026"/>
      <c r="AA31" s="1026">
        <v>154</v>
      </c>
      <c r="AB31" s="1026"/>
      <c r="AC31" s="1026"/>
      <c r="AD31" s="1026"/>
      <c r="AE31" s="1027"/>
      <c r="AF31" s="1022">
        <v>176</v>
      </c>
      <c r="AG31" s="1023"/>
      <c r="AH31" s="1023"/>
      <c r="AI31" s="1023"/>
      <c r="AJ31" s="1024"/>
      <c r="AK31" s="967" t="s">
        <v>551</v>
      </c>
      <c r="AL31" s="958"/>
      <c r="AM31" s="958"/>
      <c r="AN31" s="958"/>
      <c r="AO31" s="958"/>
      <c r="AP31" s="958">
        <v>4754</v>
      </c>
      <c r="AQ31" s="958"/>
      <c r="AR31" s="958"/>
      <c r="AS31" s="958"/>
      <c r="AT31" s="958"/>
      <c r="AU31" s="958">
        <v>1854</v>
      </c>
      <c r="AV31" s="958"/>
      <c r="AW31" s="958"/>
      <c r="AX31" s="958"/>
      <c r="AY31" s="958"/>
      <c r="AZ31" s="1028" t="s">
        <v>485</v>
      </c>
      <c r="BA31" s="1028"/>
      <c r="BB31" s="1028"/>
      <c r="BC31" s="1028"/>
      <c r="BD31" s="1028"/>
      <c r="BE31" s="959" t="s">
        <v>392</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376</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344</v>
      </c>
      <c r="AG63" s="946"/>
      <c r="AH63" s="946"/>
      <c r="AI63" s="946"/>
      <c r="AJ63" s="1009"/>
      <c r="AK63" s="1010"/>
      <c r="AL63" s="950"/>
      <c r="AM63" s="950"/>
      <c r="AN63" s="950"/>
      <c r="AO63" s="950"/>
      <c r="AP63" s="946">
        <v>4754</v>
      </c>
      <c r="AQ63" s="946"/>
      <c r="AR63" s="946"/>
      <c r="AS63" s="946"/>
      <c r="AT63" s="946"/>
      <c r="AU63" s="946">
        <v>1854</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396</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397</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541</v>
      </c>
      <c r="C68" s="973"/>
      <c r="D68" s="973"/>
      <c r="E68" s="973"/>
      <c r="F68" s="973"/>
      <c r="G68" s="973"/>
      <c r="H68" s="973"/>
      <c r="I68" s="973"/>
      <c r="J68" s="973"/>
      <c r="K68" s="973"/>
      <c r="L68" s="973"/>
      <c r="M68" s="973"/>
      <c r="N68" s="973"/>
      <c r="O68" s="973"/>
      <c r="P68" s="974"/>
      <c r="Q68" s="975">
        <v>22955</v>
      </c>
      <c r="R68" s="969"/>
      <c r="S68" s="969"/>
      <c r="T68" s="969"/>
      <c r="U68" s="969"/>
      <c r="V68" s="969">
        <v>21287</v>
      </c>
      <c r="W68" s="969"/>
      <c r="X68" s="969"/>
      <c r="Y68" s="969"/>
      <c r="Z68" s="969"/>
      <c r="AA68" s="969">
        <v>1669</v>
      </c>
      <c r="AB68" s="969"/>
      <c r="AC68" s="969"/>
      <c r="AD68" s="969"/>
      <c r="AE68" s="969"/>
      <c r="AF68" s="969">
        <v>1669</v>
      </c>
      <c r="AG68" s="969"/>
      <c r="AH68" s="969"/>
      <c r="AI68" s="969"/>
      <c r="AJ68" s="969"/>
      <c r="AK68" s="969">
        <v>162</v>
      </c>
      <c r="AL68" s="969"/>
      <c r="AM68" s="969"/>
      <c r="AN68" s="969"/>
      <c r="AO68" s="969"/>
      <c r="AP68" s="969" t="s">
        <v>485</v>
      </c>
      <c r="AQ68" s="969"/>
      <c r="AR68" s="969"/>
      <c r="AS68" s="969"/>
      <c r="AT68" s="969"/>
      <c r="AU68" s="969" t="s">
        <v>485</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542</v>
      </c>
      <c r="C69" s="962"/>
      <c r="D69" s="962"/>
      <c r="E69" s="962"/>
      <c r="F69" s="962"/>
      <c r="G69" s="962"/>
      <c r="H69" s="962"/>
      <c r="I69" s="962"/>
      <c r="J69" s="962"/>
      <c r="K69" s="962"/>
      <c r="L69" s="962"/>
      <c r="M69" s="962"/>
      <c r="N69" s="962"/>
      <c r="O69" s="962"/>
      <c r="P69" s="963"/>
      <c r="Q69" s="964">
        <v>167</v>
      </c>
      <c r="R69" s="958"/>
      <c r="S69" s="958"/>
      <c r="T69" s="958"/>
      <c r="U69" s="958"/>
      <c r="V69" s="958">
        <v>117</v>
      </c>
      <c r="W69" s="958"/>
      <c r="X69" s="958"/>
      <c r="Y69" s="958"/>
      <c r="Z69" s="958"/>
      <c r="AA69" s="958">
        <v>50</v>
      </c>
      <c r="AB69" s="958"/>
      <c r="AC69" s="958"/>
      <c r="AD69" s="958"/>
      <c r="AE69" s="958"/>
      <c r="AF69" s="958">
        <v>50</v>
      </c>
      <c r="AG69" s="958"/>
      <c r="AH69" s="958"/>
      <c r="AI69" s="958"/>
      <c r="AJ69" s="958"/>
      <c r="AK69" s="958" t="s">
        <v>551</v>
      </c>
      <c r="AL69" s="958"/>
      <c r="AM69" s="958"/>
      <c r="AN69" s="958"/>
      <c r="AO69" s="958"/>
      <c r="AP69" s="958" t="s">
        <v>485</v>
      </c>
      <c r="AQ69" s="958"/>
      <c r="AR69" s="958"/>
      <c r="AS69" s="958"/>
      <c r="AT69" s="958"/>
      <c r="AU69" s="958" t="s">
        <v>485</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543</v>
      </c>
      <c r="C70" s="962"/>
      <c r="D70" s="962"/>
      <c r="E70" s="962"/>
      <c r="F70" s="962"/>
      <c r="G70" s="962"/>
      <c r="H70" s="962"/>
      <c r="I70" s="962"/>
      <c r="J70" s="962"/>
      <c r="K70" s="962"/>
      <c r="L70" s="962"/>
      <c r="M70" s="962"/>
      <c r="N70" s="962"/>
      <c r="O70" s="962"/>
      <c r="P70" s="963"/>
      <c r="Q70" s="964">
        <v>104</v>
      </c>
      <c r="R70" s="958"/>
      <c r="S70" s="958"/>
      <c r="T70" s="958"/>
      <c r="U70" s="958"/>
      <c r="V70" s="958">
        <v>98</v>
      </c>
      <c r="W70" s="958"/>
      <c r="X70" s="958"/>
      <c r="Y70" s="958"/>
      <c r="Z70" s="958"/>
      <c r="AA70" s="958">
        <v>6</v>
      </c>
      <c r="AB70" s="958"/>
      <c r="AC70" s="958"/>
      <c r="AD70" s="958"/>
      <c r="AE70" s="958"/>
      <c r="AF70" s="958">
        <v>6</v>
      </c>
      <c r="AG70" s="958"/>
      <c r="AH70" s="958"/>
      <c r="AI70" s="958"/>
      <c r="AJ70" s="958"/>
      <c r="AK70" s="958">
        <v>2</v>
      </c>
      <c r="AL70" s="958"/>
      <c r="AM70" s="958"/>
      <c r="AN70" s="958"/>
      <c r="AO70" s="958"/>
      <c r="AP70" s="958" t="s">
        <v>485</v>
      </c>
      <c r="AQ70" s="958"/>
      <c r="AR70" s="958"/>
      <c r="AS70" s="958"/>
      <c r="AT70" s="958"/>
      <c r="AU70" s="958" t="s">
        <v>485</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544</v>
      </c>
      <c r="C71" s="962"/>
      <c r="D71" s="962"/>
      <c r="E71" s="962"/>
      <c r="F71" s="962"/>
      <c r="G71" s="962"/>
      <c r="H71" s="962"/>
      <c r="I71" s="962"/>
      <c r="J71" s="962"/>
      <c r="K71" s="962"/>
      <c r="L71" s="962"/>
      <c r="M71" s="962"/>
      <c r="N71" s="962"/>
      <c r="O71" s="962"/>
      <c r="P71" s="963"/>
      <c r="Q71" s="964">
        <v>92</v>
      </c>
      <c r="R71" s="958"/>
      <c r="S71" s="958"/>
      <c r="T71" s="958"/>
      <c r="U71" s="958"/>
      <c r="V71" s="958">
        <v>56</v>
      </c>
      <c r="W71" s="958"/>
      <c r="X71" s="958"/>
      <c r="Y71" s="958"/>
      <c r="Z71" s="958"/>
      <c r="AA71" s="958">
        <v>36</v>
      </c>
      <c r="AB71" s="958"/>
      <c r="AC71" s="958"/>
      <c r="AD71" s="958"/>
      <c r="AE71" s="958"/>
      <c r="AF71" s="958">
        <v>36</v>
      </c>
      <c r="AG71" s="958"/>
      <c r="AH71" s="958"/>
      <c r="AI71" s="958"/>
      <c r="AJ71" s="958"/>
      <c r="AK71" s="958" t="s">
        <v>551</v>
      </c>
      <c r="AL71" s="958"/>
      <c r="AM71" s="958"/>
      <c r="AN71" s="958"/>
      <c r="AO71" s="958"/>
      <c r="AP71" s="958" t="s">
        <v>485</v>
      </c>
      <c r="AQ71" s="958"/>
      <c r="AR71" s="958"/>
      <c r="AS71" s="958"/>
      <c r="AT71" s="958"/>
      <c r="AU71" s="958" t="s">
        <v>485</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545</v>
      </c>
      <c r="C72" s="962"/>
      <c r="D72" s="962"/>
      <c r="E72" s="962"/>
      <c r="F72" s="962"/>
      <c r="G72" s="962"/>
      <c r="H72" s="962"/>
      <c r="I72" s="962"/>
      <c r="J72" s="962"/>
      <c r="K72" s="962"/>
      <c r="L72" s="962"/>
      <c r="M72" s="962"/>
      <c r="N72" s="962"/>
      <c r="O72" s="962"/>
      <c r="P72" s="963"/>
      <c r="Q72" s="964">
        <v>3319</v>
      </c>
      <c r="R72" s="958"/>
      <c r="S72" s="958"/>
      <c r="T72" s="958"/>
      <c r="U72" s="958"/>
      <c r="V72" s="958">
        <v>2789</v>
      </c>
      <c r="W72" s="958"/>
      <c r="X72" s="958"/>
      <c r="Y72" s="958"/>
      <c r="Z72" s="958"/>
      <c r="AA72" s="958">
        <v>530</v>
      </c>
      <c r="AB72" s="958"/>
      <c r="AC72" s="958"/>
      <c r="AD72" s="958"/>
      <c r="AE72" s="958"/>
      <c r="AF72" s="958">
        <v>530</v>
      </c>
      <c r="AG72" s="958"/>
      <c r="AH72" s="958"/>
      <c r="AI72" s="958"/>
      <c r="AJ72" s="958"/>
      <c r="AK72" s="958">
        <v>238</v>
      </c>
      <c r="AL72" s="958"/>
      <c r="AM72" s="958"/>
      <c r="AN72" s="958"/>
      <c r="AO72" s="958"/>
      <c r="AP72" s="958" t="s">
        <v>485</v>
      </c>
      <c r="AQ72" s="958"/>
      <c r="AR72" s="958"/>
      <c r="AS72" s="958"/>
      <c r="AT72" s="958"/>
      <c r="AU72" s="958" t="s">
        <v>485</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t="s">
        <v>546</v>
      </c>
      <c r="C73" s="962"/>
      <c r="D73" s="962"/>
      <c r="E73" s="962"/>
      <c r="F73" s="962"/>
      <c r="G73" s="962"/>
      <c r="H73" s="962"/>
      <c r="I73" s="962"/>
      <c r="J73" s="962"/>
      <c r="K73" s="962"/>
      <c r="L73" s="962"/>
      <c r="M73" s="962"/>
      <c r="N73" s="962"/>
      <c r="O73" s="962"/>
      <c r="P73" s="963"/>
      <c r="Q73" s="964">
        <v>798483</v>
      </c>
      <c r="R73" s="958"/>
      <c r="S73" s="958"/>
      <c r="T73" s="958"/>
      <c r="U73" s="958"/>
      <c r="V73" s="958">
        <v>787972</v>
      </c>
      <c r="W73" s="958"/>
      <c r="X73" s="958"/>
      <c r="Y73" s="958"/>
      <c r="Z73" s="958"/>
      <c r="AA73" s="958">
        <v>10511</v>
      </c>
      <c r="AB73" s="958"/>
      <c r="AC73" s="958"/>
      <c r="AD73" s="958"/>
      <c r="AE73" s="958"/>
      <c r="AF73" s="958">
        <v>10511</v>
      </c>
      <c r="AG73" s="958"/>
      <c r="AH73" s="958"/>
      <c r="AI73" s="958"/>
      <c r="AJ73" s="958"/>
      <c r="AK73" s="958">
        <v>8050</v>
      </c>
      <c r="AL73" s="958"/>
      <c r="AM73" s="958"/>
      <c r="AN73" s="958"/>
      <c r="AO73" s="958"/>
      <c r="AP73" s="958" t="s">
        <v>485</v>
      </c>
      <c r="AQ73" s="958"/>
      <c r="AR73" s="958"/>
      <c r="AS73" s="958"/>
      <c r="AT73" s="958"/>
      <c r="AU73" s="958" t="s">
        <v>485</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t="s">
        <v>547</v>
      </c>
      <c r="C74" s="962"/>
      <c r="D74" s="962"/>
      <c r="E74" s="962"/>
      <c r="F74" s="962"/>
      <c r="G74" s="962"/>
      <c r="H74" s="962"/>
      <c r="I74" s="962"/>
      <c r="J74" s="962"/>
      <c r="K74" s="962"/>
      <c r="L74" s="962"/>
      <c r="M74" s="962"/>
      <c r="N74" s="962"/>
      <c r="O74" s="962"/>
      <c r="P74" s="963"/>
      <c r="Q74" s="964">
        <v>24186</v>
      </c>
      <c r="R74" s="958"/>
      <c r="S74" s="958"/>
      <c r="T74" s="958"/>
      <c r="U74" s="958"/>
      <c r="V74" s="958">
        <v>24804</v>
      </c>
      <c r="W74" s="958"/>
      <c r="X74" s="958"/>
      <c r="Y74" s="958"/>
      <c r="Z74" s="958"/>
      <c r="AA74" s="958">
        <v>-618</v>
      </c>
      <c r="AB74" s="958"/>
      <c r="AC74" s="958"/>
      <c r="AD74" s="958"/>
      <c r="AE74" s="958"/>
      <c r="AF74" s="958">
        <v>5119</v>
      </c>
      <c r="AG74" s="958"/>
      <c r="AH74" s="958"/>
      <c r="AI74" s="958"/>
      <c r="AJ74" s="958"/>
      <c r="AK74" s="958" t="s">
        <v>485</v>
      </c>
      <c r="AL74" s="958"/>
      <c r="AM74" s="958"/>
      <c r="AN74" s="958"/>
      <c r="AO74" s="958"/>
      <c r="AP74" s="958">
        <v>10745</v>
      </c>
      <c r="AQ74" s="958"/>
      <c r="AR74" s="958"/>
      <c r="AS74" s="958"/>
      <c r="AT74" s="958"/>
      <c r="AU74" s="958">
        <v>1042</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t="s">
        <v>548</v>
      </c>
      <c r="C75" s="962"/>
      <c r="D75" s="962"/>
      <c r="E75" s="962"/>
      <c r="F75" s="962"/>
      <c r="G75" s="962"/>
      <c r="H75" s="962"/>
      <c r="I75" s="962"/>
      <c r="J75" s="962"/>
      <c r="K75" s="962"/>
      <c r="L75" s="962"/>
      <c r="M75" s="962"/>
      <c r="N75" s="962"/>
      <c r="O75" s="962"/>
      <c r="P75" s="963"/>
      <c r="Q75" s="965">
        <v>6001</v>
      </c>
      <c r="R75" s="966"/>
      <c r="S75" s="966"/>
      <c r="T75" s="966"/>
      <c r="U75" s="967"/>
      <c r="V75" s="968">
        <v>6165</v>
      </c>
      <c r="W75" s="966"/>
      <c r="X75" s="966"/>
      <c r="Y75" s="966"/>
      <c r="Z75" s="967"/>
      <c r="AA75" s="968">
        <v>-165</v>
      </c>
      <c r="AB75" s="966"/>
      <c r="AC75" s="966"/>
      <c r="AD75" s="966"/>
      <c r="AE75" s="967"/>
      <c r="AF75" s="968">
        <v>7663</v>
      </c>
      <c r="AG75" s="966"/>
      <c r="AH75" s="966"/>
      <c r="AI75" s="966"/>
      <c r="AJ75" s="967"/>
      <c r="AK75" s="968" t="s">
        <v>485</v>
      </c>
      <c r="AL75" s="966"/>
      <c r="AM75" s="966"/>
      <c r="AN75" s="966"/>
      <c r="AO75" s="967"/>
      <c r="AP75" s="968">
        <v>4516</v>
      </c>
      <c r="AQ75" s="966"/>
      <c r="AR75" s="966"/>
      <c r="AS75" s="966"/>
      <c r="AT75" s="967"/>
      <c r="AU75" s="968" t="s">
        <v>485</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t="s">
        <v>549</v>
      </c>
      <c r="C76" s="962"/>
      <c r="D76" s="962"/>
      <c r="E76" s="962"/>
      <c r="F76" s="962"/>
      <c r="G76" s="962"/>
      <c r="H76" s="962"/>
      <c r="I76" s="962"/>
      <c r="J76" s="962"/>
      <c r="K76" s="962"/>
      <c r="L76" s="962"/>
      <c r="M76" s="962"/>
      <c r="N76" s="962"/>
      <c r="O76" s="962"/>
      <c r="P76" s="963"/>
      <c r="Q76" s="965">
        <v>10339</v>
      </c>
      <c r="R76" s="966"/>
      <c r="S76" s="966"/>
      <c r="T76" s="966"/>
      <c r="U76" s="967"/>
      <c r="V76" s="968">
        <v>9696</v>
      </c>
      <c r="W76" s="966"/>
      <c r="X76" s="966"/>
      <c r="Y76" s="966"/>
      <c r="Z76" s="967"/>
      <c r="AA76" s="968">
        <v>643</v>
      </c>
      <c r="AB76" s="966"/>
      <c r="AC76" s="966"/>
      <c r="AD76" s="966"/>
      <c r="AE76" s="967"/>
      <c r="AF76" s="968">
        <v>5427</v>
      </c>
      <c r="AG76" s="966"/>
      <c r="AH76" s="966"/>
      <c r="AI76" s="966"/>
      <c r="AJ76" s="967"/>
      <c r="AK76" s="968" t="s">
        <v>485</v>
      </c>
      <c r="AL76" s="966"/>
      <c r="AM76" s="966"/>
      <c r="AN76" s="966"/>
      <c r="AO76" s="967"/>
      <c r="AP76" s="968">
        <v>27352</v>
      </c>
      <c r="AQ76" s="966"/>
      <c r="AR76" s="966"/>
      <c r="AS76" s="966"/>
      <c r="AT76" s="967"/>
      <c r="AU76" s="968" t="s">
        <v>485</v>
      </c>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t="s">
        <v>550</v>
      </c>
      <c r="C77" s="962"/>
      <c r="D77" s="962"/>
      <c r="E77" s="962"/>
      <c r="F77" s="962"/>
      <c r="G77" s="962"/>
      <c r="H77" s="962"/>
      <c r="I77" s="962"/>
      <c r="J77" s="962"/>
      <c r="K77" s="962"/>
      <c r="L77" s="962"/>
      <c r="M77" s="962"/>
      <c r="N77" s="962"/>
      <c r="O77" s="962"/>
      <c r="P77" s="963"/>
      <c r="Q77" s="965">
        <v>650</v>
      </c>
      <c r="R77" s="966"/>
      <c r="S77" s="966"/>
      <c r="T77" s="966"/>
      <c r="U77" s="967"/>
      <c r="V77" s="968">
        <v>572</v>
      </c>
      <c r="W77" s="966"/>
      <c r="X77" s="966"/>
      <c r="Y77" s="966"/>
      <c r="Z77" s="967"/>
      <c r="AA77" s="968">
        <v>78</v>
      </c>
      <c r="AB77" s="966"/>
      <c r="AC77" s="966"/>
      <c r="AD77" s="966"/>
      <c r="AE77" s="967"/>
      <c r="AF77" s="968">
        <v>78</v>
      </c>
      <c r="AG77" s="966"/>
      <c r="AH77" s="966"/>
      <c r="AI77" s="966"/>
      <c r="AJ77" s="967"/>
      <c r="AK77" s="968" t="s">
        <v>557</v>
      </c>
      <c r="AL77" s="966"/>
      <c r="AM77" s="966"/>
      <c r="AN77" s="966"/>
      <c r="AO77" s="967"/>
      <c r="AP77" s="968" t="s">
        <v>557</v>
      </c>
      <c r="AQ77" s="966"/>
      <c r="AR77" s="966"/>
      <c r="AS77" s="966"/>
      <c r="AT77" s="967"/>
      <c r="AU77" s="968" t="s">
        <v>557</v>
      </c>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376</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31011</v>
      </c>
      <c r="AG88" s="946"/>
      <c r="AH88" s="946"/>
      <c r="AI88" s="946"/>
      <c r="AJ88" s="946"/>
      <c r="AK88" s="950"/>
      <c r="AL88" s="950"/>
      <c r="AM88" s="950"/>
      <c r="AN88" s="950"/>
      <c r="AO88" s="950"/>
      <c r="AP88" s="946">
        <v>42613</v>
      </c>
      <c r="AQ88" s="946"/>
      <c r="AR88" s="946"/>
      <c r="AS88" s="946"/>
      <c r="AT88" s="946"/>
      <c r="AU88" s="946">
        <v>1042</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5</v>
      </c>
      <c r="CS102" s="940"/>
      <c r="CT102" s="940"/>
      <c r="CU102" s="940"/>
      <c r="CV102" s="941"/>
      <c r="CW102" s="939" t="s">
        <v>485</v>
      </c>
      <c r="CX102" s="940"/>
      <c r="CY102" s="940"/>
      <c r="CZ102" s="940"/>
      <c r="DA102" s="941"/>
      <c r="DB102" s="939">
        <v>89</v>
      </c>
      <c r="DC102" s="940"/>
      <c r="DD102" s="940"/>
      <c r="DE102" s="940"/>
      <c r="DF102" s="941"/>
      <c r="DG102" s="939" t="s">
        <v>485</v>
      </c>
      <c r="DH102" s="940"/>
      <c r="DI102" s="940"/>
      <c r="DJ102" s="940"/>
      <c r="DK102" s="941"/>
      <c r="DL102" s="939" t="s">
        <v>485</v>
      </c>
      <c r="DM102" s="940"/>
      <c r="DN102" s="940"/>
      <c r="DO102" s="940"/>
      <c r="DP102" s="941"/>
      <c r="DQ102" s="939" t="s">
        <v>485</v>
      </c>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1" s="212" customFormat="1" ht="26.25" customHeight="1" x14ac:dyDescent="0.15">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1641922</v>
      </c>
      <c r="AB110" s="876"/>
      <c r="AC110" s="876"/>
      <c r="AD110" s="876"/>
      <c r="AE110" s="877"/>
      <c r="AF110" s="878">
        <v>1787355</v>
      </c>
      <c r="AG110" s="876"/>
      <c r="AH110" s="876"/>
      <c r="AI110" s="876"/>
      <c r="AJ110" s="877"/>
      <c r="AK110" s="878">
        <v>1851187</v>
      </c>
      <c r="AL110" s="876"/>
      <c r="AM110" s="876"/>
      <c r="AN110" s="876"/>
      <c r="AO110" s="877"/>
      <c r="AP110" s="879">
        <v>11</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16943155</v>
      </c>
      <c r="BR110" s="829"/>
      <c r="BS110" s="829"/>
      <c r="BT110" s="829"/>
      <c r="BU110" s="829"/>
      <c r="BV110" s="829">
        <v>16760602</v>
      </c>
      <c r="BW110" s="829"/>
      <c r="BX110" s="829"/>
      <c r="BY110" s="829"/>
      <c r="BZ110" s="829"/>
      <c r="CA110" s="829">
        <v>17266339</v>
      </c>
      <c r="CB110" s="829"/>
      <c r="CC110" s="829"/>
      <c r="CD110" s="829"/>
      <c r="CE110" s="829"/>
      <c r="CF110" s="853">
        <v>102.3</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v>476117</v>
      </c>
      <c r="BR111" s="804"/>
      <c r="BS111" s="804"/>
      <c r="BT111" s="804"/>
      <c r="BU111" s="804"/>
      <c r="BV111" s="804">
        <v>415508</v>
      </c>
      <c r="BW111" s="804"/>
      <c r="BX111" s="804"/>
      <c r="BY111" s="804"/>
      <c r="BZ111" s="804"/>
      <c r="CA111" s="804">
        <v>346305</v>
      </c>
      <c r="CB111" s="804"/>
      <c r="CC111" s="804"/>
      <c r="CD111" s="804"/>
      <c r="CE111" s="804"/>
      <c r="CF111" s="862">
        <v>2.1</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2558663</v>
      </c>
      <c r="BR112" s="804"/>
      <c r="BS112" s="804"/>
      <c r="BT112" s="804"/>
      <c r="BU112" s="804"/>
      <c r="BV112" s="804">
        <v>2077799</v>
      </c>
      <c r="BW112" s="804"/>
      <c r="BX112" s="804"/>
      <c r="BY112" s="804"/>
      <c r="BZ112" s="804"/>
      <c r="CA112" s="804">
        <v>1854074</v>
      </c>
      <c r="CB112" s="804"/>
      <c r="CC112" s="804"/>
      <c r="CD112" s="804"/>
      <c r="CE112" s="804"/>
      <c r="CF112" s="862">
        <v>11</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304286</v>
      </c>
      <c r="AB113" s="906"/>
      <c r="AC113" s="906"/>
      <c r="AD113" s="906"/>
      <c r="AE113" s="907"/>
      <c r="AF113" s="908">
        <v>281498</v>
      </c>
      <c r="AG113" s="906"/>
      <c r="AH113" s="906"/>
      <c r="AI113" s="906"/>
      <c r="AJ113" s="907"/>
      <c r="AK113" s="908">
        <v>226106</v>
      </c>
      <c r="AL113" s="906"/>
      <c r="AM113" s="906"/>
      <c r="AN113" s="906"/>
      <c r="AO113" s="907"/>
      <c r="AP113" s="909">
        <v>1.3</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1183526</v>
      </c>
      <c r="BR113" s="804"/>
      <c r="BS113" s="804"/>
      <c r="BT113" s="804"/>
      <c r="BU113" s="804"/>
      <c r="BV113" s="804">
        <v>1111939</v>
      </c>
      <c r="BW113" s="804"/>
      <c r="BX113" s="804"/>
      <c r="BY113" s="804"/>
      <c r="BZ113" s="804"/>
      <c r="CA113" s="804">
        <v>1042292</v>
      </c>
      <c r="CB113" s="804"/>
      <c r="CC113" s="804"/>
      <c r="CD113" s="804"/>
      <c r="CE113" s="804"/>
      <c r="CF113" s="862">
        <v>6.2</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186509</v>
      </c>
      <c r="AB114" s="767"/>
      <c r="AC114" s="767"/>
      <c r="AD114" s="767"/>
      <c r="AE114" s="768"/>
      <c r="AF114" s="769">
        <v>181608</v>
      </c>
      <c r="AG114" s="767"/>
      <c r="AH114" s="767"/>
      <c r="AI114" s="767"/>
      <c r="AJ114" s="768"/>
      <c r="AK114" s="769">
        <v>177463</v>
      </c>
      <c r="AL114" s="767"/>
      <c r="AM114" s="767"/>
      <c r="AN114" s="767"/>
      <c r="AO114" s="768"/>
      <c r="AP114" s="811">
        <v>1.1000000000000001</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2614423</v>
      </c>
      <c r="BR114" s="804"/>
      <c r="BS114" s="804"/>
      <c r="BT114" s="804"/>
      <c r="BU114" s="804"/>
      <c r="BV114" s="804">
        <v>2678820</v>
      </c>
      <c r="BW114" s="804"/>
      <c r="BX114" s="804"/>
      <c r="BY114" s="804"/>
      <c r="BZ114" s="804"/>
      <c r="CA114" s="804">
        <v>2670616</v>
      </c>
      <c r="CB114" s="804"/>
      <c r="CC114" s="804"/>
      <c r="CD114" s="804"/>
      <c r="CE114" s="804"/>
      <c r="CF114" s="862">
        <v>15.8</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60609</v>
      </c>
      <c r="AB115" s="906"/>
      <c r="AC115" s="906"/>
      <c r="AD115" s="906"/>
      <c r="AE115" s="907"/>
      <c r="AF115" s="908">
        <v>60609</v>
      </c>
      <c r="AG115" s="906"/>
      <c r="AH115" s="906"/>
      <c r="AI115" s="906"/>
      <c r="AJ115" s="907"/>
      <c r="AK115" s="908">
        <v>60609</v>
      </c>
      <c r="AL115" s="906"/>
      <c r="AM115" s="906"/>
      <c r="AN115" s="906"/>
      <c r="AO115" s="907"/>
      <c r="AP115" s="909">
        <v>0.4</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v>97310</v>
      </c>
      <c r="DH115" s="767"/>
      <c r="DI115" s="767"/>
      <c r="DJ115" s="767"/>
      <c r="DK115" s="768"/>
      <c r="DL115" s="769">
        <v>97310</v>
      </c>
      <c r="DM115" s="767"/>
      <c r="DN115" s="767"/>
      <c r="DO115" s="767"/>
      <c r="DP115" s="768"/>
      <c r="DQ115" s="769">
        <v>88716</v>
      </c>
      <c r="DR115" s="767"/>
      <c r="DS115" s="767"/>
      <c r="DT115" s="767"/>
      <c r="DU115" s="768"/>
      <c r="DV115" s="811">
        <v>0.5</v>
      </c>
      <c r="DW115" s="812"/>
      <c r="DX115" s="812"/>
      <c r="DY115" s="812"/>
      <c r="DZ115" s="813"/>
    </row>
    <row r="116" spans="1:130" s="212" customFormat="1" ht="26.25" customHeight="1" x14ac:dyDescent="0.15">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159</v>
      </c>
      <c r="AB116" s="767"/>
      <c r="AC116" s="767"/>
      <c r="AD116" s="767"/>
      <c r="AE116" s="768"/>
      <c r="AF116" s="769">
        <v>23</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2193485</v>
      </c>
      <c r="AB117" s="890"/>
      <c r="AC117" s="890"/>
      <c r="AD117" s="890"/>
      <c r="AE117" s="891"/>
      <c r="AF117" s="892">
        <v>2311093</v>
      </c>
      <c r="AG117" s="890"/>
      <c r="AH117" s="890"/>
      <c r="AI117" s="890"/>
      <c r="AJ117" s="891"/>
      <c r="AK117" s="892">
        <v>2315365</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439</v>
      </c>
      <c r="BP119" s="865"/>
      <c r="BQ119" s="866">
        <v>23775884</v>
      </c>
      <c r="BR119" s="832"/>
      <c r="BS119" s="832"/>
      <c r="BT119" s="832"/>
      <c r="BU119" s="832"/>
      <c r="BV119" s="832">
        <v>23044668</v>
      </c>
      <c r="BW119" s="832"/>
      <c r="BX119" s="832"/>
      <c r="BY119" s="832"/>
      <c r="BZ119" s="832"/>
      <c r="CA119" s="832">
        <v>23179626</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378807</v>
      </c>
      <c r="DH119" s="751"/>
      <c r="DI119" s="751"/>
      <c r="DJ119" s="751"/>
      <c r="DK119" s="752"/>
      <c r="DL119" s="753">
        <v>318198</v>
      </c>
      <c r="DM119" s="751"/>
      <c r="DN119" s="751"/>
      <c r="DO119" s="751"/>
      <c r="DP119" s="752"/>
      <c r="DQ119" s="753">
        <v>257589</v>
      </c>
      <c r="DR119" s="751"/>
      <c r="DS119" s="751"/>
      <c r="DT119" s="751"/>
      <c r="DU119" s="752"/>
      <c r="DV119" s="835">
        <v>1.5</v>
      </c>
      <c r="DW119" s="836"/>
      <c r="DX119" s="836"/>
      <c r="DY119" s="836"/>
      <c r="DZ119" s="837"/>
    </row>
    <row r="120" spans="1:130" s="212" customFormat="1" ht="26.25" customHeight="1" x14ac:dyDescent="0.15">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5594551</v>
      </c>
      <c r="BR120" s="829"/>
      <c r="BS120" s="829"/>
      <c r="BT120" s="829"/>
      <c r="BU120" s="829"/>
      <c r="BV120" s="829">
        <v>5945047</v>
      </c>
      <c r="BW120" s="829"/>
      <c r="BX120" s="829"/>
      <c r="BY120" s="829"/>
      <c r="BZ120" s="829"/>
      <c r="CA120" s="829">
        <v>5948522</v>
      </c>
      <c r="CB120" s="829"/>
      <c r="CC120" s="829"/>
      <c r="CD120" s="829"/>
      <c r="CE120" s="829"/>
      <c r="CF120" s="853">
        <v>35.299999999999997</v>
      </c>
      <c r="CG120" s="854"/>
      <c r="CH120" s="854"/>
      <c r="CI120" s="854"/>
      <c r="CJ120" s="854"/>
      <c r="CK120" s="855" t="s">
        <v>443</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v>2558663</v>
      </c>
      <c r="DH120" s="829"/>
      <c r="DI120" s="829"/>
      <c r="DJ120" s="829"/>
      <c r="DK120" s="829"/>
      <c r="DL120" s="829">
        <v>2077799</v>
      </c>
      <c r="DM120" s="829"/>
      <c r="DN120" s="829"/>
      <c r="DO120" s="829"/>
      <c r="DP120" s="829"/>
      <c r="DQ120" s="829">
        <v>1854074</v>
      </c>
      <c r="DR120" s="829"/>
      <c r="DS120" s="829"/>
      <c r="DT120" s="829"/>
      <c r="DU120" s="829"/>
      <c r="DV120" s="830">
        <v>11</v>
      </c>
      <c r="DW120" s="830"/>
      <c r="DX120" s="830"/>
      <c r="DY120" s="830"/>
      <c r="DZ120" s="831"/>
    </row>
    <row r="121" spans="1:130" s="212" customFormat="1" ht="26.25" customHeight="1" x14ac:dyDescent="0.15">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v>6682640</v>
      </c>
      <c r="BR121" s="804"/>
      <c r="BS121" s="804"/>
      <c r="BT121" s="804"/>
      <c r="BU121" s="804"/>
      <c r="BV121" s="804">
        <v>6243205</v>
      </c>
      <c r="BW121" s="804"/>
      <c r="BX121" s="804"/>
      <c r="BY121" s="804"/>
      <c r="BZ121" s="804"/>
      <c r="CA121" s="804">
        <v>5700868</v>
      </c>
      <c r="CB121" s="804"/>
      <c r="CC121" s="804"/>
      <c r="CD121" s="804"/>
      <c r="CE121" s="804"/>
      <c r="CF121" s="862">
        <v>33.799999999999997</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15">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10347923</v>
      </c>
      <c r="BR122" s="832"/>
      <c r="BS122" s="832"/>
      <c r="BT122" s="832"/>
      <c r="BU122" s="832"/>
      <c r="BV122" s="832">
        <v>9906018</v>
      </c>
      <c r="BW122" s="832"/>
      <c r="BX122" s="832"/>
      <c r="BY122" s="832"/>
      <c r="BZ122" s="832"/>
      <c r="CA122" s="832">
        <v>9633309</v>
      </c>
      <c r="CB122" s="832"/>
      <c r="CC122" s="832"/>
      <c r="CD122" s="832"/>
      <c r="CE122" s="832"/>
      <c r="CF122" s="833">
        <v>57.1</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15">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447</v>
      </c>
      <c r="BP123" s="865"/>
      <c r="BQ123" s="819">
        <v>22625114</v>
      </c>
      <c r="BR123" s="820"/>
      <c r="BS123" s="820"/>
      <c r="BT123" s="820"/>
      <c r="BU123" s="820"/>
      <c r="BV123" s="820">
        <v>22094270</v>
      </c>
      <c r="BW123" s="820"/>
      <c r="BX123" s="820"/>
      <c r="BY123" s="820"/>
      <c r="BZ123" s="820"/>
      <c r="CA123" s="820">
        <v>21282699</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7.5</v>
      </c>
      <c r="BR124" s="818"/>
      <c r="BS124" s="818"/>
      <c r="BT124" s="818"/>
      <c r="BU124" s="818"/>
      <c r="BV124" s="818">
        <v>5.9</v>
      </c>
      <c r="BW124" s="818"/>
      <c r="BX124" s="818"/>
      <c r="BY124" s="818"/>
      <c r="BZ124" s="818"/>
      <c r="CA124" s="818">
        <v>11.2</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60609</v>
      </c>
      <c r="AB126" s="767"/>
      <c r="AC126" s="767"/>
      <c r="AD126" s="767"/>
      <c r="AE126" s="768"/>
      <c r="AF126" s="769">
        <v>60609</v>
      </c>
      <c r="AG126" s="767"/>
      <c r="AH126" s="767"/>
      <c r="AI126" s="767"/>
      <c r="AJ126" s="768"/>
      <c r="AK126" s="769">
        <v>60609</v>
      </c>
      <c r="AL126" s="767"/>
      <c r="AM126" s="767"/>
      <c r="AN126" s="767"/>
      <c r="AO126" s="768"/>
      <c r="AP126" s="811">
        <v>0.4</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v>542573</v>
      </c>
      <c r="AB128" s="788"/>
      <c r="AC128" s="788"/>
      <c r="AD128" s="788"/>
      <c r="AE128" s="789"/>
      <c r="AF128" s="790">
        <v>555149</v>
      </c>
      <c r="AG128" s="788"/>
      <c r="AH128" s="788"/>
      <c r="AI128" s="788"/>
      <c r="AJ128" s="789"/>
      <c r="AK128" s="790">
        <v>504285</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12.61</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16313648</v>
      </c>
      <c r="AB129" s="767"/>
      <c r="AC129" s="767"/>
      <c r="AD129" s="767"/>
      <c r="AE129" s="768"/>
      <c r="AF129" s="769">
        <v>16985404</v>
      </c>
      <c r="AG129" s="767"/>
      <c r="AH129" s="767"/>
      <c r="AI129" s="767"/>
      <c r="AJ129" s="768"/>
      <c r="AK129" s="769">
        <v>17755879</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17.61</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1055557</v>
      </c>
      <c r="AB130" s="767"/>
      <c r="AC130" s="767"/>
      <c r="AD130" s="767"/>
      <c r="AE130" s="768"/>
      <c r="AF130" s="769">
        <v>967418</v>
      </c>
      <c r="AG130" s="767"/>
      <c r="AH130" s="767"/>
      <c r="AI130" s="767"/>
      <c r="AJ130" s="768"/>
      <c r="AK130" s="769">
        <v>880872</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4.7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15258091</v>
      </c>
      <c r="AB131" s="751"/>
      <c r="AC131" s="751"/>
      <c r="AD131" s="751"/>
      <c r="AE131" s="752"/>
      <c r="AF131" s="753">
        <v>16017986</v>
      </c>
      <c r="AG131" s="751"/>
      <c r="AH131" s="751"/>
      <c r="AI131" s="751"/>
      <c r="AJ131" s="752"/>
      <c r="AK131" s="753">
        <v>16875007</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v>11.2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3.901897033</v>
      </c>
      <c r="AB132" s="732"/>
      <c r="AC132" s="732"/>
      <c r="AD132" s="732"/>
      <c r="AE132" s="733"/>
      <c r="AF132" s="734">
        <v>4.9227537090000002</v>
      </c>
      <c r="AG132" s="732"/>
      <c r="AH132" s="732"/>
      <c r="AI132" s="732"/>
      <c r="AJ132" s="733"/>
      <c r="AK132" s="734">
        <v>5.512341417</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3.3</v>
      </c>
      <c r="AB133" s="711"/>
      <c r="AC133" s="711"/>
      <c r="AD133" s="711"/>
      <c r="AE133" s="712"/>
      <c r="AF133" s="710">
        <v>4.0999999999999996</v>
      </c>
      <c r="AG133" s="711"/>
      <c r="AH133" s="711"/>
      <c r="AI133" s="711"/>
      <c r="AJ133" s="712"/>
      <c r="AK133" s="710">
        <v>4.7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RW6AxfeWQXbC8ACQGrgGRxi3oubi9APInuHqfoANOciXR3WyV4wWQ1TaHc6+bFF27S28wwbSIppIXBaXcfxuA==" saltValue="urPi47PwXX2maKIG0F9Qw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y+Lzg+lvde9iNZBirn2ZDZIErNf7af0+R/3HQl6RQlM7YT/ZvQbKYxUrurwKwVIkTPJFJL9TDX4Z5xH4DXiRow==" saltValue="9Zqr9yZq5/wKcpC1w5sk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Ag/FbMtf4OpBlwdG5v3x176MwUCHhpODmKAJzCouTf+yO2R1CWA0giPfsjNMu6Z08xhizE5R2mesJJUNBYTvYQ==" saltValue="IRNpCAyqagNNr2SHm7Fllg=="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05" t="s">
        <v>476</v>
      </c>
      <c r="AP7" s="253"/>
      <c r="AQ7" s="254" t="s">
        <v>477</v>
      </c>
      <c r="AR7" s="255"/>
    </row>
    <row r="8" spans="1:46" x14ac:dyDescent="0.15">
      <c r="A8" s="247"/>
      <c r="AK8" s="256"/>
      <c r="AL8" s="257"/>
      <c r="AM8" s="257"/>
      <c r="AN8" s="258"/>
      <c r="AO8" s="1106"/>
      <c r="AP8" s="259" t="s">
        <v>478</v>
      </c>
      <c r="AQ8" s="260" t="s">
        <v>479</v>
      </c>
      <c r="AR8" s="261" t="s">
        <v>480</v>
      </c>
    </row>
    <row r="9" spans="1:46" x14ac:dyDescent="0.15">
      <c r="A9" s="247"/>
      <c r="AK9" s="1117" t="s">
        <v>481</v>
      </c>
      <c r="AL9" s="1118"/>
      <c r="AM9" s="1118"/>
      <c r="AN9" s="1119"/>
      <c r="AO9" s="262">
        <v>6030105</v>
      </c>
      <c r="AP9" s="262">
        <v>91239</v>
      </c>
      <c r="AQ9" s="263">
        <v>72348</v>
      </c>
      <c r="AR9" s="264">
        <v>26.1</v>
      </c>
    </row>
    <row r="10" spans="1:46" ht="13.5" customHeight="1" x14ac:dyDescent="0.15">
      <c r="A10" s="247"/>
      <c r="AK10" s="1117" t="s">
        <v>482</v>
      </c>
      <c r="AL10" s="1118"/>
      <c r="AM10" s="1118"/>
      <c r="AN10" s="1119"/>
      <c r="AO10" s="265">
        <v>45624</v>
      </c>
      <c r="AP10" s="265">
        <v>690</v>
      </c>
      <c r="AQ10" s="266">
        <v>6364</v>
      </c>
      <c r="AR10" s="267">
        <v>-89.2</v>
      </c>
    </row>
    <row r="11" spans="1:46" ht="13.5" customHeight="1" x14ac:dyDescent="0.15">
      <c r="A11" s="247"/>
      <c r="AK11" s="1117" t="s">
        <v>483</v>
      </c>
      <c r="AL11" s="1118"/>
      <c r="AM11" s="1118"/>
      <c r="AN11" s="1119"/>
      <c r="AO11" s="265">
        <v>152330</v>
      </c>
      <c r="AP11" s="265">
        <v>2305</v>
      </c>
      <c r="AQ11" s="266">
        <v>1262</v>
      </c>
      <c r="AR11" s="267">
        <v>82.6</v>
      </c>
    </row>
    <row r="12" spans="1:46" ht="13.5" customHeight="1" x14ac:dyDescent="0.15">
      <c r="A12" s="247"/>
      <c r="AK12" s="1117" t="s">
        <v>484</v>
      </c>
      <c r="AL12" s="1118"/>
      <c r="AM12" s="1118"/>
      <c r="AN12" s="1119"/>
      <c r="AO12" s="265" t="s">
        <v>485</v>
      </c>
      <c r="AP12" s="265" t="s">
        <v>485</v>
      </c>
      <c r="AQ12" s="266">
        <v>10</v>
      </c>
      <c r="AR12" s="267" t="s">
        <v>485</v>
      </c>
    </row>
    <row r="13" spans="1:46" ht="13.5" customHeight="1" x14ac:dyDescent="0.15">
      <c r="A13" s="247"/>
      <c r="AK13" s="1117" t="s">
        <v>486</v>
      </c>
      <c r="AL13" s="1118"/>
      <c r="AM13" s="1118"/>
      <c r="AN13" s="1119"/>
      <c r="AO13" s="265">
        <v>216235</v>
      </c>
      <c r="AP13" s="265">
        <v>3272</v>
      </c>
      <c r="AQ13" s="266">
        <v>3257</v>
      </c>
      <c r="AR13" s="267">
        <v>0.5</v>
      </c>
    </row>
    <row r="14" spans="1:46" ht="13.5" customHeight="1" x14ac:dyDescent="0.15">
      <c r="A14" s="247"/>
      <c r="AK14" s="1117" t="s">
        <v>487</v>
      </c>
      <c r="AL14" s="1118"/>
      <c r="AM14" s="1118"/>
      <c r="AN14" s="1119"/>
      <c r="AO14" s="265">
        <v>89647</v>
      </c>
      <c r="AP14" s="265">
        <v>1356</v>
      </c>
      <c r="AQ14" s="266">
        <v>1617</v>
      </c>
      <c r="AR14" s="267">
        <v>-16.100000000000001</v>
      </c>
    </row>
    <row r="15" spans="1:46" ht="13.5" customHeight="1" x14ac:dyDescent="0.15">
      <c r="A15" s="247"/>
      <c r="AK15" s="1120" t="s">
        <v>488</v>
      </c>
      <c r="AL15" s="1121"/>
      <c r="AM15" s="1121"/>
      <c r="AN15" s="1122"/>
      <c r="AO15" s="265">
        <v>-268157</v>
      </c>
      <c r="AP15" s="265">
        <v>-4057</v>
      </c>
      <c r="AQ15" s="266">
        <v>-3947</v>
      </c>
      <c r="AR15" s="267">
        <v>2.8</v>
      </c>
    </row>
    <row r="16" spans="1:46" x14ac:dyDescent="0.15">
      <c r="A16" s="247"/>
      <c r="AK16" s="1120" t="s">
        <v>177</v>
      </c>
      <c r="AL16" s="1121"/>
      <c r="AM16" s="1121"/>
      <c r="AN16" s="1122"/>
      <c r="AO16" s="265">
        <v>6265784</v>
      </c>
      <c r="AP16" s="265">
        <v>94805</v>
      </c>
      <c r="AQ16" s="266">
        <v>80912</v>
      </c>
      <c r="AR16" s="267">
        <v>17.2</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23" t="s">
        <v>493</v>
      </c>
      <c r="AL21" s="1124"/>
      <c r="AM21" s="1124"/>
      <c r="AN21" s="1125"/>
      <c r="AO21" s="277">
        <v>8.68</v>
      </c>
      <c r="AP21" s="278">
        <v>6.71</v>
      </c>
      <c r="AQ21" s="279">
        <v>1.97</v>
      </c>
      <c r="AS21" s="280"/>
      <c r="AT21" s="276"/>
    </row>
    <row r="22" spans="1:46" s="248" customFormat="1" x14ac:dyDescent="0.15">
      <c r="A22" s="276"/>
      <c r="AK22" s="1123" t="s">
        <v>494</v>
      </c>
      <c r="AL22" s="1124"/>
      <c r="AM22" s="1124"/>
      <c r="AN22" s="1125"/>
      <c r="AO22" s="281">
        <v>99.4</v>
      </c>
      <c r="AP22" s="282">
        <v>98.3</v>
      </c>
      <c r="AQ22" s="283">
        <v>1.1000000000000001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05" t="s">
        <v>476</v>
      </c>
      <c r="AP30" s="253"/>
      <c r="AQ30" s="254" t="s">
        <v>477</v>
      </c>
      <c r="AR30" s="255"/>
    </row>
    <row r="31" spans="1:46" x14ac:dyDescent="0.15">
      <c r="A31" s="247"/>
      <c r="AK31" s="256"/>
      <c r="AL31" s="257"/>
      <c r="AM31" s="257"/>
      <c r="AN31" s="258"/>
      <c r="AO31" s="1106"/>
      <c r="AP31" s="259" t="s">
        <v>478</v>
      </c>
      <c r="AQ31" s="260" t="s">
        <v>479</v>
      </c>
      <c r="AR31" s="261" t="s">
        <v>480</v>
      </c>
    </row>
    <row r="32" spans="1:46" ht="27" customHeight="1" x14ac:dyDescent="0.15">
      <c r="A32" s="247"/>
      <c r="AK32" s="1107" t="s">
        <v>498</v>
      </c>
      <c r="AL32" s="1108"/>
      <c r="AM32" s="1108"/>
      <c r="AN32" s="1109"/>
      <c r="AO32" s="291">
        <v>1851187</v>
      </c>
      <c r="AP32" s="291">
        <v>28010</v>
      </c>
      <c r="AQ32" s="292">
        <v>34344</v>
      </c>
      <c r="AR32" s="293">
        <v>-18.399999999999999</v>
      </c>
    </row>
    <row r="33" spans="1:46" ht="13.5" customHeight="1" x14ac:dyDescent="0.15">
      <c r="A33" s="247"/>
      <c r="AK33" s="1107" t="s">
        <v>499</v>
      </c>
      <c r="AL33" s="1108"/>
      <c r="AM33" s="1108"/>
      <c r="AN33" s="1109"/>
      <c r="AO33" s="291" t="s">
        <v>485</v>
      </c>
      <c r="AP33" s="291" t="s">
        <v>485</v>
      </c>
      <c r="AQ33" s="292" t="s">
        <v>485</v>
      </c>
      <c r="AR33" s="293" t="s">
        <v>485</v>
      </c>
    </row>
    <row r="34" spans="1:46" ht="27" customHeight="1" x14ac:dyDescent="0.15">
      <c r="A34" s="247"/>
      <c r="AK34" s="1107" t="s">
        <v>500</v>
      </c>
      <c r="AL34" s="1108"/>
      <c r="AM34" s="1108"/>
      <c r="AN34" s="1109"/>
      <c r="AO34" s="291" t="s">
        <v>485</v>
      </c>
      <c r="AP34" s="291" t="s">
        <v>485</v>
      </c>
      <c r="AQ34" s="292">
        <v>3</v>
      </c>
      <c r="AR34" s="293" t="s">
        <v>485</v>
      </c>
    </row>
    <row r="35" spans="1:46" ht="27" customHeight="1" x14ac:dyDescent="0.15">
      <c r="A35" s="247"/>
      <c r="AK35" s="1107" t="s">
        <v>501</v>
      </c>
      <c r="AL35" s="1108"/>
      <c r="AM35" s="1108"/>
      <c r="AN35" s="1109"/>
      <c r="AO35" s="291">
        <v>226106</v>
      </c>
      <c r="AP35" s="291">
        <v>3421</v>
      </c>
      <c r="AQ35" s="292">
        <v>7806</v>
      </c>
      <c r="AR35" s="293">
        <v>-56.2</v>
      </c>
    </row>
    <row r="36" spans="1:46" ht="27" customHeight="1" x14ac:dyDescent="0.15">
      <c r="A36" s="247"/>
      <c r="AK36" s="1107" t="s">
        <v>502</v>
      </c>
      <c r="AL36" s="1108"/>
      <c r="AM36" s="1108"/>
      <c r="AN36" s="1109"/>
      <c r="AO36" s="291">
        <v>177463</v>
      </c>
      <c r="AP36" s="291">
        <v>2685</v>
      </c>
      <c r="AQ36" s="292">
        <v>1690</v>
      </c>
      <c r="AR36" s="293">
        <v>58.9</v>
      </c>
    </row>
    <row r="37" spans="1:46" ht="13.5" customHeight="1" x14ac:dyDescent="0.15">
      <c r="A37" s="247"/>
      <c r="AK37" s="1107" t="s">
        <v>503</v>
      </c>
      <c r="AL37" s="1108"/>
      <c r="AM37" s="1108"/>
      <c r="AN37" s="1109"/>
      <c r="AO37" s="291">
        <v>60609</v>
      </c>
      <c r="AP37" s="291">
        <v>917</v>
      </c>
      <c r="AQ37" s="292">
        <v>666</v>
      </c>
      <c r="AR37" s="293">
        <v>37.700000000000003</v>
      </c>
    </row>
    <row r="38" spans="1:46" ht="27" customHeight="1" x14ac:dyDescent="0.15">
      <c r="A38" s="247"/>
      <c r="AK38" s="1110" t="s">
        <v>504</v>
      </c>
      <c r="AL38" s="1111"/>
      <c r="AM38" s="1111"/>
      <c r="AN38" s="1112"/>
      <c r="AO38" s="294" t="s">
        <v>485</v>
      </c>
      <c r="AP38" s="294" t="s">
        <v>485</v>
      </c>
      <c r="AQ38" s="295">
        <v>3</v>
      </c>
      <c r="AR38" s="283" t="s">
        <v>485</v>
      </c>
      <c r="AS38" s="290"/>
    </row>
    <row r="39" spans="1:46" x14ac:dyDescent="0.15">
      <c r="A39" s="247"/>
      <c r="AK39" s="1110" t="s">
        <v>505</v>
      </c>
      <c r="AL39" s="1111"/>
      <c r="AM39" s="1111"/>
      <c r="AN39" s="1112"/>
      <c r="AO39" s="291">
        <v>-504285</v>
      </c>
      <c r="AP39" s="291">
        <v>-7630</v>
      </c>
      <c r="AQ39" s="292">
        <v>-5822</v>
      </c>
      <c r="AR39" s="293">
        <v>31.1</v>
      </c>
      <c r="AS39" s="290"/>
    </row>
    <row r="40" spans="1:46" ht="27" customHeight="1" x14ac:dyDescent="0.15">
      <c r="A40" s="247"/>
      <c r="AK40" s="1107" t="s">
        <v>506</v>
      </c>
      <c r="AL40" s="1108"/>
      <c r="AM40" s="1108"/>
      <c r="AN40" s="1109"/>
      <c r="AO40" s="291">
        <v>-880872</v>
      </c>
      <c r="AP40" s="291">
        <v>-13328</v>
      </c>
      <c r="AQ40" s="292">
        <v>-26710</v>
      </c>
      <c r="AR40" s="293">
        <v>-50.1</v>
      </c>
      <c r="AS40" s="290"/>
    </row>
    <row r="41" spans="1:46" x14ac:dyDescent="0.15">
      <c r="A41" s="247"/>
      <c r="AK41" s="1113" t="s">
        <v>287</v>
      </c>
      <c r="AL41" s="1114"/>
      <c r="AM41" s="1114"/>
      <c r="AN41" s="1115"/>
      <c r="AO41" s="291">
        <v>930208</v>
      </c>
      <c r="AP41" s="291">
        <v>14075</v>
      </c>
      <c r="AQ41" s="292">
        <v>11979</v>
      </c>
      <c r="AR41" s="293">
        <v>17.5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00" t="s">
        <v>476</v>
      </c>
      <c r="AN49" s="1102" t="s">
        <v>509</v>
      </c>
      <c r="AO49" s="1103"/>
      <c r="AP49" s="1103"/>
      <c r="AQ49" s="1103"/>
      <c r="AR49" s="1104"/>
    </row>
    <row r="50" spans="1:44" x14ac:dyDescent="0.15">
      <c r="A50" s="247"/>
      <c r="AK50" s="305"/>
      <c r="AL50" s="306"/>
      <c r="AM50" s="1101"/>
      <c r="AN50" s="307" t="s">
        <v>510</v>
      </c>
      <c r="AO50" s="308" t="s">
        <v>511</v>
      </c>
      <c r="AP50" s="309" t="s">
        <v>512</v>
      </c>
      <c r="AQ50" s="310" t="s">
        <v>513</v>
      </c>
      <c r="AR50" s="311" t="s">
        <v>514</v>
      </c>
    </row>
    <row r="51" spans="1:44" x14ac:dyDescent="0.15">
      <c r="A51" s="247"/>
      <c r="AK51" s="303" t="s">
        <v>515</v>
      </c>
      <c r="AL51" s="304"/>
      <c r="AM51" s="312">
        <v>3141629</v>
      </c>
      <c r="AN51" s="313">
        <v>48377</v>
      </c>
      <c r="AO51" s="314">
        <v>82</v>
      </c>
      <c r="AP51" s="315">
        <v>63812</v>
      </c>
      <c r="AQ51" s="316">
        <v>2.2999999999999998</v>
      </c>
      <c r="AR51" s="317">
        <v>79.7</v>
      </c>
    </row>
    <row r="52" spans="1:44" x14ac:dyDescent="0.15">
      <c r="A52" s="247"/>
      <c r="AK52" s="318"/>
      <c r="AL52" s="319" t="s">
        <v>516</v>
      </c>
      <c r="AM52" s="320">
        <v>1344247</v>
      </c>
      <c r="AN52" s="321">
        <v>20700</v>
      </c>
      <c r="AO52" s="322">
        <v>28.8</v>
      </c>
      <c r="AP52" s="323">
        <v>33848</v>
      </c>
      <c r="AQ52" s="324">
        <v>-4.2</v>
      </c>
      <c r="AR52" s="325">
        <v>33</v>
      </c>
    </row>
    <row r="53" spans="1:44" x14ac:dyDescent="0.15">
      <c r="A53" s="247"/>
      <c r="AK53" s="303" t="s">
        <v>517</v>
      </c>
      <c r="AL53" s="304"/>
      <c r="AM53" s="312">
        <v>4855429</v>
      </c>
      <c r="AN53" s="313">
        <v>74287</v>
      </c>
      <c r="AO53" s="314">
        <v>53.6</v>
      </c>
      <c r="AP53" s="315">
        <v>45945</v>
      </c>
      <c r="AQ53" s="316">
        <v>-28</v>
      </c>
      <c r="AR53" s="317">
        <v>81.599999999999994</v>
      </c>
    </row>
    <row r="54" spans="1:44" x14ac:dyDescent="0.15">
      <c r="A54" s="247"/>
      <c r="AK54" s="318"/>
      <c r="AL54" s="319" t="s">
        <v>516</v>
      </c>
      <c r="AM54" s="320">
        <v>2342884</v>
      </c>
      <c r="AN54" s="321">
        <v>35846</v>
      </c>
      <c r="AO54" s="322">
        <v>73.2</v>
      </c>
      <c r="AP54" s="323">
        <v>25180</v>
      </c>
      <c r="AQ54" s="324">
        <v>-25.6</v>
      </c>
      <c r="AR54" s="325">
        <v>98.8</v>
      </c>
    </row>
    <row r="55" spans="1:44" x14ac:dyDescent="0.15">
      <c r="A55" s="247"/>
      <c r="AK55" s="303" t="s">
        <v>518</v>
      </c>
      <c r="AL55" s="304"/>
      <c r="AM55" s="312">
        <v>5003239</v>
      </c>
      <c r="AN55" s="313">
        <v>76200</v>
      </c>
      <c r="AO55" s="314">
        <v>2.6</v>
      </c>
      <c r="AP55" s="315">
        <v>44475</v>
      </c>
      <c r="AQ55" s="316">
        <v>-3.2</v>
      </c>
      <c r="AR55" s="317">
        <v>5.8</v>
      </c>
    </row>
    <row r="56" spans="1:44" x14ac:dyDescent="0.15">
      <c r="A56" s="247"/>
      <c r="AK56" s="318"/>
      <c r="AL56" s="319" t="s">
        <v>516</v>
      </c>
      <c r="AM56" s="320">
        <v>4164072</v>
      </c>
      <c r="AN56" s="321">
        <v>63420</v>
      </c>
      <c r="AO56" s="322">
        <v>76.900000000000006</v>
      </c>
      <c r="AP56" s="323">
        <v>24780</v>
      </c>
      <c r="AQ56" s="324">
        <v>-1.6</v>
      </c>
      <c r="AR56" s="325">
        <v>78.5</v>
      </c>
    </row>
    <row r="57" spans="1:44" x14ac:dyDescent="0.15">
      <c r="A57" s="247"/>
      <c r="AK57" s="303" t="s">
        <v>519</v>
      </c>
      <c r="AL57" s="304"/>
      <c r="AM57" s="312">
        <v>2989230</v>
      </c>
      <c r="AN57" s="313">
        <v>45276</v>
      </c>
      <c r="AO57" s="314">
        <v>-40.6</v>
      </c>
      <c r="AP57" s="315">
        <v>45982</v>
      </c>
      <c r="AQ57" s="316">
        <v>3.4</v>
      </c>
      <c r="AR57" s="317">
        <v>-44</v>
      </c>
    </row>
    <row r="58" spans="1:44" x14ac:dyDescent="0.15">
      <c r="A58" s="247"/>
      <c r="AK58" s="318"/>
      <c r="AL58" s="319" t="s">
        <v>516</v>
      </c>
      <c r="AM58" s="320">
        <v>1893920</v>
      </c>
      <c r="AN58" s="321">
        <v>28686</v>
      </c>
      <c r="AO58" s="322">
        <v>-54.8</v>
      </c>
      <c r="AP58" s="323">
        <v>25583</v>
      </c>
      <c r="AQ58" s="324">
        <v>3.2</v>
      </c>
      <c r="AR58" s="325">
        <v>-58</v>
      </c>
    </row>
    <row r="59" spans="1:44" x14ac:dyDescent="0.15">
      <c r="A59" s="247"/>
      <c r="AK59" s="303" t="s">
        <v>520</v>
      </c>
      <c r="AL59" s="304"/>
      <c r="AM59" s="312">
        <v>3570783</v>
      </c>
      <c r="AN59" s="313">
        <v>54028</v>
      </c>
      <c r="AO59" s="314">
        <v>19.3</v>
      </c>
      <c r="AP59" s="315">
        <v>50538</v>
      </c>
      <c r="AQ59" s="316">
        <v>9.9</v>
      </c>
      <c r="AR59" s="317">
        <v>9.4</v>
      </c>
    </row>
    <row r="60" spans="1:44" x14ac:dyDescent="0.15">
      <c r="A60" s="247"/>
      <c r="AK60" s="318"/>
      <c r="AL60" s="319" t="s">
        <v>516</v>
      </c>
      <c r="AM60" s="320">
        <v>2498103</v>
      </c>
      <c r="AN60" s="321">
        <v>37798</v>
      </c>
      <c r="AO60" s="322">
        <v>31.8</v>
      </c>
      <c r="AP60" s="323">
        <v>29053</v>
      </c>
      <c r="AQ60" s="324">
        <v>13.6</v>
      </c>
      <c r="AR60" s="325">
        <v>18.2</v>
      </c>
    </row>
    <row r="61" spans="1:44" x14ac:dyDescent="0.15">
      <c r="A61" s="247"/>
      <c r="AK61" s="303" t="s">
        <v>521</v>
      </c>
      <c r="AL61" s="326"/>
      <c r="AM61" s="312">
        <v>3912062</v>
      </c>
      <c r="AN61" s="313">
        <v>59634</v>
      </c>
      <c r="AO61" s="314">
        <v>23.4</v>
      </c>
      <c r="AP61" s="315">
        <v>50150</v>
      </c>
      <c r="AQ61" s="327">
        <v>-3.1</v>
      </c>
      <c r="AR61" s="317">
        <v>26.5</v>
      </c>
    </row>
    <row r="62" spans="1:44" x14ac:dyDescent="0.15">
      <c r="A62" s="247"/>
      <c r="AK62" s="318"/>
      <c r="AL62" s="319" t="s">
        <v>516</v>
      </c>
      <c r="AM62" s="320">
        <v>2448645</v>
      </c>
      <c r="AN62" s="321">
        <v>37290</v>
      </c>
      <c r="AO62" s="322">
        <v>31.2</v>
      </c>
      <c r="AP62" s="323">
        <v>27689</v>
      </c>
      <c r="AQ62" s="324">
        <v>-2.9</v>
      </c>
      <c r="AR62" s="325">
        <v>34.1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6SIUW6l+HuqTHBIhYIjWk/7zHnXYI157PQI3eJHEOojG0yPnro2M407/sjyj//4B8QKGbfE0hjBizdmd35a77g==" saltValue="e6MF7lHw4Ff9096e6CLzJ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90" zoomScaleNormal="9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LRlBt+6wpsR85omgG1C7cj6YnD9SnAUodabDd77PEmFaLLcd1O9lN0eXt+FveoFNQIog6K/0dnZ/tQFEEER8Ag==" saltValue="K90UGBXUtkP46UqpLz0Mqw==" spinCount="100000" sheet="1" objects="1" scenarios="1"/>
  <dataConsolidate/>
  <phoneticPr fontId="2"/>
  <printOptions horizontalCentered="1"/>
  <pageMargins left="0.39370078740157483" right="0.19685039370078741" top="0.39370078740157483" bottom="0.31496062992125984" header="0.51181102362204722" footer="0"/>
  <pageSetup paperSize="9" scale="3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3oUgR4L4zc6E2uca54rlID2aJNCfQjFlYeI9qCTSaE1/Yf7AWRp/NcI8j6wqeS+2uw9onEWOpBm3GLxs7pfk+Q==" saltValue="TudQY6G3QuJKRkIt2w+GdQ==" spinCount="100000" sheet="1" objects="1" scenarios="1"/>
  <dataConsolidate/>
  <phoneticPr fontId="2"/>
  <printOptions horizontalCentered="1"/>
  <pageMargins left="0.39370078740157483" right="0.19685039370078741" top="0.39370078740157483" bottom="0.31496062992125984" header="0.51181102362204722" footer="0"/>
  <pageSetup paperSize="9" scale="3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26" t="s">
        <v>3</v>
      </c>
      <c r="D47" s="1126"/>
      <c r="E47" s="1127"/>
      <c r="F47" s="11">
        <v>16.07</v>
      </c>
      <c r="G47" s="12">
        <v>18.2</v>
      </c>
      <c r="H47" s="12">
        <v>16.82</v>
      </c>
      <c r="I47" s="12">
        <v>17.77</v>
      </c>
      <c r="J47" s="13">
        <v>17.309999999999999</v>
      </c>
    </row>
    <row r="48" spans="2:10" ht="57.75" customHeight="1" x14ac:dyDescent="0.15">
      <c r="B48" s="14"/>
      <c r="C48" s="1128" t="s">
        <v>4</v>
      </c>
      <c r="D48" s="1128"/>
      <c r="E48" s="1129"/>
      <c r="F48" s="15">
        <v>6.96</v>
      </c>
      <c r="G48" s="16">
        <v>6.12</v>
      </c>
      <c r="H48" s="16">
        <v>6.84</v>
      </c>
      <c r="I48" s="16">
        <v>5.4</v>
      </c>
      <c r="J48" s="17">
        <v>6.53</v>
      </c>
    </row>
    <row r="49" spans="2:10" ht="57.75" customHeight="1" thickBot="1" x14ac:dyDescent="0.2">
      <c r="B49" s="18"/>
      <c r="C49" s="1130" t="s">
        <v>5</v>
      </c>
      <c r="D49" s="1130"/>
      <c r="E49" s="1131"/>
      <c r="F49" s="19">
        <v>0.21</v>
      </c>
      <c r="G49" s="20">
        <v>0.87</v>
      </c>
      <c r="H49" s="20">
        <v>1.1499999999999999</v>
      </c>
      <c r="I49" s="20">
        <v>0.45</v>
      </c>
      <c r="J49" s="21">
        <v>1.68</v>
      </c>
    </row>
    <row r="50" spans="2:10" x14ac:dyDescent="0.15"/>
  </sheetData>
  <sheetProtection algorithmName="SHA-512" hashValue="D7JEuZzGGjjdXma2js8/zYBPnLNn6RGRUonCt619gxYN5csvFKijOnUZXioWL7hGez3LiZ/351U1n+kHUt4fGg==" saltValue="efjGGeQupnoXNnWn61FIUw==" spinCount="100000" sheet="1" objects="1" scenarios="1"/>
  <mergeCells count="3">
    <mergeCell ref="C47:E47"/>
    <mergeCell ref="C48:E48"/>
    <mergeCell ref="C49:E49"/>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4"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36" t="s">
        <v>528</v>
      </c>
      <c r="D34" s="1136"/>
      <c r="E34" s="1137"/>
      <c r="F34" s="32">
        <v>6.96</v>
      </c>
      <c r="G34" s="33">
        <v>6.11</v>
      </c>
      <c r="H34" s="33">
        <v>6.84</v>
      </c>
      <c r="I34" s="33">
        <v>5.4</v>
      </c>
      <c r="J34" s="34">
        <v>6.53</v>
      </c>
      <c r="K34" s="22"/>
      <c r="L34" s="22"/>
      <c r="M34" s="22"/>
      <c r="N34" s="22"/>
      <c r="O34" s="22"/>
      <c r="P34" s="22"/>
    </row>
    <row r="35" spans="1:16" ht="39" customHeight="1" x14ac:dyDescent="0.15">
      <c r="A35" s="22"/>
      <c r="B35" s="35"/>
      <c r="C35" s="1132" t="s">
        <v>529</v>
      </c>
      <c r="D35" s="1132"/>
      <c r="E35" s="1133"/>
      <c r="F35" s="36">
        <v>0.36</v>
      </c>
      <c r="G35" s="37">
        <v>0.79</v>
      </c>
      <c r="H35" s="37">
        <v>0.66</v>
      </c>
      <c r="I35" s="37">
        <v>0.82</v>
      </c>
      <c r="J35" s="38">
        <v>0.99</v>
      </c>
      <c r="K35" s="22"/>
      <c r="L35" s="22"/>
      <c r="M35" s="22"/>
      <c r="N35" s="22"/>
      <c r="O35" s="22"/>
      <c r="P35" s="22"/>
    </row>
    <row r="36" spans="1:16" ht="39" customHeight="1" x14ac:dyDescent="0.15">
      <c r="A36" s="22"/>
      <c r="B36" s="35"/>
      <c r="C36" s="1132" t="s">
        <v>530</v>
      </c>
      <c r="D36" s="1132"/>
      <c r="E36" s="1133"/>
      <c r="F36" s="36">
        <v>0.69</v>
      </c>
      <c r="G36" s="37">
        <v>0.51</v>
      </c>
      <c r="H36" s="37">
        <v>0.55000000000000004</v>
      </c>
      <c r="I36" s="37">
        <v>0.9</v>
      </c>
      <c r="J36" s="38">
        <v>0.81</v>
      </c>
      <c r="K36" s="22"/>
      <c r="L36" s="22"/>
      <c r="M36" s="22"/>
      <c r="N36" s="22"/>
      <c r="O36" s="22"/>
      <c r="P36" s="22"/>
    </row>
    <row r="37" spans="1:16" ht="39" customHeight="1" x14ac:dyDescent="0.15">
      <c r="A37" s="22"/>
      <c r="B37" s="35"/>
      <c r="C37" s="1132" t="s">
        <v>531</v>
      </c>
      <c r="D37" s="1132"/>
      <c r="E37" s="1133"/>
      <c r="F37" s="36">
        <v>0.57999999999999996</v>
      </c>
      <c r="G37" s="37">
        <v>0.36</v>
      </c>
      <c r="H37" s="37">
        <v>0.22</v>
      </c>
      <c r="I37" s="37">
        <v>0.02</v>
      </c>
      <c r="J37" s="38">
        <v>0.1</v>
      </c>
      <c r="K37" s="22"/>
      <c r="L37" s="22"/>
      <c r="M37" s="22"/>
      <c r="N37" s="22"/>
      <c r="O37" s="22"/>
      <c r="P37" s="22"/>
    </row>
    <row r="38" spans="1:16" ht="39" customHeight="1" x14ac:dyDescent="0.15">
      <c r="A38" s="22"/>
      <c r="B38" s="35"/>
      <c r="C38" s="1132" t="s">
        <v>532</v>
      </c>
      <c r="D38" s="1132"/>
      <c r="E38" s="1133"/>
      <c r="F38" s="36">
        <v>0.01</v>
      </c>
      <c r="G38" s="37">
        <v>0.02</v>
      </c>
      <c r="H38" s="37">
        <v>0.03</v>
      </c>
      <c r="I38" s="37">
        <v>0.03</v>
      </c>
      <c r="J38" s="38">
        <v>0.02</v>
      </c>
      <c r="K38" s="22"/>
      <c r="L38" s="22"/>
      <c r="M38" s="22"/>
      <c r="N38" s="22"/>
      <c r="O38" s="22"/>
      <c r="P38" s="22"/>
    </row>
    <row r="39" spans="1:16" ht="39" customHeight="1" x14ac:dyDescent="0.15">
      <c r="A39" s="22"/>
      <c r="B39" s="35"/>
      <c r="C39" s="1132"/>
      <c r="D39" s="1132"/>
      <c r="E39" s="1133"/>
      <c r="F39" s="36"/>
      <c r="G39" s="37"/>
      <c r="H39" s="37"/>
      <c r="I39" s="37"/>
      <c r="J39" s="38"/>
      <c r="K39" s="22"/>
      <c r="L39" s="22"/>
      <c r="M39" s="22"/>
      <c r="N39" s="22"/>
      <c r="O39" s="22"/>
      <c r="P39" s="22"/>
    </row>
    <row r="40" spans="1:16" ht="39" customHeight="1" x14ac:dyDescent="0.15">
      <c r="A40" s="22"/>
      <c r="B40" s="35"/>
      <c r="C40" s="1132"/>
      <c r="D40" s="1132"/>
      <c r="E40" s="1133"/>
      <c r="F40" s="36"/>
      <c r="G40" s="37"/>
      <c r="H40" s="37"/>
      <c r="I40" s="37"/>
      <c r="J40" s="38"/>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533</v>
      </c>
      <c r="D42" s="1132"/>
      <c r="E42" s="1133"/>
      <c r="F42" s="36" t="s">
        <v>485</v>
      </c>
      <c r="G42" s="37" t="s">
        <v>485</v>
      </c>
      <c r="H42" s="37" t="s">
        <v>485</v>
      </c>
      <c r="I42" s="37" t="s">
        <v>485</v>
      </c>
      <c r="J42" s="38" t="s">
        <v>485</v>
      </c>
      <c r="K42" s="22"/>
      <c r="L42" s="22"/>
      <c r="M42" s="22"/>
      <c r="N42" s="22"/>
      <c r="O42" s="22"/>
      <c r="P42" s="22"/>
    </row>
    <row r="43" spans="1:16" ht="39" customHeight="1" thickBot="1" x14ac:dyDescent="0.2">
      <c r="A43" s="22"/>
      <c r="B43" s="40"/>
      <c r="C43" s="1134" t="s">
        <v>534</v>
      </c>
      <c r="D43" s="1134"/>
      <c r="E43" s="1135"/>
      <c r="F43" s="41" t="s">
        <v>485</v>
      </c>
      <c r="G43" s="42" t="s">
        <v>485</v>
      </c>
      <c r="H43" s="42" t="s">
        <v>485</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oj58HQkH2MJt5cvMTS0lYdICVi9Xr+sNVy4sepH0VQuK5DHF8SaloCSCPtDHudJ0dENkaH1UvIsF3nfsG2D1Q==" saltValue="a7/UPT3mWu6hJasHQ1ZH3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1349</v>
      </c>
      <c r="L45" s="58">
        <v>1491</v>
      </c>
      <c r="M45" s="58">
        <v>1642</v>
      </c>
      <c r="N45" s="58">
        <v>1787</v>
      </c>
      <c r="O45" s="59">
        <v>1851</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x14ac:dyDescent="0.15">
      <c r="A48" s="46"/>
      <c r="B48" s="1163"/>
      <c r="C48" s="1164"/>
      <c r="D48" s="60"/>
      <c r="E48" s="1140" t="s">
        <v>13</v>
      </c>
      <c r="F48" s="1140"/>
      <c r="G48" s="1140"/>
      <c r="H48" s="1140"/>
      <c r="I48" s="1140"/>
      <c r="J48" s="1141"/>
      <c r="K48" s="61">
        <v>351</v>
      </c>
      <c r="L48" s="62">
        <v>325</v>
      </c>
      <c r="M48" s="62">
        <v>304</v>
      </c>
      <c r="N48" s="62">
        <v>281</v>
      </c>
      <c r="O48" s="63">
        <v>226</v>
      </c>
      <c r="P48" s="46"/>
      <c r="Q48" s="46"/>
      <c r="R48" s="46"/>
      <c r="S48" s="46"/>
      <c r="T48" s="46"/>
      <c r="U48" s="46"/>
    </row>
    <row r="49" spans="1:21" ht="30.75" customHeight="1" x14ac:dyDescent="0.15">
      <c r="A49" s="46"/>
      <c r="B49" s="1163"/>
      <c r="C49" s="1164"/>
      <c r="D49" s="60"/>
      <c r="E49" s="1140" t="s">
        <v>14</v>
      </c>
      <c r="F49" s="1140"/>
      <c r="G49" s="1140"/>
      <c r="H49" s="1140"/>
      <c r="I49" s="1140"/>
      <c r="J49" s="1141"/>
      <c r="K49" s="61">
        <v>178</v>
      </c>
      <c r="L49" s="62">
        <v>176</v>
      </c>
      <c r="M49" s="62">
        <v>187</v>
      </c>
      <c r="N49" s="62">
        <v>182</v>
      </c>
      <c r="O49" s="63">
        <v>177</v>
      </c>
      <c r="P49" s="46"/>
      <c r="Q49" s="46"/>
      <c r="R49" s="46"/>
      <c r="S49" s="46"/>
      <c r="T49" s="46"/>
      <c r="U49" s="46"/>
    </row>
    <row r="50" spans="1:21" ht="30.75" customHeight="1" x14ac:dyDescent="0.15">
      <c r="A50" s="46"/>
      <c r="B50" s="1163"/>
      <c r="C50" s="1164"/>
      <c r="D50" s="60"/>
      <c r="E50" s="1140" t="s">
        <v>15</v>
      </c>
      <c r="F50" s="1140"/>
      <c r="G50" s="1140"/>
      <c r="H50" s="1140"/>
      <c r="I50" s="1140"/>
      <c r="J50" s="1141"/>
      <c r="K50" s="61">
        <v>61</v>
      </c>
      <c r="L50" s="62">
        <v>61</v>
      </c>
      <c r="M50" s="62">
        <v>61</v>
      </c>
      <c r="N50" s="62">
        <v>61</v>
      </c>
      <c r="O50" s="63">
        <v>61</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485</v>
      </c>
      <c r="L51" s="62" t="s">
        <v>485</v>
      </c>
      <c r="M51" s="62">
        <v>0</v>
      </c>
      <c r="N51" s="62">
        <v>0</v>
      </c>
      <c r="O51" s="63" t="s">
        <v>485</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1575</v>
      </c>
      <c r="L52" s="62">
        <v>1555</v>
      </c>
      <c r="M52" s="62">
        <v>1599</v>
      </c>
      <c r="N52" s="62">
        <v>1523</v>
      </c>
      <c r="O52" s="63">
        <v>1385</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364</v>
      </c>
      <c r="L53" s="67">
        <v>498</v>
      </c>
      <c r="M53" s="67">
        <v>595</v>
      </c>
      <c r="N53" s="67">
        <v>788</v>
      </c>
      <c r="O53" s="68">
        <v>930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535</v>
      </c>
      <c r="L57" s="79" t="s">
        <v>536</v>
      </c>
      <c r="M57" s="79" t="s">
        <v>537</v>
      </c>
      <c r="N57" s="79" t="s">
        <v>538</v>
      </c>
      <c r="O57" s="80" t="s">
        <v>539</v>
      </c>
      <c r="P57" s="46"/>
      <c r="Q57" s="46"/>
      <c r="R57" s="46"/>
      <c r="S57" s="46"/>
      <c r="T57" s="46"/>
      <c r="U57" s="46"/>
    </row>
    <row r="58" spans="1:21" ht="31.5" customHeight="1" x14ac:dyDescent="0.15">
      <c r="B58" s="1146" t="s">
        <v>24</v>
      </c>
      <c r="C58" s="1147"/>
      <c r="D58" s="1152" t="s">
        <v>25</v>
      </c>
      <c r="E58" s="1153"/>
      <c r="F58" s="1153"/>
      <c r="G58" s="1153"/>
      <c r="H58" s="1153"/>
      <c r="I58" s="1153"/>
      <c r="J58" s="1154"/>
      <c r="K58" s="81" t="s">
        <v>558</v>
      </c>
      <c r="L58" s="82" t="s">
        <v>558</v>
      </c>
      <c r="M58" s="82" t="s">
        <v>558</v>
      </c>
      <c r="N58" s="82" t="s">
        <v>558</v>
      </c>
      <c r="O58" s="83" t="s">
        <v>558</v>
      </c>
    </row>
    <row r="59" spans="1:21" ht="31.5" customHeight="1" x14ac:dyDescent="0.15">
      <c r="B59" s="1148"/>
      <c r="C59" s="1149"/>
      <c r="D59" s="1155" t="s">
        <v>26</v>
      </c>
      <c r="E59" s="1156"/>
      <c r="F59" s="1156"/>
      <c r="G59" s="1156"/>
      <c r="H59" s="1156"/>
      <c r="I59" s="1156"/>
      <c r="J59" s="1157"/>
      <c r="K59" s="84" t="s">
        <v>558</v>
      </c>
      <c r="L59" s="85" t="s">
        <v>558</v>
      </c>
      <c r="M59" s="85" t="s">
        <v>558</v>
      </c>
      <c r="N59" s="85" t="s">
        <v>558</v>
      </c>
      <c r="O59" s="86" t="s">
        <v>558</v>
      </c>
    </row>
    <row r="60" spans="1:21" ht="31.5" customHeight="1" thickBot="1" x14ac:dyDescent="0.2">
      <c r="B60" s="1150"/>
      <c r="C60" s="1151"/>
      <c r="D60" s="1158" t="s">
        <v>27</v>
      </c>
      <c r="E60" s="1159"/>
      <c r="F60" s="1159"/>
      <c r="G60" s="1159"/>
      <c r="H60" s="1159"/>
      <c r="I60" s="1159"/>
      <c r="J60" s="1160"/>
      <c r="K60" s="87" t="s">
        <v>558</v>
      </c>
      <c r="L60" s="88" t="s">
        <v>558</v>
      </c>
      <c r="M60" s="88" t="s">
        <v>558</v>
      </c>
      <c r="N60" s="88" t="s">
        <v>558</v>
      </c>
      <c r="O60" s="89" t="s">
        <v>558</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IOn/8FRTK/kLw6EC5s5TiosurBT5au3bXmXUvaAQqhXKi0pzCw48HD3LvR8GlUPC5g3rcjFhVRSq/Ap/QiJAg==" saltValue="oeIJS84TlKEiqQV93+t/J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39370078740157483" right="0.19685039370078741" top="0.39370078740157483" bottom="0.31496062992125984" header="0.51181102362204722" footer="0"/>
  <pageSetup paperSize="9" scale="51"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181" t="s">
        <v>30</v>
      </c>
      <c r="C41" s="1182"/>
      <c r="D41" s="103"/>
      <c r="E41" s="1183" t="s">
        <v>31</v>
      </c>
      <c r="F41" s="1183"/>
      <c r="G41" s="1183"/>
      <c r="H41" s="1184"/>
      <c r="I41" s="330">
        <v>15031</v>
      </c>
      <c r="J41" s="331">
        <v>15840</v>
      </c>
      <c r="K41" s="331">
        <v>16943</v>
      </c>
      <c r="L41" s="331">
        <v>16761</v>
      </c>
      <c r="M41" s="332">
        <v>17266</v>
      </c>
    </row>
    <row r="42" spans="2:13" ht="27.75" customHeight="1" x14ac:dyDescent="0.15">
      <c r="B42" s="1171"/>
      <c r="C42" s="1172"/>
      <c r="D42" s="104"/>
      <c r="E42" s="1175" t="s">
        <v>32</v>
      </c>
      <c r="F42" s="1175"/>
      <c r="G42" s="1175"/>
      <c r="H42" s="1176"/>
      <c r="I42" s="333">
        <v>618</v>
      </c>
      <c r="J42" s="334">
        <v>546</v>
      </c>
      <c r="K42" s="334">
        <v>476</v>
      </c>
      <c r="L42" s="334">
        <v>416</v>
      </c>
      <c r="M42" s="335">
        <v>346</v>
      </c>
    </row>
    <row r="43" spans="2:13" ht="27.75" customHeight="1" x14ac:dyDescent="0.15">
      <c r="B43" s="1171"/>
      <c r="C43" s="1172"/>
      <c r="D43" s="104"/>
      <c r="E43" s="1175" t="s">
        <v>33</v>
      </c>
      <c r="F43" s="1175"/>
      <c r="G43" s="1175"/>
      <c r="H43" s="1176"/>
      <c r="I43" s="333">
        <v>3912</v>
      </c>
      <c r="J43" s="334">
        <v>3456</v>
      </c>
      <c r="K43" s="334">
        <v>2559</v>
      </c>
      <c r="L43" s="334">
        <v>2078</v>
      </c>
      <c r="M43" s="335">
        <v>1854</v>
      </c>
    </row>
    <row r="44" spans="2:13" ht="27.75" customHeight="1" x14ac:dyDescent="0.15">
      <c r="B44" s="1171"/>
      <c r="C44" s="1172"/>
      <c r="D44" s="104"/>
      <c r="E44" s="1175" t="s">
        <v>34</v>
      </c>
      <c r="F44" s="1175"/>
      <c r="G44" s="1175"/>
      <c r="H44" s="1176"/>
      <c r="I44" s="333">
        <v>1342</v>
      </c>
      <c r="J44" s="334">
        <v>1282</v>
      </c>
      <c r="K44" s="334">
        <v>1184</v>
      </c>
      <c r="L44" s="334">
        <v>1112</v>
      </c>
      <c r="M44" s="335">
        <v>1042</v>
      </c>
    </row>
    <row r="45" spans="2:13" ht="27.75" customHeight="1" x14ac:dyDescent="0.15">
      <c r="B45" s="1171"/>
      <c r="C45" s="1172"/>
      <c r="D45" s="104"/>
      <c r="E45" s="1175" t="s">
        <v>35</v>
      </c>
      <c r="F45" s="1175"/>
      <c r="G45" s="1175"/>
      <c r="H45" s="1176"/>
      <c r="I45" s="333">
        <v>2804</v>
      </c>
      <c r="J45" s="334">
        <v>2669</v>
      </c>
      <c r="K45" s="334">
        <v>2614</v>
      </c>
      <c r="L45" s="334">
        <v>2679</v>
      </c>
      <c r="M45" s="335">
        <v>2671</v>
      </c>
    </row>
    <row r="46" spans="2:13" ht="27.75" customHeight="1" x14ac:dyDescent="0.15">
      <c r="B46" s="1171"/>
      <c r="C46" s="1172"/>
      <c r="D46" s="105"/>
      <c r="E46" s="1175" t="s">
        <v>36</v>
      </c>
      <c r="F46" s="1175"/>
      <c r="G46" s="1175"/>
      <c r="H46" s="1176"/>
      <c r="I46" s="333" t="s">
        <v>485</v>
      </c>
      <c r="J46" s="334" t="s">
        <v>485</v>
      </c>
      <c r="K46" s="334" t="s">
        <v>485</v>
      </c>
      <c r="L46" s="334" t="s">
        <v>485</v>
      </c>
      <c r="M46" s="335" t="s">
        <v>485</v>
      </c>
    </row>
    <row r="47" spans="2:13" ht="27.75" customHeight="1" x14ac:dyDescent="0.15">
      <c r="B47" s="1171"/>
      <c r="C47" s="1172"/>
      <c r="D47" s="106"/>
      <c r="E47" s="1185" t="s">
        <v>37</v>
      </c>
      <c r="F47" s="1186"/>
      <c r="G47" s="1186"/>
      <c r="H47" s="1187"/>
      <c r="I47" s="333" t="s">
        <v>485</v>
      </c>
      <c r="J47" s="334" t="s">
        <v>485</v>
      </c>
      <c r="K47" s="334" t="s">
        <v>485</v>
      </c>
      <c r="L47" s="334" t="s">
        <v>485</v>
      </c>
      <c r="M47" s="335" t="s">
        <v>485</v>
      </c>
    </row>
    <row r="48" spans="2:13" ht="27.75" customHeight="1" x14ac:dyDescent="0.15">
      <c r="B48" s="1171"/>
      <c r="C48" s="1172"/>
      <c r="D48" s="104"/>
      <c r="E48" s="1175" t="s">
        <v>38</v>
      </c>
      <c r="F48" s="1175"/>
      <c r="G48" s="1175"/>
      <c r="H48" s="1176"/>
      <c r="I48" s="333" t="s">
        <v>485</v>
      </c>
      <c r="J48" s="334" t="s">
        <v>485</v>
      </c>
      <c r="K48" s="334" t="s">
        <v>485</v>
      </c>
      <c r="L48" s="334" t="s">
        <v>485</v>
      </c>
      <c r="M48" s="335" t="s">
        <v>485</v>
      </c>
    </row>
    <row r="49" spans="2:13" ht="27.75" customHeight="1" x14ac:dyDescent="0.15">
      <c r="B49" s="1173"/>
      <c r="C49" s="1174"/>
      <c r="D49" s="104"/>
      <c r="E49" s="1175" t="s">
        <v>39</v>
      </c>
      <c r="F49" s="1175"/>
      <c r="G49" s="1175"/>
      <c r="H49" s="1176"/>
      <c r="I49" s="333" t="s">
        <v>485</v>
      </c>
      <c r="J49" s="334" t="s">
        <v>485</v>
      </c>
      <c r="K49" s="334" t="s">
        <v>485</v>
      </c>
      <c r="L49" s="334" t="s">
        <v>485</v>
      </c>
      <c r="M49" s="335" t="s">
        <v>485</v>
      </c>
    </row>
    <row r="50" spans="2:13" ht="27.75" customHeight="1" x14ac:dyDescent="0.15">
      <c r="B50" s="1169" t="s">
        <v>40</v>
      </c>
      <c r="C50" s="1170"/>
      <c r="D50" s="107"/>
      <c r="E50" s="1175" t="s">
        <v>41</v>
      </c>
      <c r="F50" s="1175"/>
      <c r="G50" s="1175"/>
      <c r="H50" s="1176"/>
      <c r="I50" s="333">
        <v>5508</v>
      </c>
      <c r="J50" s="334">
        <v>6301</v>
      </c>
      <c r="K50" s="334">
        <v>5595</v>
      </c>
      <c r="L50" s="334">
        <v>5945</v>
      </c>
      <c r="M50" s="335">
        <v>5949</v>
      </c>
    </row>
    <row r="51" spans="2:13" ht="27.75" customHeight="1" x14ac:dyDescent="0.15">
      <c r="B51" s="1171"/>
      <c r="C51" s="1172"/>
      <c r="D51" s="104"/>
      <c r="E51" s="1175" t="s">
        <v>42</v>
      </c>
      <c r="F51" s="1175"/>
      <c r="G51" s="1175"/>
      <c r="H51" s="1176"/>
      <c r="I51" s="333">
        <v>6502</v>
      </c>
      <c r="J51" s="334">
        <v>6073</v>
      </c>
      <c r="K51" s="334">
        <v>6683</v>
      </c>
      <c r="L51" s="334">
        <v>6243</v>
      </c>
      <c r="M51" s="335">
        <v>5701</v>
      </c>
    </row>
    <row r="52" spans="2:13" ht="27.75" customHeight="1" x14ac:dyDescent="0.15">
      <c r="B52" s="1173"/>
      <c r="C52" s="1174"/>
      <c r="D52" s="104"/>
      <c r="E52" s="1175" t="s">
        <v>43</v>
      </c>
      <c r="F52" s="1175"/>
      <c r="G52" s="1175"/>
      <c r="H52" s="1176"/>
      <c r="I52" s="333">
        <v>10646</v>
      </c>
      <c r="J52" s="334">
        <v>10488</v>
      </c>
      <c r="K52" s="334">
        <v>10348</v>
      </c>
      <c r="L52" s="334">
        <v>9906</v>
      </c>
      <c r="M52" s="335">
        <v>9633</v>
      </c>
    </row>
    <row r="53" spans="2:13" ht="27.75" customHeight="1" thickBot="1" x14ac:dyDescent="0.2">
      <c r="B53" s="1177" t="s">
        <v>19</v>
      </c>
      <c r="C53" s="1178"/>
      <c r="D53" s="108"/>
      <c r="E53" s="1179" t="s">
        <v>44</v>
      </c>
      <c r="F53" s="1179"/>
      <c r="G53" s="1179"/>
      <c r="H53" s="1180"/>
      <c r="I53" s="336">
        <v>1052</v>
      </c>
      <c r="J53" s="337">
        <v>931</v>
      </c>
      <c r="K53" s="337">
        <v>1151</v>
      </c>
      <c r="L53" s="337">
        <v>950</v>
      </c>
      <c r="M53" s="338">
        <v>1897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yChIUsWn/Ec/SQBSljLJ3iDE6I3tziSnx+TD4xNuYwqEZSGzEOZm2x5DHZ1gAiDSg+bGNQrpe1hisgdEeJsxOQ==" saltValue="d3u4LmLPQW8mFYK+eoKm/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196" t="s">
        <v>46</v>
      </c>
      <c r="D55" s="1196"/>
      <c r="E55" s="1197"/>
      <c r="F55" s="339">
        <v>2743</v>
      </c>
      <c r="G55" s="339">
        <v>3019</v>
      </c>
      <c r="H55" s="340">
        <v>3074</v>
      </c>
    </row>
    <row r="56" spans="2:8" ht="52.5" customHeight="1" x14ac:dyDescent="0.15">
      <c r="B56" s="120"/>
      <c r="C56" s="1198" t="s">
        <v>47</v>
      </c>
      <c r="D56" s="1198"/>
      <c r="E56" s="1199"/>
      <c r="F56" s="341">
        <v>801</v>
      </c>
      <c r="G56" s="341">
        <v>1001</v>
      </c>
      <c r="H56" s="342">
        <v>1201</v>
      </c>
    </row>
    <row r="57" spans="2:8" ht="53.25" customHeight="1" x14ac:dyDescent="0.15">
      <c r="B57" s="120"/>
      <c r="C57" s="1200" t="s">
        <v>48</v>
      </c>
      <c r="D57" s="1200"/>
      <c r="E57" s="1201"/>
      <c r="F57" s="343">
        <v>614</v>
      </c>
      <c r="G57" s="343">
        <v>715</v>
      </c>
      <c r="H57" s="344">
        <v>631</v>
      </c>
    </row>
    <row r="58" spans="2:8" ht="45.75" customHeight="1" x14ac:dyDescent="0.15">
      <c r="B58" s="121"/>
      <c r="C58" s="1188" t="s">
        <v>552</v>
      </c>
      <c r="D58" s="1189"/>
      <c r="E58" s="1190"/>
      <c r="F58" s="345">
        <v>201</v>
      </c>
      <c r="G58" s="345">
        <v>324</v>
      </c>
      <c r="H58" s="346">
        <v>299</v>
      </c>
    </row>
    <row r="59" spans="2:8" ht="45.75" customHeight="1" x14ac:dyDescent="0.15">
      <c r="B59" s="121"/>
      <c r="C59" s="1188" t="s">
        <v>553</v>
      </c>
      <c r="D59" s="1189"/>
      <c r="E59" s="1190"/>
      <c r="F59" s="345">
        <v>315</v>
      </c>
      <c r="G59" s="345">
        <v>290</v>
      </c>
      <c r="H59" s="346">
        <v>227</v>
      </c>
    </row>
    <row r="60" spans="2:8" ht="45.75" customHeight="1" x14ac:dyDescent="0.15">
      <c r="B60" s="121"/>
      <c r="C60" s="1188" t="s">
        <v>554</v>
      </c>
      <c r="D60" s="1189"/>
      <c r="E60" s="1190"/>
      <c r="F60" s="345">
        <v>58</v>
      </c>
      <c r="G60" s="345">
        <v>59</v>
      </c>
      <c r="H60" s="346">
        <v>60</v>
      </c>
    </row>
    <row r="61" spans="2:8" ht="45.75" customHeight="1" x14ac:dyDescent="0.15">
      <c r="B61" s="121"/>
      <c r="C61" s="1188" t="s">
        <v>555</v>
      </c>
      <c r="D61" s="1189"/>
      <c r="E61" s="1190"/>
      <c r="F61" s="345">
        <v>24</v>
      </c>
      <c r="G61" s="345">
        <v>24</v>
      </c>
      <c r="H61" s="346">
        <v>24</v>
      </c>
    </row>
    <row r="62" spans="2:8" ht="45.75" customHeight="1" thickBot="1" x14ac:dyDescent="0.2">
      <c r="B62" s="122"/>
      <c r="C62" s="1191" t="s">
        <v>556</v>
      </c>
      <c r="D62" s="1192"/>
      <c r="E62" s="1193"/>
      <c r="F62" s="347">
        <v>13</v>
      </c>
      <c r="G62" s="347">
        <v>15</v>
      </c>
      <c r="H62" s="348">
        <v>18</v>
      </c>
    </row>
    <row r="63" spans="2:8" ht="52.5" customHeight="1" thickBot="1" x14ac:dyDescent="0.2">
      <c r="B63" s="123"/>
      <c r="C63" s="1194" t="s">
        <v>49</v>
      </c>
      <c r="D63" s="1194"/>
      <c r="E63" s="1195"/>
      <c r="F63" s="349">
        <v>4159</v>
      </c>
      <c r="G63" s="349">
        <v>4736</v>
      </c>
      <c r="H63" s="350">
        <v>4906</v>
      </c>
    </row>
    <row r="64" spans="2:8" x14ac:dyDescent="0.15"/>
  </sheetData>
  <sheetProtection algorithmName="SHA-512" hashValue="EsNdY7KuNg9cJVdgtPlN4PkRANZHFYQKNvc1UE2TjMBdoJ2EVkab4J8HdKt+DxzkHxhSs88IGJIMyCk0uO4dWw==" saltValue="X3AqOugMm8Qu7STr1XMO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48377</v>
      </c>
      <c r="E3" s="142"/>
      <c r="F3" s="143">
        <v>63812</v>
      </c>
      <c r="G3" s="144"/>
      <c r="H3" s="145"/>
    </row>
    <row r="4" spans="1:8" x14ac:dyDescent="0.15">
      <c r="A4" s="146"/>
      <c r="B4" s="147"/>
      <c r="C4" s="148"/>
      <c r="D4" s="149">
        <v>20700</v>
      </c>
      <c r="E4" s="150"/>
      <c r="F4" s="151">
        <v>33848</v>
      </c>
      <c r="G4" s="152"/>
      <c r="H4" s="153"/>
    </row>
    <row r="5" spans="1:8" x14ac:dyDescent="0.15">
      <c r="A5" s="134" t="s">
        <v>517</v>
      </c>
      <c r="B5" s="139"/>
      <c r="C5" s="140"/>
      <c r="D5" s="141">
        <v>74287</v>
      </c>
      <c r="E5" s="142"/>
      <c r="F5" s="143">
        <v>45945</v>
      </c>
      <c r="G5" s="144"/>
      <c r="H5" s="145"/>
    </row>
    <row r="6" spans="1:8" x14ac:dyDescent="0.15">
      <c r="A6" s="146"/>
      <c r="B6" s="147"/>
      <c r="C6" s="148"/>
      <c r="D6" s="149">
        <v>35846</v>
      </c>
      <c r="E6" s="150"/>
      <c r="F6" s="151">
        <v>25180</v>
      </c>
      <c r="G6" s="152"/>
      <c r="H6" s="153"/>
    </row>
    <row r="7" spans="1:8" x14ac:dyDescent="0.15">
      <c r="A7" s="134" t="s">
        <v>518</v>
      </c>
      <c r="B7" s="139"/>
      <c r="C7" s="140"/>
      <c r="D7" s="141">
        <v>76200</v>
      </c>
      <c r="E7" s="142"/>
      <c r="F7" s="143">
        <v>44475</v>
      </c>
      <c r="G7" s="144"/>
      <c r="H7" s="145"/>
    </row>
    <row r="8" spans="1:8" x14ac:dyDescent="0.15">
      <c r="A8" s="146"/>
      <c r="B8" s="147"/>
      <c r="C8" s="148"/>
      <c r="D8" s="149">
        <v>63420</v>
      </c>
      <c r="E8" s="150"/>
      <c r="F8" s="151">
        <v>24780</v>
      </c>
      <c r="G8" s="152"/>
      <c r="H8" s="153"/>
    </row>
    <row r="9" spans="1:8" x14ac:dyDescent="0.15">
      <c r="A9" s="134" t="s">
        <v>519</v>
      </c>
      <c r="B9" s="139"/>
      <c r="C9" s="140"/>
      <c r="D9" s="141">
        <v>45276</v>
      </c>
      <c r="E9" s="142"/>
      <c r="F9" s="143">
        <v>45982</v>
      </c>
      <c r="G9" s="144"/>
      <c r="H9" s="145"/>
    </row>
    <row r="10" spans="1:8" x14ac:dyDescent="0.15">
      <c r="A10" s="146"/>
      <c r="B10" s="147"/>
      <c r="C10" s="148"/>
      <c r="D10" s="149">
        <v>28686</v>
      </c>
      <c r="E10" s="150"/>
      <c r="F10" s="151">
        <v>25583</v>
      </c>
      <c r="G10" s="152"/>
      <c r="H10" s="153"/>
    </row>
    <row r="11" spans="1:8" x14ac:dyDescent="0.15">
      <c r="A11" s="134" t="s">
        <v>520</v>
      </c>
      <c r="B11" s="139"/>
      <c r="C11" s="140"/>
      <c r="D11" s="141">
        <v>54028</v>
      </c>
      <c r="E11" s="142"/>
      <c r="F11" s="143">
        <v>50538</v>
      </c>
      <c r="G11" s="144"/>
      <c r="H11" s="145"/>
    </row>
    <row r="12" spans="1:8" x14ac:dyDescent="0.15">
      <c r="A12" s="146"/>
      <c r="B12" s="147"/>
      <c r="C12" s="154"/>
      <c r="D12" s="149">
        <v>37798</v>
      </c>
      <c r="E12" s="150"/>
      <c r="F12" s="151">
        <v>29053</v>
      </c>
      <c r="G12" s="152"/>
      <c r="H12" s="153"/>
    </row>
    <row r="13" spans="1:8" x14ac:dyDescent="0.15">
      <c r="A13" s="134"/>
      <c r="B13" s="139"/>
      <c r="C13" s="140"/>
      <c r="D13" s="141">
        <v>59634</v>
      </c>
      <c r="E13" s="142"/>
      <c r="F13" s="143">
        <v>50150</v>
      </c>
      <c r="G13" s="155"/>
      <c r="H13" s="145"/>
    </row>
    <row r="14" spans="1:8" x14ac:dyDescent="0.15">
      <c r="A14" s="146"/>
      <c r="B14" s="147"/>
      <c r="C14" s="148"/>
      <c r="D14" s="149">
        <v>37290</v>
      </c>
      <c r="E14" s="150"/>
      <c r="F14" s="151">
        <v>27689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6.96</v>
      </c>
      <c r="C19" s="156">
        <f>ROUND(VALUE(SUBSTITUTE(実質収支比率等に係る経年分析!G$48,"▲","-")),2)</f>
        <v>6.12</v>
      </c>
      <c r="D19" s="156">
        <f>ROUND(VALUE(SUBSTITUTE(実質収支比率等に係る経年分析!H$48,"▲","-")),2)</f>
        <v>6.84</v>
      </c>
      <c r="E19" s="156">
        <f>ROUND(VALUE(SUBSTITUTE(実質収支比率等に係る経年分析!I$48,"▲","-")),2)</f>
        <v>5.4</v>
      </c>
      <c r="F19" s="156">
        <f>ROUND(VALUE(SUBSTITUTE(実質収支比率等に係る経年分析!J$48,"▲","-")),2)</f>
        <v>6.53</v>
      </c>
    </row>
    <row r="20" spans="1:11" x14ac:dyDescent="0.15">
      <c r="A20" s="156" t="s">
        <v>53</v>
      </c>
      <c r="B20" s="156">
        <f>ROUND(VALUE(SUBSTITUTE(実質収支比率等に係る経年分析!F$47,"▲","-")),2)</f>
        <v>16.07</v>
      </c>
      <c r="C20" s="156">
        <f>ROUND(VALUE(SUBSTITUTE(実質収支比率等に係る経年分析!G$47,"▲","-")),2)</f>
        <v>18.2</v>
      </c>
      <c r="D20" s="156">
        <f>ROUND(VALUE(SUBSTITUTE(実質収支比率等に係る経年分析!H$47,"▲","-")),2)</f>
        <v>16.82</v>
      </c>
      <c r="E20" s="156">
        <f>ROUND(VALUE(SUBSTITUTE(実質収支比率等に係る経年分析!I$47,"▲","-")),2)</f>
        <v>17.77</v>
      </c>
      <c r="F20" s="156">
        <f>ROUND(VALUE(SUBSTITUTE(実質収支比率等に係る経年分析!J$47,"▲","-")),2)</f>
        <v>17.309999999999999</v>
      </c>
    </row>
    <row r="21" spans="1:11" x14ac:dyDescent="0.15">
      <c r="A21" s="156" t="s">
        <v>54</v>
      </c>
      <c r="B21" s="156">
        <f>IF(ISNUMBER(VALUE(SUBSTITUTE(実質収支比率等に係る経年分析!F$49,"▲","-"))),ROUND(VALUE(SUBSTITUTE(実質収支比率等に係る経年分析!F$49,"▲","-")),2),NA())</f>
        <v>0.21</v>
      </c>
      <c r="C21" s="156">
        <f>IF(ISNUMBER(VALUE(SUBSTITUTE(実質収支比率等に係る経年分析!G$49,"▲","-"))),ROUND(VALUE(SUBSTITUTE(実質収支比率等に係る経年分析!G$49,"▲","-")),2),NA())</f>
        <v>0.87</v>
      </c>
      <c r="D21" s="156">
        <f>IF(ISNUMBER(VALUE(SUBSTITUTE(実質収支比率等に係る経年分析!H$49,"▲","-"))),ROUND(VALUE(SUBSTITUTE(実質収支比率等に係る経年分析!H$49,"▲","-")),2),NA())</f>
        <v>1.1499999999999999</v>
      </c>
      <c r="E21" s="156">
        <f>IF(ISNUMBER(VALUE(SUBSTITUTE(実質収支比率等に係る経年分析!I$49,"▲","-"))),ROUND(VALUE(SUBSTITUTE(実質収支比率等に係る経年分析!I$49,"▲","-")),2),NA())</f>
        <v>0.45</v>
      </c>
      <c r="F21" s="156">
        <f>IF(ISNUMBER(VALUE(SUBSTITUTE(実質収支比率等に係る経年分析!J$49,"▲","-"))),ROUND(VALUE(SUBSTITUTE(実質収支比率等に係る経年分析!J$49,"▲","-")),2),NA())</f>
        <v>1.68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袖ケ浦市後期高齢者医療特別会計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15">
      <c r="A33" s="157" t="str">
        <f>IF(連結実質赤字比率に係る赤字・黒字の構成分析!C$37="",NA(),連結実質赤字比率に係る赤字・黒字の構成分析!C$37)</f>
        <v>袖ケ浦市国民健康保険特別会計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0.57999999999999996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v>
      </c>
    </row>
    <row r="34" spans="1:16" x14ac:dyDescent="0.15">
      <c r="A34" s="157" t="str">
        <f>IF(連結実質赤字比率に係る赤字・黒字の構成分析!C$36="",NA(),連結実質赤字比率に係る赤字・黒字の構成分析!C$36)</f>
        <v>袖ケ浦市介護保険特別会計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0.55000000000000004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0.81</v>
      </c>
    </row>
    <row r="35" spans="1:16" x14ac:dyDescent="0.15">
      <c r="A35" s="157" t="str">
        <f>IF(連結実質赤字比率に係る赤字・黒字の構成分析!C$35="",NA(),連結実質赤字比率に係る赤字・黒字の構成分析!C$35)</f>
        <v>袖ケ浦市下水道事業会計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0.36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0.79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0.66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0.82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0.99</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6.96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6.11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6.84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6.53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1575</v>
      </c>
      <c r="E42" s="158"/>
      <c r="F42" s="158"/>
      <c r="G42" s="158">
        <f>'実質公債費比率（分子）の構造'!L$52</f>
        <v>1555</v>
      </c>
      <c r="H42" s="158"/>
      <c r="I42" s="158"/>
      <c r="J42" s="158">
        <f>'実質公債費比率（分子）の構造'!M$52</f>
        <v>1599</v>
      </c>
      <c r="K42" s="158"/>
      <c r="L42" s="158"/>
      <c r="M42" s="158">
        <f>'実質公債費比率（分子）の構造'!N$52</f>
        <v>1523</v>
      </c>
      <c r="N42" s="158"/>
      <c r="O42" s="158"/>
      <c r="P42" s="158">
        <f>'実質公債費比率（分子）の構造'!O$52</f>
        <v>1385</v>
      </c>
    </row>
    <row r="43" spans="1:16" x14ac:dyDescent="0.15">
      <c r="A43" s="158" t="s">
        <v>16</v>
      </c>
      <c r="B43" s="158" t="str">
        <f>'実質公債費比率（分子）の構造'!K$51</f>
        <v>-</v>
      </c>
      <c r="C43" s="158"/>
      <c r="D43" s="158"/>
      <c r="E43" s="158" t="str">
        <f>'実質公債費比率（分子）の構造'!L$51</f>
        <v>-</v>
      </c>
      <c r="F43" s="158"/>
      <c r="G43" s="158"/>
      <c r="H43" s="158">
        <f>'実質公債費比率（分子）の構造'!M$51</f>
        <v>0</v>
      </c>
      <c r="I43" s="158"/>
      <c r="J43" s="158"/>
      <c r="K43" s="158">
        <f>'実質公債費比率（分子）の構造'!N$51</f>
        <v>0</v>
      </c>
      <c r="L43" s="158"/>
      <c r="M43" s="158"/>
      <c r="N43" s="158" t="str">
        <f>'実質公債費比率（分子）の構造'!O$51</f>
        <v>-</v>
      </c>
      <c r="O43" s="158"/>
      <c r="P43" s="158"/>
    </row>
    <row r="44" spans="1:16" x14ac:dyDescent="0.15">
      <c r="A44" s="158" t="s">
        <v>62</v>
      </c>
      <c r="B44" s="158">
        <f>'実質公債費比率（分子）の構造'!K$50</f>
        <v>61</v>
      </c>
      <c r="C44" s="158"/>
      <c r="D44" s="158"/>
      <c r="E44" s="158">
        <f>'実質公債費比率（分子）の構造'!L$50</f>
        <v>61</v>
      </c>
      <c r="F44" s="158"/>
      <c r="G44" s="158"/>
      <c r="H44" s="158">
        <f>'実質公債費比率（分子）の構造'!M$50</f>
        <v>61</v>
      </c>
      <c r="I44" s="158"/>
      <c r="J44" s="158"/>
      <c r="K44" s="158">
        <f>'実質公債費比率（分子）の構造'!N$50</f>
        <v>61</v>
      </c>
      <c r="L44" s="158"/>
      <c r="M44" s="158"/>
      <c r="N44" s="158">
        <f>'実質公債費比率（分子）の構造'!O$50</f>
        <v>61</v>
      </c>
      <c r="O44" s="158"/>
      <c r="P44" s="158"/>
    </row>
    <row r="45" spans="1:16" x14ac:dyDescent="0.15">
      <c r="A45" s="158" t="s">
        <v>63</v>
      </c>
      <c r="B45" s="158">
        <f>'実質公債費比率（分子）の構造'!K$49</f>
        <v>178</v>
      </c>
      <c r="C45" s="158"/>
      <c r="D45" s="158"/>
      <c r="E45" s="158">
        <f>'実質公債費比率（分子）の構造'!L$49</f>
        <v>176</v>
      </c>
      <c r="F45" s="158"/>
      <c r="G45" s="158"/>
      <c r="H45" s="158">
        <f>'実質公債費比率（分子）の構造'!M$49</f>
        <v>187</v>
      </c>
      <c r="I45" s="158"/>
      <c r="J45" s="158"/>
      <c r="K45" s="158">
        <f>'実質公債費比率（分子）の構造'!N$49</f>
        <v>182</v>
      </c>
      <c r="L45" s="158"/>
      <c r="M45" s="158"/>
      <c r="N45" s="158">
        <f>'実質公債費比率（分子）の構造'!O$49</f>
        <v>177</v>
      </c>
      <c r="O45" s="158"/>
      <c r="P45" s="158"/>
    </row>
    <row r="46" spans="1:16" x14ac:dyDescent="0.15">
      <c r="A46" s="158" t="s">
        <v>64</v>
      </c>
      <c r="B46" s="158">
        <f>'実質公債費比率（分子）の構造'!K$48</f>
        <v>351</v>
      </c>
      <c r="C46" s="158"/>
      <c r="D46" s="158"/>
      <c r="E46" s="158">
        <f>'実質公債費比率（分子）の構造'!L$48</f>
        <v>325</v>
      </c>
      <c r="F46" s="158"/>
      <c r="G46" s="158"/>
      <c r="H46" s="158">
        <f>'実質公債費比率（分子）の構造'!M$48</f>
        <v>304</v>
      </c>
      <c r="I46" s="158"/>
      <c r="J46" s="158"/>
      <c r="K46" s="158">
        <f>'実質公債費比率（分子）の構造'!N$48</f>
        <v>281</v>
      </c>
      <c r="L46" s="158"/>
      <c r="M46" s="158"/>
      <c r="N46" s="158">
        <f>'実質公債費比率（分子）の構造'!O$48</f>
        <v>226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1349</v>
      </c>
      <c r="C49" s="158"/>
      <c r="D49" s="158"/>
      <c r="E49" s="158">
        <f>'実質公債費比率（分子）の構造'!L$45</f>
        <v>1491</v>
      </c>
      <c r="F49" s="158"/>
      <c r="G49" s="158"/>
      <c r="H49" s="158">
        <f>'実質公債費比率（分子）の構造'!M$45</f>
        <v>1642</v>
      </c>
      <c r="I49" s="158"/>
      <c r="J49" s="158"/>
      <c r="K49" s="158">
        <f>'実質公債費比率（分子）の構造'!N$45</f>
        <v>1787</v>
      </c>
      <c r="L49" s="158"/>
      <c r="M49" s="158"/>
      <c r="N49" s="158">
        <f>'実質公債費比率（分子）の構造'!O$45</f>
        <v>1851</v>
      </c>
      <c r="O49" s="158"/>
      <c r="P49" s="158"/>
    </row>
    <row r="50" spans="1:16" x14ac:dyDescent="0.15">
      <c r="A50" s="158" t="s">
        <v>67</v>
      </c>
      <c r="B50" s="158" t="e">
        <f>NA()</f>
        <v>#N/A</v>
      </c>
      <c r="C50" s="158">
        <f>IF(ISNUMBER('実質公債費比率（分子）の構造'!K$53),'実質公債費比率（分子）の構造'!K$53,NA())</f>
        <v>364</v>
      </c>
      <c r="D50" s="158" t="e">
        <f>NA()</f>
        <v>#N/A</v>
      </c>
      <c r="E50" s="158" t="e">
        <f>NA()</f>
        <v>#N/A</v>
      </c>
      <c r="F50" s="158">
        <f>IF(ISNUMBER('実質公債費比率（分子）の構造'!L$53),'実質公債費比率（分子）の構造'!L$53,NA())</f>
        <v>498</v>
      </c>
      <c r="G50" s="158" t="e">
        <f>NA()</f>
        <v>#N/A</v>
      </c>
      <c r="H50" s="158" t="e">
        <f>NA()</f>
        <v>#N/A</v>
      </c>
      <c r="I50" s="158">
        <f>IF(ISNUMBER('実質公債費比率（分子）の構造'!M$53),'実質公債費比率（分子）の構造'!M$53,NA())</f>
        <v>595</v>
      </c>
      <c r="J50" s="158" t="e">
        <f>NA()</f>
        <v>#N/A</v>
      </c>
      <c r="K50" s="158" t="e">
        <f>NA()</f>
        <v>#N/A</v>
      </c>
      <c r="L50" s="158">
        <f>IF(ISNUMBER('実質公債費比率（分子）の構造'!N$53),'実質公債費比率（分子）の構造'!N$53,NA())</f>
        <v>788</v>
      </c>
      <c r="M50" s="158" t="e">
        <f>NA()</f>
        <v>#N/A</v>
      </c>
      <c r="N50" s="158" t="e">
        <f>NA()</f>
        <v>#N/A</v>
      </c>
      <c r="O50" s="158">
        <f>IF(ISNUMBER('実質公債費比率（分子）の構造'!O$53),'実質公債費比率（分子）の構造'!O$53,NA())</f>
        <v>930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10646</v>
      </c>
      <c r="E56" s="157"/>
      <c r="F56" s="157"/>
      <c r="G56" s="157">
        <f>'将来負担比率（分子）の構造'!J$52</f>
        <v>10488</v>
      </c>
      <c r="H56" s="157"/>
      <c r="I56" s="157"/>
      <c r="J56" s="157">
        <f>'将来負担比率（分子）の構造'!K$52</f>
        <v>10348</v>
      </c>
      <c r="K56" s="157"/>
      <c r="L56" s="157"/>
      <c r="M56" s="157">
        <f>'将来負担比率（分子）の構造'!L$52</f>
        <v>9906</v>
      </c>
      <c r="N56" s="157"/>
      <c r="O56" s="157"/>
      <c r="P56" s="157">
        <f>'将来負担比率（分子）の構造'!M$52</f>
        <v>9633</v>
      </c>
    </row>
    <row r="57" spans="1:16" x14ac:dyDescent="0.15">
      <c r="A57" s="157" t="s">
        <v>42</v>
      </c>
      <c r="B57" s="157"/>
      <c r="C57" s="157"/>
      <c r="D57" s="157">
        <f>'将来負担比率（分子）の構造'!I$51</f>
        <v>6502</v>
      </c>
      <c r="E57" s="157"/>
      <c r="F57" s="157"/>
      <c r="G57" s="157">
        <f>'将来負担比率（分子）の構造'!J$51</f>
        <v>6073</v>
      </c>
      <c r="H57" s="157"/>
      <c r="I57" s="157"/>
      <c r="J57" s="157">
        <f>'将来負担比率（分子）の構造'!K$51</f>
        <v>6683</v>
      </c>
      <c r="K57" s="157"/>
      <c r="L57" s="157"/>
      <c r="M57" s="157">
        <f>'将来負担比率（分子）の構造'!L$51</f>
        <v>6243</v>
      </c>
      <c r="N57" s="157"/>
      <c r="O57" s="157"/>
      <c r="P57" s="157">
        <f>'将来負担比率（分子）の構造'!M$51</f>
        <v>5701</v>
      </c>
    </row>
    <row r="58" spans="1:16" x14ac:dyDescent="0.15">
      <c r="A58" s="157" t="s">
        <v>41</v>
      </c>
      <c r="B58" s="157"/>
      <c r="C58" s="157"/>
      <c r="D58" s="157">
        <f>'将来負担比率（分子）の構造'!I$50</f>
        <v>5508</v>
      </c>
      <c r="E58" s="157"/>
      <c r="F58" s="157"/>
      <c r="G58" s="157">
        <f>'将来負担比率（分子）の構造'!J$50</f>
        <v>6301</v>
      </c>
      <c r="H58" s="157"/>
      <c r="I58" s="157"/>
      <c r="J58" s="157">
        <f>'将来負担比率（分子）の構造'!K$50</f>
        <v>5595</v>
      </c>
      <c r="K58" s="157"/>
      <c r="L58" s="157"/>
      <c r="M58" s="157">
        <f>'将来負担比率（分子）の構造'!L$50</f>
        <v>5945</v>
      </c>
      <c r="N58" s="157"/>
      <c r="O58" s="157"/>
      <c r="P58" s="157">
        <f>'将来負担比率（分子）の構造'!M$50</f>
        <v>5949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2804</v>
      </c>
      <c r="C62" s="157"/>
      <c r="D62" s="157"/>
      <c r="E62" s="157">
        <f>'将来負担比率（分子）の構造'!J$45</f>
        <v>2669</v>
      </c>
      <c r="F62" s="157"/>
      <c r="G62" s="157"/>
      <c r="H62" s="157">
        <f>'将来負担比率（分子）の構造'!K$45</f>
        <v>2614</v>
      </c>
      <c r="I62" s="157"/>
      <c r="J62" s="157"/>
      <c r="K62" s="157">
        <f>'将来負担比率（分子）の構造'!L$45</f>
        <v>2679</v>
      </c>
      <c r="L62" s="157"/>
      <c r="M62" s="157"/>
      <c r="N62" s="157">
        <f>'将来負担比率（分子）の構造'!M$45</f>
        <v>2671</v>
      </c>
      <c r="O62" s="157"/>
      <c r="P62" s="157"/>
    </row>
    <row r="63" spans="1:16" x14ac:dyDescent="0.15">
      <c r="A63" s="157" t="s">
        <v>34</v>
      </c>
      <c r="B63" s="157">
        <f>'将来負担比率（分子）の構造'!I$44</f>
        <v>1342</v>
      </c>
      <c r="C63" s="157"/>
      <c r="D63" s="157"/>
      <c r="E63" s="157">
        <f>'将来負担比率（分子）の構造'!J$44</f>
        <v>1282</v>
      </c>
      <c r="F63" s="157"/>
      <c r="G63" s="157"/>
      <c r="H63" s="157">
        <f>'将来負担比率（分子）の構造'!K$44</f>
        <v>1184</v>
      </c>
      <c r="I63" s="157"/>
      <c r="J63" s="157"/>
      <c r="K63" s="157">
        <f>'将来負担比率（分子）の構造'!L$44</f>
        <v>1112</v>
      </c>
      <c r="L63" s="157"/>
      <c r="M63" s="157"/>
      <c r="N63" s="157">
        <f>'将来負担比率（分子）の構造'!M$44</f>
        <v>1042</v>
      </c>
      <c r="O63" s="157"/>
      <c r="P63" s="157"/>
    </row>
    <row r="64" spans="1:16" x14ac:dyDescent="0.15">
      <c r="A64" s="157" t="s">
        <v>33</v>
      </c>
      <c r="B64" s="157">
        <f>'将来負担比率（分子）の構造'!I$43</f>
        <v>3912</v>
      </c>
      <c r="C64" s="157"/>
      <c r="D64" s="157"/>
      <c r="E64" s="157">
        <f>'将来負担比率（分子）の構造'!J$43</f>
        <v>3456</v>
      </c>
      <c r="F64" s="157"/>
      <c r="G64" s="157"/>
      <c r="H64" s="157">
        <f>'将来負担比率（分子）の構造'!K$43</f>
        <v>2559</v>
      </c>
      <c r="I64" s="157"/>
      <c r="J64" s="157"/>
      <c r="K64" s="157">
        <f>'将来負担比率（分子）の構造'!L$43</f>
        <v>2078</v>
      </c>
      <c r="L64" s="157"/>
      <c r="M64" s="157"/>
      <c r="N64" s="157">
        <f>'将来負担比率（分子）の構造'!M$43</f>
        <v>1854</v>
      </c>
      <c r="O64" s="157"/>
      <c r="P64" s="157"/>
    </row>
    <row r="65" spans="1:16" x14ac:dyDescent="0.15">
      <c r="A65" s="157" t="s">
        <v>32</v>
      </c>
      <c r="B65" s="157">
        <f>'将来負担比率（分子）の構造'!I$42</f>
        <v>618</v>
      </c>
      <c r="C65" s="157"/>
      <c r="D65" s="157"/>
      <c r="E65" s="157">
        <f>'将来負担比率（分子）の構造'!J$42</f>
        <v>546</v>
      </c>
      <c r="F65" s="157"/>
      <c r="G65" s="157"/>
      <c r="H65" s="157">
        <f>'将来負担比率（分子）の構造'!K$42</f>
        <v>476</v>
      </c>
      <c r="I65" s="157"/>
      <c r="J65" s="157"/>
      <c r="K65" s="157">
        <f>'将来負担比率（分子）の構造'!L$42</f>
        <v>416</v>
      </c>
      <c r="L65" s="157"/>
      <c r="M65" s="157"/>
      <c r="N65" s="157">
        <f>'将来負担比率（分子）の構造'!M$42</f>
        <v>346</v>
      </c>
      <c r="O65" s="157"/>
      <c r="P65" s="157"/>
    </row>
    <row r="66" spans="1:16" x14ac:dyDescent="0.15">
      <c r="A66" s="157" t="s">
        <v>31</v>
      </c>
      <c r="B66" s="157">
        <f>'将来負担比率（分子）の構造'!I$41</f>
        <v>15031</v>
      </c>
      <c r="C66" s="157"/>
      <c r="D66" s="157"/>
      <c r="E66" s="157">
        <f>'将来負担比率（分子）の構造'!J$41</f>
        <v>15840</v>
      </c>
      <c r="F66" s="157"/>
      <c r="G66" s="157"/>
      <c r="H66" s="157">
        <f>'将来負担比率（分子）の構造'!K$41</f>
        <v>16943</v>
      </c>
      <c r="I66" s="157"/>
      <c r="J66" s="157"/>
      <c r="K66" s="157">
        <f>'将来負担比率（分子）の構造'!L$41</f>
        <v>16761</v>
      </c>
      <c r="L66" s="157"/>
      <c r="M66" s="157"/>
      <c r="N66" s="157">
        <f>'将来負担比率（分子）の構造'!M$41</f>
        <v>17266</v>
      </c>
      <c r="O66" s="157"/>
      <c r="P66" s="157"/>
    </row>
    <row r="67" spans="1:16" x14ac:dyDescent="0.15">
      <c r="A67" s="157" t="s">
        <v>71</v>
      </c>
      <c r="B67" s="157" t="e">
        <f>NA()</f>
        <v>#N/A</v>
      </c>
      <c r="C67" s="157">
        <f>IF(ISNUMBER('将来負担比率（分子）の構造'!I$53), IF('将来負担比率（分子）の構造'!I$53 &lt; 0, 0, '将来負担比率（分子）の構造'!I$53), NA())</f>
        <v>1052</v>
      </c>
      <c r="D67" s="157" t="e">
        <f>NA()</f>
        <v>#N/A</v>
      </c>
      <c r="E67" s="157" t="e">
        <f>NA()</f>
        <v>#N/A</v>
      </c>
      <c r="F67" s="157">
        <f>IF(ISNUMBER('将来負担比率（分子）の構造'!J$53), IF('将来負担比率（分子）の構造'!J$53 &lt; 0, 0, '将来負担比率（分子）の構造'!J$53), NA())</f>
        <v>931</v>
      </c>
      <c r="G67" s="157" t="e">
        <f>NA()</f>
        <v>#N/A</v>
      </c>
      <c r="H67" s="157" t="e">
        <f>NA()</f>
        <v>#N/A</v>
      </c>
      <c r="I67" s="157">
        <f>IF(ISNUMBER('将来負担比率（分子）の構造'!K$53), IF('将来負担比率（分子）の構造'!K$53 &lt; 0, 0, '将来負担比率（分子）の構造'!K$53), NA())</f>
        <v>1151</v>
      </c>
      <c r="J67" s="157" t="e">
        <f>NA()</f>
        <v>#N/A</v>
      </c>
      <c r="K67" s="157" t="e">
        <f>NA()</f>
        <v>#N/A</v>
      </c>
      <c r="L67" s="157">
        <f>IF(ISNUMBER('将来負担比率（分子）の構造'!L$53), IF('将来負担比率（分子）の構造'!L$53 &lt; 0, 0, '将来負担比率（分子）の構造'!L$53), NA())</f>
        <v>950</v>
      </c>
      <c r="M67" s="157" t="e">
        <f>NA()</f>
        <v>#N/A</v>
      </c>
      <c r="N67" s="157" t="e">
        <f>NA()</f>
        <v>#N/A</v>
      </c>
      <c r="O67" s="157">
        <f>IF(ISNUMBER('将来負担比率（分子）の構造'!M$53), IF('将来負担比率（分子）の構造'!M$53 &lt; 0, 0, '将来負担比率（分子）の構造'!M$53), NA())</f>
        <v>1897</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2743</v>
      </c>
      <c r="C72" s="161">
        <f>基金残高に係る経年分析!G55</f>
        <v>3019</v>
      </c>
      <c r="D72" s="161">
        <f>基金残高に係る経年分析!H55</f>
        <v>3074</v>
      </c>
    </row>
    <row r="73" spans="1:16" x14ac:dyDescent="0.15">
      <c r="A73" s="160" t="s">
        <v>74</v>
      </c>
      <c r="B73" s="161">
        <f>基金残高に係る経年分析!F56</f>
        <v>801</v>
      </c>
      <c r="C73" s="161">
        <f>基金残高に係る経年分析!G56</f>
        <v>1001</v>
      </c>
      <c r="D73" s="161">
        <f>基金残高に係る経年分析!H56</f>
        <v>1201</v>
      </c>
    </row>
    <row r="74" spans="1:16" x14ac:dyDescent="0.15">
      <c r="A74" s="160" t="s">
        <v>75</v>
      </c>
      <c r="B74" s="161">
        <f>基金残高に係る経年分析!F57</f>
        <v>614</v>
      </c>
      <c r="C74" s="161">
        <f>基金残高に係る経年分析!G57</f>
        <v>715</v>
      </c>
      <c r="D74" s="161">
        <f>基金残高に係る経年分析!H57</f>
        <v>631</v>
      </c>
    </row>
  </sheetData>
  <sheetProtection algorithmName="SHA-512" hashValue="SJOTSbY7j0qnXs5KGn7gDT1PBS7GqQPiivhbW1ipR3GCeg6YHDULJxg/cF+F7+dFIzYP4eYaklUbvya2if0KpQ==" saltValue="RoBWBlclY6nLLNcDYTNH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 </cp:lastModifiedBy>
  <cp:lastPrinted>2026-03-10T04:39:51Z</cp:lastPrinted>
  <dcterms:created xsi:type="dcterms:W3CDTF">2026-02-23T05:41:54Z</dcterms:created>
  <dcterms:modified xsi:type="dcterms:W3CDTF">2026-03-23T06:26:44Z</dcterms:modified>
  <cp:category/>
</cp:coreProperties>
</file>