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4fy\050_地方公会計\07 財政状況資料集（ストック情報）分析欄の記入\05 結合作業\アップロード済みファイル\"/>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<sst xmlns="http://schemas.openxmlformats.org/spreadsheetml/2006/main" count="1092" uniqueCount="646">
  <si>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</si>
  <si>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</si>
  <si>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</si>
  <si>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</si>
  <si>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</si>
  <si>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</si>
  <si>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</si>
  <si>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</si>
  <si>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</si>
  <si>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</si>
  <si>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</si>
  <si>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</si>
  <si>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</si>
  <si>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</si>
  <si>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</si>
  <si>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</si>
  <si>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</si>
  <si>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</si>
  <si>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</si>
  <si>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</si>
  <si>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</si>
  <si>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</si>
  <si>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</si>
  <si>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</si>
  <si>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</si>
  <si>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</si>
  <si>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</si>
  <si>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</si>
  <si>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</si>
  <si>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</si>
  <si>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</si>
  <si>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</si>
  <si>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</si>
  <si>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</si>
  <si>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</si>
  <si>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</si>
  <si>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</si>
  <si>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</si>
  <si>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</si>
  <si>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</si>
  <si>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</si>
  <si>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</si>
  <si>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</si>
  <si>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</si>
  <si>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</si>
  <si>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</si>
  <si>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</si>
  <si>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</si>
  <si>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</si>
  <si>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</si>
  <si>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</si>
  <si>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</si>
  <si>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</si>
  <si>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</si>
  <si>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</si>
  <si>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</si>
  <si>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</si>
  <si>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</si>
  <si>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</si>
  <si>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</si>
  <si>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</si>
  <si>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</si>
  <si>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</si>
  <si>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</si>
  <si>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</si>
  <si>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</si>
  <si>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</si>
  <si>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</si>
  <si>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</si>
  <si>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</si>
  <si>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</si>
  <si>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</si>
  <si>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</si>
  <si>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</si>
  <si>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</si>
  <si>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</si>
  <si>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</si>
  <si>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</si>
  <si>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</si>
  <si>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</si>
  <si>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</si>
  <si>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</si>
  <si>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</si>
  <si>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</si>
  <si>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</si>
  <si>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</si>
  <si>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</si>
  <si>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</si>
  <si>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</si>
  <si>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</si>
  <si>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</si>
  <si>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</si>
  <si>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</si>
  <si>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</si>
  <si>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</si>
  <si>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</si>
  <si>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</si>
  <si>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柏市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</si>
  <si>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</si>
  <si>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</si>
  <si>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</si>
  <si>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</si>
  <si>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</si>
  <si>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</si>
  <si>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</si>
  <si>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</si>
  <si>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</si>
  <si>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</si>
  <si>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</si>
  <si>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</si>
  <si>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</si>
  <si>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</si>
  <si>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</si>
  <si>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</si>
  <si>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</si>
  <si>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</si>
  <si>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</si>
  <si>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</si>
  <si>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</si>
  <si>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</si>
  <si>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</si>
  <si>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</si>
  <si>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</si>
  <si>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</si>
  <si>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</si>
  <si>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</si>
  <si>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</si>
  <si>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</si>
  <si>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</si>
  <si>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</si>
  <si>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</si>
  <si>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</si>
  <si>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</si>
  <si>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</si>
  <si>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</si>
  <si>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</si>
  <si>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</si>
  <si>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</si>
  <si>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</si>
  <si>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</si>
  <si>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</si>
  <si>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</si>
  <si>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</si>
  <si>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</si>
  <si>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</si>
  <si>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</si>
  <si>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</si>
  <si>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</si>
  <si>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</si>
  <si>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</si>
  <si>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</si>
  <si>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</si>
  <si>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</si>
  <si>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</si>
  <si>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</si>
  <si>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</si>
  <si>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</si>
  <si>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</si>
  <si>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</si>
  <si>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</si>
  <si>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</si>
  <si>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</si>
  <si>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</si>
  <si>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</si>
  <si>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</si>
  <si>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</si>
  <si>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</si>
  <si>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</si>
  <si>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</si>
  <si>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</si>
  <si>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</si>
  <si>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</si>
  <si>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</si>
  <si>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</si>
  <si>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</si>
  <si>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</si>
  <si>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</si>
  <si>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</si>
  <si>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</si>
  <si>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</si>
  <si>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</si>
  <si>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</si>
  <si>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</si>
  <si>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</si>
  <si>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</si>
  <si>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</si>
  <si>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</si>
  <si>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</si>
  <si>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</si>
  <si>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</si>
  <si>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</si>
  <si>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</si>
  <si>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</si>
  <si>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</si>
  <si>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</si>
  <si>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</si>
  <si>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</si>
  <si>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</si>
  <si>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</si>
  <si>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</si>
  <si>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</si>
  <si>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</si>
  <si>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</si>
  <si>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</si>
  <si>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</si>
  <si>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</si>
  <si>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</si>
  <si>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</si>
  <si>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</si>
  <si>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</si>
  <si>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</si>
  <si>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</si>
  <si>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</si>
  <si>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</si>
  <si>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</si>
  <si>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千葉県柏市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</si>
  <si>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</si>
  <si>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</si>
  <si>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</si>
  <si>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</si>
  <si>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</si>
  <si>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</si>
  <si>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</si>
  <si>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</si>
  <si>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</si>
  <si>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</si>
  <si>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</si>
  <si>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</si>
  <si>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</si>
  <si>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</si>
  <si>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</si>
  <si>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</si>
  <si>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</si>
  <si>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</si>
  <si>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</si>
  <si>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</si>
  <si>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</si>
  <si>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</si>
  <si>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</si>
  <si>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</si>
  <si>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</si>
  <si>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</si>
  <si>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</si>
  <si>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</si>
  <si>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</si>
  <si>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</si>
  <si>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</si>
  <si>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</si>
  <si>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</si>
  <si>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</si>
  <si>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</si>
  <si>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</si>
  <si>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</si>
  <si>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</si>
  <si>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</si>
  <si>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</si>
  <si>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</si>
  <si>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</si>
  <si>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</si>
  <si>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</si>
  <si>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</si>
  <si>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</si>
  <si>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</si>
  <si>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</si>
  <si>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</si>
  <si>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</si>
  <si>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</si>
  <si>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</si>
  <si>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</si>
  <si>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</si>
  <si>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</si>
  <si>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</si>
  <si>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</si>
  <si>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</si>
  <si>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</si>
  <si>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</si>
  <si>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</si>
  <si>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</si>
  <si>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</si>
  <si>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</si>
  <si>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</si>
  <si>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</si>
  <si>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</si>
  <si>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</si>
  <si>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</si>
  <si>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</si>
  <si>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</si>
  <si>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</si>
  <si>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</si>
  <si>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</si>
  <si>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</si>
  <si>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</si>
  <si>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</si>
  <si>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</si>
  <si>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</si>
  <si>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</si>
  <si>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</si>
  <si>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</si>
  <si>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</si>
  <si>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</si>
  <si>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</si>
  <si>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</si>
  <si>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</si>
  <si>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</si>
  <si>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</si>
  <si>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</si>
  <si>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</si>
  <si>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</si>
  <si>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</si>
  <si>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</si>
  <si>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</si>
  <si>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</si>
  <si>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</si>
  <si>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</si>
  <si>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</si>
  <si>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</si>
  <si>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</si>
  <si>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</si>
  <si>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</si>
  <si>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</si>
  <si>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</si>
  <si>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</si>
  <si>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</si>
  <si>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</si>
  <si>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</si>
  <si>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</si>
  <si>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</si>
  <si>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</si>
  <si>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</si>
  <si>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</si>
  <si>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</si>
  <si>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</si>
  <si>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</si>
  <si>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</si>
  <si>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</si>
  <si>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</si>
  <si>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</si>
  <si>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</si>
  <si>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</si>
  <si>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</si>
  <si>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</si>
  <si>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</si>
  <si>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</si>
  <si>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</si>
  <si>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</si>
  <si>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</si>
  <si>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</si>
  <si>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</si>
  <si>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</si>
  <si>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</si>
  <si>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</si>
  <si>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</si>
  <si>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</si>
  <si>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</si>
  <si>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</si>
  <si>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</si>
  <si>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</si>
  <si>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</si>
  <si>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</si>
  <si>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</si>
  <si>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</si>
  <si>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</si>
  <si>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</si>
  <si>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</si>
  <si>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</si>
  <si>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</si>
  <si>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</si>
  <si>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</si>
  <si>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</si>
  <si>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</si>
  <si>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千葉県柏市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</si>
  <si>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</si>
  <si>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</si>
  <si>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</si>
  <si>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</si>
  <si>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</si>
  <si>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</si>
  <si>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</si>
  <si>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</si>
  <si>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</si>
  <si>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</si>
  <si>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</si>
  <si>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</si>
  <si>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</si>
  <si>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</si>
  <si>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</si>
  <si>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</si>
  <si>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</si>
  <si>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</si>
  <si>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</si>
  <si>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</si>
  <si>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柏都市計画事業北柏駅北口土地区画整理事業特別会計</t>
    <phoneticPr fontId="5"/>
  </si>
  <si>
    <t>学校給食センター事業特別会計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</si>
  <si>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</si>
  <si>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</si>
  <si>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</si>
  <si>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</si>
  <si>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</si>
  <si>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</si>
  <si>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</si>
  <si>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</si>
  <si>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</si>
  <si>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</si>
  <si>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</si>
  <si>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</si>
  <si>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</si>
  <si>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</si>
  <si>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</si>
  <si>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</si>
  <si>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</si>
  <si>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</si>
  <si>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介護老人保健施設事業特別会計</t>
    <phoneticPr fontId="5"/>
  </si>
  <si>
    <t>水道事業会計</t>
    <phoneticPr fontId="5"/>
  </si>
  <si>
    <t>法適用企業</t>
    <phoneticPr fontId="5"/>
  </si>
  <si>
    <t>下水道事業会計</t>
    <phoneticPr fontId="5"/>
  </si>
  <si>
    <t>法適用企業</t>
    <phoneticPr fontId="5"/>
  </si>
  <si>
    <t>病院事業会計</t>
    <phoneticPr fontId="5"/>
  </si>
  <si>
    <t>法適用企業</t>
    <phoneticPr fontId="5"/>
  </si>
  <si>
    <t>公設総合地方卸売市場事業特別会計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</si>
  <si>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</si>
  <si>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</si>
  <si>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</si>
  <si>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</si>
  <si>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</si>
  <si>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</si>
  <si>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</si>
  <si>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</si>
  <si>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</si>
  <si>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</si>
  <si>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</si>
  <si>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</si>
  <si>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</si>
  <si>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</si>
  <si>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</si>
  <si>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</si>
  <si>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</si>
  <si>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</si>
  <si>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</si>
  <si>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</si>
  <si>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</si>
  <si>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</si>
  <si>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</si>
  <si>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</si>
  <si>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</si>
  <si>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</si>
  <si>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</si>
  <si>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</si>
  <si>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</si>
  <si>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</si>
  <si>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</si>
  <si>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</si>
  <si>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</si>
  <si>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</si>
  <si>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</si>
  <si>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</si>
  <si>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</si>
  <si>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</si>
  <si>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</si>
  <si>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</si>
  <si>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</si>
  <si>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</si>
  <si>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</si>
  <si>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</si>
  <si>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</si>
  <si>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</si>
  <si>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</si>
  <si>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</si>
  <si>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</si>
  <si>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</si>
  <si>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</si>
  <si>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</si>
  <si>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</si>
  <si>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</si>
  <si>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</si>
  <si>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</si>
  <si>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</si>
  <si>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</si>
  <si>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</si>
  <si>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</si>
  <si>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</si>
  <si>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</si>
  <si>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</si>
  <si>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</si>
  <si>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</si>
  <si>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</si>
  <si>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</si>
  <si>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</si>
  <si>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</si>
  <si>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公設総合地方卸売市場事業特別会計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</si>
  <si>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</si>
  <si>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介護老人保健施設事業特別会計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</si>
  <si>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</si>
  <si>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</si>
  <si>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</si>
  <si>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</si>
  <si>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</si>
  <si>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</si>
  <si>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</si>
  <si>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</si>
  <si>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</si>
  <si>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</si>
  <si>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</si>
  <si>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</si>
  <si>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</si>
  <si>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</si>
  <si>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</si>
  <si>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</si>
  <si>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</si>
  <si>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</si>
  <si>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</si>
  <si>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</si>
  <si>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</si>
  <si>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</si>
  <si>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</si>
  <si>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</si>
  <si>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</si>
  <si>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</si>
  <si>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</si>
  <si>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</si>
  <si>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</si>
  <si>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</si>
  <si>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</si>
  <si>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</si>
  <si>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</si>
  <si>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</si>
  <si>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</si>
  <si>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</si>
  <si>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</si>
  <si>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</si>
  <si>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</si>
  <si>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</si>
  <si>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</si>
  <si>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</si>
  <si>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</si>
  <si>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</si>
  <si>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</si>
  <si>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</si>
  <si>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</si>
  <si>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</si>
  <si>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</si>
  <si>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</si>
  <si>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</si>
  <si>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</si>
  <si>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</si>
  <si>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</si>
  <si>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</si>
  <si>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</si>
  <si>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</si>
  <si>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</si>
  <si>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</si>
  <si>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</si>
  <si>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</si>
  <si>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</si>
  <si>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</si>
  <si>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</si>
  <si>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</si>
  <si>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</si>
  <si>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</si>
  <si>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</si>
  <si>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</si>
  <si>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</si>
  <si>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</si>
  <si>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</si>
  <si>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</si>
  <si>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</si>
  <si>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</si>
  <si>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</si>
  <si>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</si>
  <si>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</si>
  <si>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</si>
  <si>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</si>
  <si>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</si>
  <si>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</si>
  <si>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</si>
  <si>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</si>
  <si>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</si>
  <si>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</si>
  <si>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</si>
  <si>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</si>
  <si>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</si>
  <si>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</si>
  <si>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</si>
  <si>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3.69</t>
  </si>
  <si>
    <t>▲ 0.67</t>
  </si>
  <si>
    <t>▲ 1.49</t>
  </si>
  <si>
    <t>▲ 0.57</t>
  </si>
  <si>
    <t>▲ 2.33</t>
  </si>
  <si>
    <t>水道事業会計</t>
  </si>
  <si>
    <t>下水道事業会計</t>
  </si>
  <si>
    <t>一般会計</t>
  </si>
  <si>
    <t>病院事業会計</t>
  </si>
  <si>
    <t>介護保険事業特別会計</t>
  </si>
  <si>
    <t>国民健康保険事業特別会計</t>
  </si>
  <si>
    <t>公設総合地方卸売市場事業特別会計</t>
  </si>
  <si>
    <t>柏都市計画事業北柏駅北口土地区画整理事業特別会計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</si>
  <si>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</si>
  <si>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</si>
  <si>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</si>
  <si>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</si>
  <si>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</si>
  <si>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</si>
  <si>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</si>
  <si>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</si>
  <si>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</si>
  <si>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</si>
  <si>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</si>
  <si>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19">
      <t>カイ</t>
    </rPh>
    <rPh sb="19" eb="20">
      <t>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</si>
  <si>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</si>
  <si>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</si>
  <si>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</si>
  <si>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</si>
  <si>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北千葉広域水道企業団（水道用水供給事業会計）</t>
    <rPh sb="0" eb="1">
      <t>キタ</t>
    </rPh>
    <rPh sb="1" eb="3">
      <t>チバ</t>
    </rPh>
    <rPh sb="3" eb="5">
      <t>コウイキ</t>
    </rPh>
    <rPh sb="5" eb="7">
      <t>スイドウ</t>
    </rPh>
    <rPh sb="7" eb="9">
      <t>キギョウ</t>
    </rPh>
    <rPh sb="9" eb="10">
      <t>ダン</t>
    </rPh>
    <rPh sb="11" eb="14">
      <t>スイドウヨウ</t>
    </rPh>
    <rPh sb="14" eb="15">
      <t>スイ</t>
    </rPh>
    <rPh sb="15" eb="17">
      <t>キョウキュウ</t>
    </rPh>
    <rPh sb="17" eb="19">
      <t>ジギョウ</t>
    </rPh>
    <rPh sb="19" eb="21">
      <t>カイケイ</t>
    </rPh>
    <phoneticPr fontId="2"/>
  </si>
  <si>
    <t>柏・白井・鎌ケ谷環境衛生組合</t>
    <rPh sb="0" eb="1">
      <t>カシワ</t>
    </rPh>
    <rPh sb="2" eb="4">
      <t>シロイ</t>
    </rPh>
    <rPh sb="5" eb="8">
      <t>カマガヤ</t>
    </rPh>
    <rPh sb="8" eb="10">
      <t>カンキョウ</t>
    </rPh>
    <rPh sb="10" eb="12">
      <t>エイセイ</t>
    </rPh>
    <rPh sb="12" eb="13">
      <t>ク</t>
    </rPh>
    <rPh sb="13" eb="14">
      <t>ア</t>
    </rPh>
    <phoneticPr fontId="2"/>
  </si>
  <si>
    <t>東葛中部地区総合開発事務組合（一般会計）</t>
    <rPh sb="0" eb="2">
      <t>トウカツ</t>
    </rPh>
    <rPh sb="2" eb="4">
      <t>チュウブ</t>
    </rPh>
    <rPh sb="4" eb="6">
      <t>チク</t>
    </rPh>
    <rPh sb="6" eb="8">
      <t>ソウゴウ</t>
    </rPh>
    <rPh sb="8" eb="10">
      <t>カイハツ</t>
    </rPh>
    <rPh sb="10" eb="12">
      <t>ジム</t>
    </rPh>
    <rPh sb="12" eb="14">
      <t>クミアイ</t>
    </rPh>
    <rPh sb="15" eb="17">
      <t>イッパン</t>
    </rPh>
    <rPh sb="17" eb="19">
      <t>カイケイ</t>
    </rPh>
    <phoneticPr fontId="2"/>
  </si>
  <si>
    <t>-</t>
    <phoneticPr fontId="2"/>
  </si>
  <si>
    <t>-</t>
    <phoneticPr fontId="2"/>
  </si>
  <si>
    <t>法適用企業</t>
    <rPh sb="0" eb="1">
      <t>ホウ</t>
    </rPh>
    <rPh sb="1" eb="3">
      <t>テキヨウ</t>
    </rPh>
    <rPh sb="3" eb="5">
      <t>キギョウ</t>
    </rPh>
    <phoneticPr fontId="2"/>
  </si>
  <si>
    <t>柏市まちづくり公社</t>
    <rPh sb="0" eb="2">
      <t>カシワシ</t>
    </rPh>
    <rPh sb="7" eb="9">
      <t>コウシャ</t>
    </rPh>
    <phoneticPr fontId="2"/>
  </si>
  <si>
    <t>柏市みどりの基金</t>
    <rPh sb="0" eb="2">
      <t>カシワシ</t>
    </rPh>
    <rPh sb="6" eb="8">
      <t>キキン</t>
    </rPh>
    <phoneticPr fontId="2"/>
  </si>
  <si>
    <t>柏市医療公社</t>
    <rPh sb="0" eb="2">
      <t>カシワシ</t>
    </rPh>
    <rPh sb="2" eb="4">
      <t>イリョウ</t>
    </rPh>
    <rPh sb="4" eb="6">
      <t>コウシャ</t>
    </rPh>
    <phoneticPr fontId="2"/>
  </si>
  <si>
    <t>ディー・エス・ケイ</t>
    <phoneticPr fontId="2"/>
  </si>
  <si>
    <t>柏市土地開発公社</t>
    <rPh sb="0" eb="2">
      <t>カシワシ</t>
    </rPh>
    <rPh sb="2" eb="4">
      <t>トチ</t>
    </rPh>
    <rPh sb="4" eb="6">
      <t>カイハツ</t>
    </rPh>
    <rPh sb="6" eb="8">
      <t>コウシャ</t>
    </rPh>
    <phoneticPr fontId="2"/>
  </si>
  <si>
    <t>道の駅しょうなん</t>
    <rPh sb="0" eb="1">
      <t>ミチ</t>
    </rPh>
    <rPh sb="2" eb="3">
      <t>エキ</t>
    </rPh>
    <phoneticPr fontId="2"/>
  </si>
  <si>
    <t>〇</t>
    <phoneticPr fontId="2"/>
  </si>
  <si>
    <t>-</t>
    <phoneticPr fontId="2"/>
  </si>
  <si>
    <t>-</t>
    <phoneticPr fontId="2"/>
  </si>
  <si>
    <t>-</t>
    <phoneticPr fontId="2"/>
  </si>
  <si>
    <t>公共施設整備基金</t>
    <rPh sb="0" eb="2">
      <t>コウキョウ</t>
    </rPh>
    <rPh sb="2" eb="4">
      <t>シセツ</t>
    </rPh>
    <rPh sb="4" eb="6">
      <t>セイビ</t>
    </rPh>
    <rPh sb="6" eb="8">
      <t>キキン</t>
    </rPh>
    <phoneticPr fontId="19"/>
  </si>
  <si>
    <t>都市整備基金</t>
    <rPh sb="0" eb="2">
      <t>トシ</t>
    </rPh>
    <rPh sb="2" eb="4">
      <t>セイビ</t>
    </rPh>
    <rPh sb="4" eb="6">
      <t>キキン</t>
    </rPh>
    <phoneticPr fontId="19"/>
  </si>
  <si>
    <t>職員退職手当基金</t>
    <rPh sb="0" eb="2">
      <t>ショクイン</t>
    </rPh>
    <rPh sb="2" eb="4">
      <t>タイショク</t>
    </rPh>
    <rPh sb="4" eb="6">
      <t>テアテ</t>
    </rPh>
    <rPh sb="6" eb="8">
      <t>キキン</t>
    </rPh>
    <phoneticPr fontId="19"/>
  </si>
  <si>
    <t>寄附基金</t>
    <rPh sb="0" eb="2">
      <t>キフ</t>
    </rPh>
    <rPh sb="2" eb="4">
      <t>キキン</t>
    </rPh>
    <phoneticPr fontId="19"/>
  </si>
  <si>
    <t>森林環境譲与税基金</t>
    <rPh sb="0" eb="2">
      <t>シンリン</t>
    </rPh>
    <rPh sb="2" eb="4">
      <t>カンキョウ</t>
    </rPh>
    <rPh sb="4" eb="6">
      <t>ジョウヨ</t>
    </rPh>
    <rPh sb="6" eb="7">
      <t>ゼイ</t>
    </rPh>
    <rPh sb="7" eb="9">
      <t>キキン</t>
    </rPh>
    <phoneticPr fontId="19"/>
  </si>
  <si>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</si>
  <si>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</si>
  <si>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</si>
  <si>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</si>
  <si>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</si>
  <si>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</si>
  <si>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</si>
  <si>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及び実質公債比率どちらも類似団体平均を大きく下回っている。これは，新規借入（借換含む）の抑制や償還額以内での借入を行うなど，これまでの地方債残高縮減への取組みや，職員の新陳代謝による退職手当引当金の減少の結果であると考えられる。
　令和２年度においては，地方債の新規借入（借換含む）の抑制が進み，地方債が１４億円減少した。
　今後，公共施設の老朽化対策を要する状況が続く見通しではあるが，将来世代への負担が増加しないよう努めたい。</t>
    <rPh sb="40" eb="42">
      <t>シンキ</t>
    </rPh>
    <rPh sb="42" eb="43">
      <t>カ</t>
    </rPh>
    <rPh sb="43" eb="44">
      <t>イ</t>
    </rPh>
    <rPh sb="45" eb="47">
      <t>カリカ</t>
    </rPh>
    <rPh sb="47" eb="48">
      <t>フク</t>
    </rPh>
    <rPh sb="51" eb="53">
      <t>ヨクセイ</t>
    </rPh>
    <rPh sb="64" eb="65">
      <t>オコナ</t>
    </rPh>
    <rPh sb="138" eb="140">
      <t>シンキ</t>
    </rPh>
    <rPh sb="140" eb="142">
      <t>カリイレ</t>
    </rPh>
    <rPh sb="143" eb="145">
      <t>カリカ</t>
    </rPh>
    <rPh sb="145" eb="146">
      <t>フク</t>
    </rPh>
    <rPh sb="149" eb="151">
      <t>ヨクセイ</t>
    </rPh>
    <rPh sb="152" eb="153">
      <t>スス</t>
    </rPh>
    <rPh sb="155" eb="158">
      <t>チホウサイ</t>
    </rPh>
    <rPh sb="163" eb="165">
      <t>ゲンショウ</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</si>
  <si>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</si>
  <si>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</si>
  <si>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</si>
  <si>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地方債残高縮減への取組みにより，充当可能財源等の額が将来負担額を上回っており，将来負担比率は類団体平均を大きく下回っている。有形固定資産減価償却率については，類似団体平均とほぼ同水準となっている。今後，公共施設の老朽化に合わせて，建て替えや長寿命化が必要となってくることが想定されるため，公共施設の適正管理に努めるとともに，各世代への負担の平準化のために基金や起債の活用を図っ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</si>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</sst>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16C7-4632-A037-00111D62DA3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31995</c:v>
                </c:pt>
                <c:pt idx="1">
                  <c:v>37723</c:v>
                </c:pt>
                <c:pt idx="2">
                  <c:v>27643</c:v>
                </c:pt>
                <c:pt idx="3">
                  <c:v>36537</c:v>
                </c:pt>
                <c:pt idx="4">
                  <c:v>36677</c:v>
                </c:pt>
              </c:numCache>
            </c:numRef>
          </c:val>
          <c:smooth val="0"/>
          <c:extLst>
            <c:ext xmlns:c16="http://schemas.microsoft.com/office/drawing/2014/chart" uri="{C3380CC4-5D6E-409C-BE32-E72D297353CC}">
              <c16:uniqueId val="{00000001-16C7-4632-A037-00111D62DA3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3.72</c:v>
                </c:pt>
                <c:pt idx="1">
                  <c:v>4.83</c:v>
                </c:pt>
                <c:pt idx="2">
                  <c:v>5.68</c:v>
                </c:pt>
                <c:pt idx="3">
                  <c:v>5.07</c:v>
                </c:pt>
                <c:pt idx="4">
                  <c:v>6.28</c:v>
                </c:pt>
              </c:numCache>
            </c:numRef>
          </c:val>
          <c:extLst>
            <c:ext xmlns:c16="http://schemas.microsoft.com/office/drawing/2014/chart" uri="{C3380CC4-5D6E-409C-BE32-E72D297353CC}">
              <c16:uniqueId val="{00000000-06F9-47C5-B5C9-59BCFA51767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13.8</c:v>
                </c:pt>
                <c:pt idx="1">
                  <c:v>13.67</c:v>
                </c:pt>
                <c:pt idx="2">
                  <c:v>13.44</c:v>
                </c:pt>
                <c:pt idx="3">
                  <c:v>16.149999999999999</c:v>
                </c:pt>
                <c:pt idx="4">
                  <c:v>14.43</c:v>
                </c:pt>
              </c:numCache>
            </c:numRef>
          </c:val>
          <c:extLst>
            <c:ext xmlns:c16="http://schemas.microsoft.com/office/drawing/2014/chart" uri="{C3380CC4-5D6E-409C-BE32-E72D297353CC}">
              <c16:uniqueId val="{00000001-06F9-47C5-B5C9-59BCFA51767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-3.69</c:v>
                </c:pt>
                <c:pt idx="1">
                  <c:v>-0.67</c:v>
                </c:pt>
                <c:pt idx="2">
                  <c:v>-1.49</c:v>
                </c:pt>
                <c:pt idx="3">
                  <c:v>-0.56999999999999995</c:v>
                </c:pt>
                <c:pt idx="4">
                  <c:v>-2.33</c:v>
                </c:pt>
              </c:numCache>
            </c:numRef>
          </c:val>
          <c:smooth val="0"/>
          <c:extLst>
            <c:ext xmlns:c16="http://schemas.microsoft.com/office/drawing/2014/chart" uri="{C3380CC4-5D6E-409C-BE32-E72D297353CC}">
              <c16:uniqueId val="{00000002-06F9-47C5-B5C9-59BCFA51767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0.16</c:v>
                </c:pt>
                <c:pt idx="2">
                  <c:v>#N/A</c:v>
                </c:pt>
                <c:pt idx="3">
                  <c:v>0.13</c:v>
                </c:pt>
                <c:pt idx="4">
                  <c:v>#N/A</c:v>
                </c:pt>
                <c:pt idx="5">
                  <c:v>0.11</c:v>
                </c:pt>
                <c:pt idx="6">
                  <c:v>#N/A</c:v>
                </c:pt>
                <c:pt idx="7">
                  <c:v>0.12</c:v>
                </c:pt>
                <c:pt idx="8">
                  <c:v>#N/A</c:v>
                </c:pt>
                <c:pt idx="9">
                  <c:v>0.18</c:v>
                </c:pt>
              </c:numCache>
            </c:numRef>
          </c:val>
          <c:extLst>
            <c:ext xmlns:c16="http://schemas.microsoft.com/office/drawing/2014/chart" uri="{C3380CC4-5D6E-409C-BE32-E72D297353CC}">
              <c16:uniqueId val="{00000000-65F9-4E53-88D2-FAE415C9AE6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5F9-4E53-88D2-FAE415C9AE68}"/>
            </c:ext>
          </c:extLst>
        </c:ser>
        <c:ser>
          <c:idx val="2"/>
          <c:order val="2"/>
          <c:tx>
            <c:strRef>
              <c:f>データシート!$A$29</c:f>
              <c:strCache>
                <c:ptCount val="1"/>
                <c:pt idx="0">
                  <c:v>柏都市計画事業北柏駅北口土地区画整理事業特別会計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0.13</c:v>
                </c:pt>
                <c:pt idx="2">
                  <c:v>#N/A</c:v>
                </c:pt>
                <c:pt idx="3">
                  <c:v>0.09</c:v>
                </c:pt>
                <c:pt idx="4">
                  <c:v>#N/A</c:v>
                </c:pt>
                <c:pt idx="5">
                  <c:v>0.14000000000000001</c:v>
                </c:pt>
                <c:pt idx="6">
                  <c:v>#N/A</c:v>
                </c:pt>
                <c:pt idx="7">
                  <c:v>0.16</c:v>
                </c:pt>
                <c:pt idx="8">
                  <c:v>#N/A</c:v>
                </c:pt>
                <c:pt idx="9">
                  <c:v>0.09</c:v>
                </c:pt>
              </c:numCache>
            </c:numRef>
          </c:val>
          <c:extLst>
            <c:ext xmlns:c16="http://schemas.microsoft.com/office/drawing/2014/chart" uri="{C3380CC4-5D6E-409C-BE32-E72D297353CC}">
              <c16:uniqueId val="{00000002-65F9-4E53-88D2-FAE415C9AE68}"/>
            </c:ext>
          </c:extLst>
        </c:ser>
        <c:ser>
          <c:idx val="3"/>
          <c:order val="3"/>
          <c:tx>
            <c:strRef>
              <c:f>データシート!$A$30</c:f>
              <c:strCache>
                <c:ptCount val="1"/>
                <c:pt idx="0">
                  <c:v>公設総合地方卸売市場事業特別会計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0.26</c:v>
                </c:pt>
                <c:pt idx="2">
                  <c:v>#N/A</c:v>
                </c:pt>
                <c:pt idx="3">
                  <c:v>0.14000000000000001</c:v>
                </c:pt>
                <c:pt idx="4">
                  <c:v>#N/A</c:v>
                </c:pt>
                <c:pt idx="5">
                  <c:v>0.17</c:v>
                </c:pt>
                <c:pt idx="6">
                  <c:v>#N/A</c:v>
                </c:pt>
                <c:pt idx="7">
                  <c:v>0.15</c:v>
                </c:pt>
                <c:pt idx="8">
                  <c:v>#N/A</c:v>
                </c:pt>
                <c:pt idx="9">
                  <c:v>0.17</c:v>
                </c:pt>
              </c:numCache>
            </c:numRef>
          </c:val>
          <c:extLst>
            <c:ext xmlns:c16="http://schemas.microsoft.com/office/drawing/2014/chart" uri="{C3380CC4-5D6E-409C-BE32-E72D297353CC}">
              <c16:uniqueId val="{00000003-65F9-4E53-88D2-FAE415C9AE68}"/>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3.14</c:v>
                </c:pt>
                <c:pt idx="2">
                  <c:v>#N/A</c:v>
                </c:pt>
                <c:pt idx="3">
                  <c:v>1.61</c:v>
                </c:pt>
                <c:pt idx="4">
                  <c:v>#N/A</c:v>
                </c:pt>
                <c:pt idx="5">
                  <c:v>0.3</c:v>
                </c:pt>
                <c:pt idx="6">
                  <c:v>#N/A</c:v>
                </c:pt>
                <c:pt idx="7">
                  <c:v>0.06</c:v>
                </c:pt>
                <c:pt idx="8">
                  <c:v>#N/A</c:v>
                </c:pt>
                <c:pt idx="9">
                  <c:v>0.26</c:v>
                </c:pt>
              </c:numCache>
            </c:numRef>
          </c:val>
          <c:extLst>
            <c:ext xmlns:c16="http://schemas.microsoft.com/office/drawing/2014/chart" uri="{C3380CC4-5D6E-409C-BE32-E72D297353CC}">
              <c16:uniqueId val="{00000004-65F9-4E53-88D2-FAE415C9AE68}"/>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1.02</c:v>
                </c:pt>
                <c:pt idx="2">
                  <c:v>#N/A</c:v>
                </c:pt>
                <c:pt idx="3">
                  <c:v>0.39</c:v>
                </c:pt>
                <c:pt idx="4">
                  <c:v>#N/A</c:v>
                </c:pt>
                <c:pt idx="5">
                  <c:v>0.54</c:v>
                </c:pt>
                <c:pt idx="6">
                  <c:v>#N/A</c:v>
                </c:pt>
                <c:pt idx="7">
                  <c:v>0.92</c:v>
                </c:pt>
                <c:pt idx="8">
                  <c:v>#N/A</c:v>
                </c:pt>
                <c:pt idx="9">
                  <c:v>1.33</c:v>
                </c:pt>
              </c:numCache>
            </c:numRef>
          </c:val>
          <c:extLst>
            <c:ext xmlns:c16="http://schemas.microsoft.com/office/drawing/2014/chart" uri="{C3380CC4-5D6E-409C-BE32-E72D297353CC}">
              <c16:uniqueId val="{00000005-65F9-4E53-88D2-FAE415C9AE68}"/>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2.98</c:v>
                </c:pt>
                <c:pt idx="2">
                  <c:v>#N/A</c:v>
                </c:pt>
                <c:pt idx="3">
                  <c:v>2.97</c:v>
                </c:pt>
                <c:pt idx="4">
                  <c:v>#N/A</c:v>
                </c:pt>
                <c:pt idx="5">
                  <c:v>2.95</c:v>
                </c:pt>
                <c:pt idx="6">
                  <c:v>#N/A</c:v>
                </c:pt>
                <c:pt idx="7">
                  <c:v>2.94</c:v>
                </c:pt>
                <c:pt idx="8">
                  <c:v>#N/A</c:v>
                </c:pt>
                <c:pt idx="9">
                  <c:v>2.82</c:v>
                </c:pt>
              </c:numCache>
            </c:numRef>
          </c:val>
          <c:extLst>
            <c:ext xmlns:c16="http://schemas.microsoft.com/office/drawing/2014/chart" uri="{C3380CC4-5D6E-409C-BE32-E72D297353CC}">
              <c16:uniqueId val="{00000006-65F9-4E53-88D2-FAE415C9AE6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3.52</c:v>
                </c:pt>
                <c:pt idx="2">
                  <c:v>#N/A</c:v>
                </c:pt>
                <c:pt idx="3">
                  <c:v>4.6900000000000004</c:v>
                </c:pt>
                <c:pt idx="4">
                  <c:v>#N/A</c:v>
                </c:pt>
                <c:pt idx="5">
                  <c:v>5.49</c:v>
                </c:pt>
                <c:pt idx="6">
                  <c:v>#N/A</c:v>
                </c:pt>
                <c:pt idx="7">
                  <c:v>4.8499999999999996</c:v>
                </c:pt>
                <c:pt idx="8">
                  <c:v>#N/A</c:v>
                </c:pt>
                <c:pt idx="9">
                  <c:v>6.07</c:v>
                </c:pt>
              </c:numCache>
            </c:numRef>
          </c:val>
          <c:extLst>
            <c:ext xmlns:c16="http://schemas.microsoft.com/office/drawing/2014/chart" uri="{C3380CC4-5D6E-409C-BE32-E72D297353CC}">
              <c16:uniqueId val="{00000007-65F9-4E53-88D2-FAE415C9AE68}"/>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3.64</c:v>
                </c:pt>
                <c:pt idx="2">
                  <c:v>#N/A</c:v>
                </c:pt>
                <c:pt idx="3">
                  <c:v>5.18</c:v>
                </c:pt>
                <c:pt idx="4">
                  <c:v>#N/A</c:v>
                </c:pt>
                <c:pt idx="5">
                  <c:v>5.65</c:v>
                </c:pt>
                <c:pt idx="6">
                  <c:v>#N/A</c:v>
                </c:pt>
                <c:pt idx="7">
                  <c:v>6.97</c:v>
                </c:pt>
                <c:pt idx="8">
                  <c:v>#N/A</c:v>
                </c:pt>
                <c:pt idx="9">
                  <c:v>6.2</c:v>
                </c:pt>
              </c:numCache>
            </c:numRef>
          </c:val>
          <c:extLst>
            <c:ext xmlns:c16="http://schemas.microsoft.com/office/drawing/2014/chart" uri="{C3380CC4-5D6E-409C-BE32-E72D297353CC}">
              <c16:uniqueId val="{00000008-65F9-4E53-88D2-FAE415C9AE6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12.49</c:v>
                </c:pt>
                <c:pt idx="2">
                  <c:v>#N/A</c:v>
                </c:pt>
                <c:pt idx="3">
                  <c:v>11.07</c:v>
                </c:pt>
                <c:pt idx="4">
                  <c:v>#N/A</c:v>
                </c:pt>
                <c:pt idx="5">
                  <c:v>11.3</c:v>
                </c:pt>
                <c:pt idx="6">
                  <c:v>#N/A</c:v>
                </c:pt>
                <c:pt idx="7">
                  <c:v>12.74</c:v>
                </c:pt>
                <c:pt idx="8">
                  <c:v>#N/A</c:v>
                </c:pt>
                <c:pt idx="9">
                  <c:v>13.31</c:v>
                </c:pt>
              </c:numCache>
            </c:numRef>
          </c:val>
          <c:extLst>
            <c:ext xmlns:c16="http://schemas.microsoft.com/office/drawing/2014/chart" uri="{C3380CC4-5D6E-409C-BE32-E72D297353CC}">
              <c16:uniqueId val="{00000009-65F9-4E53-88D2-FAE415C9AE6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11134</c:v>
                </c:pt>
                <c:pt idx="5">
                  <c:v>11486</c:v>
                </c:pt>
                <c:pt idx="8">
                  <c:v>11133</c:v>
                </c:pt>
                <c:pt idx="11">
                  <c:v>11049</c:v>
                </c:pt>
                <c:pt idx="14">
                  <c:v>10883</c:v>
                </c:pt>
              </c:numCache>
            </c:numRef>
          </c:val>
          <c:extLst>
            <c:ext xmlns:c16="http://schemas.microsoft.com/office/drawing/2014/chart" uri="{C3380CC4-5D6E-409C-BE32-E72D297353CC}">
              <c16:uniqueId val="{00000000-7C29-4240-A334-6C7B0AB8957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C29-4240-A334-6C7B0AB8957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780</c:v>
                </c:pt>
                <c:pt idx="3">
                  <c:v>1173</c:v>
                </c:pt>
                <c:pt idx="6">
                  <c:v>1522</c:v>
                </c:pt>
                <c:pt idx="9">
                  <c:v>1024</c:v>
                </c:pt>
                <c:pt idx="12">
                  <c:v>2432</c:v>
                </c:pt>
              </c:numCache>
            </c:numRef>
          </c:val>
          <c:extLst>
            <c:ext xmlns:c16="http://schemas.microsoft.com/office/drawing/2014/chart" uri="{C3380CC4-5D6E-409C-BE32-E72D297353CC}">
              <c16:uniqueId val="{00000002-7C29-4240-A334-6C7B0AB8957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46</c:v>
                </c:pt>
                <c:pt idx="3">
                  <c:v>49</c:v>
                </c:pt>
                <c:pt idx="6">
                  <c:v>91</c:v>
                </c:pt>
                <c:pt idx="9">
                  <c:v>79</c:v>
                </c:pt>
                <c:pt idx="12">
                  <c:v>90</c:v>
                </c:pt>
              </c:numCache>
            </c:numRef>
          </c:val>
          <c:extLst>
            <c:ext xmlns:c16="http://schemas.microsoft.com/office/drawing/2014/chart" uri="{C3380CC4-5D6E-409C-BE32-E72D297353CC}">
              <c16:uniqueId val="{00000003-7C29-4240-A334-6C7B0AB8957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1123</c:v>
                </c:pt>
                <c:pt idx="3">
                  <c:v>1080</c:v>
                </c:pt>
                <c:pt idx="6">
                  <c:v>1005</c:v>
                </c:pt>
                <c:pt idx="9">
                  <c:v>813</c:v>
                </c:pt>
                <c:pt idx="12">
                  <c:v>1029</c:v>
                </c:pt>
              </c:numCache>
            </c:numRef>
          </c:val>
          <c:extLst>
            <c:ext xmlns:c16="http://schemas.microsoft.com/office/drawing/2014/chart" uri="{C3380CC4-5D6E-409C-BE32-E72D297353CC}">
              <c16:uniqueId val="{00000004-7C29-4240-A334-6C7B0AB8957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C29-4240-A334-6C7B0AB8957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C29-4240-A334-6C7B0AB8957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11442</c:v>
                </c:pt>
                <c:pt idx="3">
                  <c:v>10916</c:v>
                </c:pt>
                <c:pt idx="6">
                  <c:v>10594</c:v>
                </c:pt>
                <c:pt idx="9">
                  <c:v>10001</c:v>
                </c:pt>
                <c:pt idx="12">
                  <c:v>9942</c:v>
                </c:pt>
              </c:numCache>
            </c:numRef>
          </c:val>
          <c:extLst>
            <c:ext xmlns:c16="http://schemas.microsoft.com/office/drawing/2014/chart" uri="{C3380CC4-5D6E-409C-BE32-E72D297353CC}">
              <c16:uniqueId val="{00000007-7C29-4240-A334-6C7B0AB8957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2257</c:v>
                </c:pt>
                <c:pt idx="2">
                  <c:v>#N/A</c:v>
                </c:pt>
                <c:pt idx="3">
                  <c:v>#N/A</c:v>
                </c:pt>
                <c:pt idx="4">
                  <c:v>1732</c:v>
                </c:pt>
                <c:pt idx="5">
                  <c:v>#N/A</c:v>
                </c:pt>
                <c:pt idx="6">
                  <c:v>#N/A</c:v>
                </c:pt>
                <c:pt idx="7">
                  <c:v>2079</c:v>
                </c:pt>
                <c:pt idx="8">
                  <c:v>#N/A</c:v>
                </c:pt>
                <c:pt idx="9">
                  <c:v>#N/A</c:v>
                </c:pt>
                <c:pt idx="10">
                  <c:v>868</c:v>
                </c:pt>
                <c:pt idx="11">
                  <c:v>#N/A</c:v>
                </c:pt>
                <c:pt idx="12">
                  <c:v>#N/A</c:v>
                </c:pt>
                <c:pt idx="13">
                  <c:v>2610</c:v>
                </c:pt>
                <c:pt idx="14">
                  <c:v>#N/A</c:v>
                </c:pt>
              </c:numCache>
            </c:numRef>
          </c:val>
          <c:smooth val="0"/>
          <c:extLst>
            <c:ext xmlns:c16="http://schemas.microsoft.com/office/drawing/2014/chart" uri="{C3380CC4-5D6E-409C-BE32-E72D297353CC}">
              <c16:uniqueId val="{00000008-7C29-4240-A334-6C7B0AB8957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96637</c:v>
                </c:pt>
                <c:pt idx="5">
                  <c:v>94949</c:v>
                </c:pt>
                <c:pt idx="8">
                  <c:v>93691</c:v>
                </c:pt>
                <c:pt idx="11">
                  <c:v>91842</c:v>
                </c:pt>
                <c:pt idx="14">
                  <c:v>90524</c:v>
                </c:pt>
              </c:numCache>
            </c:numRef>
          </c:val>
          <c:extLst>
            <c:ext xmlns:c16="http://schemas.microsoft.com/office/drawing/2014/chart" uri="{C3380CC4-5D6E-409C-BE32-E72D297353CC}">
              <c16:uniqueId val="{00000000-F0CC-4432-904A-BF76AF55472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19197</c:v>
                </c:pt>
                <c:pt idx="5">
                  <c:v>19407</c:v>
                </c:pt>
                <c:pt idx="8">
                  <c:v>20609</c:v>
                </c:pt>
                <c:pt idx="11">
                  <c:v>19263</c:v>
                </c:pt>
                <c:pt idx="14">
                  <c:v>18546</c:v>
                </c:pt>
              </c:numCache>
            </c:numRef>
          </c:val>
          <c:extLst>
            <c:ext xmlns:c16="http://schemas.microsoft.com/office/drawing/2014/chart" uri="{C3380CC4-5D6E-409C-BE32-E72D297353CC}">
              <c16:uniqueId val="{00000001-F0CC-4432-904A-BF76AF55472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30017</c:v>
                </c:pt>
                <c:pt idx="5">
                  <c:v>33739</c:v>
                </c:pt>
                <c:pt idx="8">
                  <c:v>39202</c:v>
                </c:pt>
                <c:pt idx="11">
                  <c:v>41585</c:v>
                </c:pt>
                <c:pt idx="14">
                  <c:v>40525</c:v>
                </c:pt>
              </c:numCache>
            </c:numRef>
          </c:val>
          <c:extLst>
            <c:ext xmlns:c16="http://schemas.microsoft.com/office/drawing/2014/chart" uri="{C3380CC4-5D6E-409C-BE32-E72D297353CC}">
              <c16:uniqueId val="{00000002-F0CC-4432-904A-BF76AF55472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0CC-4432-904A-BF76AF55472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0CC-4432-904A-BF76AF55472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861</c:v>
                </c:pt>
                <c:pt idx="3">
                  <c:v>861</c:v>
                </c:pt>
                <c:pt idx="6">
                  <c:v>816</c:v>
                </c:pt>
                <c:pt idx="9">
                  <c:v>793</c:v>
                </c:pt>
                <c:pt idx="12">
                  <c:v>830</c:v>
                </c:pt>
              </c:numCache>
            </c:numRef>
          </c:val>
          <c:extLst>
            <c:ext xmlns:c16="http://schemas.microsoft.com/office/drawing/2014/chart" uri="{C3380CC4-5D6E-409C-BE32-E72D297353CC}">
              <c16:uniqueId val="{00000005-F0CC-4432-904A-BF76AF55472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18066</c:v>
                </c:pt>
                <c:pt idx="3">
                  <c:v>17122</c:v>
                </c:pt>
                <c:pt idx="6">
                  <c:v>16100</c:v>
                </c:pt>
                <c:pt idx="9">
                  <c:v>16079</c:v>
                </c:pt>
                <c:pt idx="12">
                  <c:v>15631</c:v>
                </c:pt>
              </c:numCache>
            </c:numRef>
          </c:val>
          <c:extLst>
            <c:ext xmlns:c16="http://schemas.microsoft.com/office/drawing/2014/chart" uri="{C3380CC4-5D6E-409C-BE32-E72D297353CC}">
              <c16:uniqueId val="{00000006-F0CC-4432-904A-BF76AF55472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843</c:v>
                </c:pt>
                <c:pt idx="3">
                  <c:v>873</c:v>
                </c:pt>
                <c:pt idx="6">
                  <c:v>782</c:v>
                </c:pt>
                <c:pt idx="9">
                  <c:v>756</c:v>
                </c:pt>
                <c:pt idx="12">
                  <c:v>765</c:v>
                </c:pt>
              </c:numCache>
            </c:numRef>
          </c:val>
          <c:extLst>
            <c:ext xmlns:c16="http://schemas.microsoft.com/office/drawing/2014/chart" uri="{C3380CC4-5D6E-409C-BE32-E72D297353CC}">
              <c16:uniqueId val="{00000007-F0CC-4432-904A-BF76AF55472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9848</c:v>
                </c:pt>
                <c:pt idx="3">
                  <c:v>9918</c:v>
                </c:pt>
                <c:pt idx="6">
                  <c:v>9039</c:v>
                </c:pt>
                <c:pt idx="9">
                  <c:v>8310</c:v>
                </c:pt>
                <c:pt idx="12">
                  <c:v>8132</c:v>
                </c:pt>
              </c:numCache>
            </c:numRef>
          </c:val>
          <c:extLst>
            <c:ext xmlns:c16="http://schemas.microsoft.com/office/drawing/2014/chart" uri="{C3380CC4-5D6E-409C-BE32-E72D297353CC}">
              <c16:uniqueId val="{00000008-F0CC-4432-904A-BF76AF55472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13564</c:v>
                </c:pt>
                <c:pt idx="3">
                  <c:v>16876</c:v>
                </c:pt>
                <c:pt idx="6">
                  <c:v>16512</c:v>
                </c:pt>
                <c:pt idx="9">
                  <c:v>13033</c:v>
                </c:pt>
                <c:pt idx="12">
                  <c:v>11902</c:v>
                </c:pt>
              </c:numCache>
            </c:numRef>
          </c:val>
          <c:extLst>
            <c:ext xmlns:c16="http://schemas.microsoft.com/office/drawing/2014/chart" uri="{C3380CC4-5D6E-409C-BE32-E72D297353CC}">
              <c16:uniqueId val="{00000009-F0CC-4432-904A-BF76AF55472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94998</c:v>
                </c:pt>
                <c:pt idx="3">
                  <c:v>92384</c:v>
                </c:pt>
                <c:pt idx="6">
                  <c:v>88561</c:v>
                </c:pt>
                <c:pt idx="9">
                  <c:v>89275</c:v>
                </c:pt>
                <c:pt idx="12">
                  <c:v>87840</c:v>
                </c:pt>
              </c:numCache>
            </c:numRef>
          </c:val>
          <c:extLst>
            <c:ext xmlns:c16="http://schemas.microsoft.com/office/drawing/2014/chart" uri="{C3380CC4-5D6E-409C-BE32-E72D297353CC}">
              <c16:uniqueId val="{0000000A-F0CC-4432-904A-BF76AF55472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0CC-4432-904A-BF76AF55472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10518</c:v>
                </c:pt>
                <c:pt idx="1">
                  <c:v>12722</c:v>
                </c:pt>
                <c:pt idx="2">
                  <c:v>11726</c:v>
                </c:pt>
              </c:numCache>
            </c:numRef>
          </c:val>
          <c:extLst>
            <c:ext xmlns:c16="http://schemas.microsoft.com/office/drawing/2014/chart" uri="{C3380CC4-5D6E-409C-BE32-E72D297353CC}">
              <c16:uniqueId val="{00000000-74AE-4A5F-8C4D-9957D6C6AAE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74AE-4A5F-8C4D-9957D6C6AAE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22844</c:v>
                </c:pt>
                <c:pt idx="1">
                  <c:v>22947</c:v>
                </c:pt>
                <c:pt idx="2">
                  <c:v>22860</c:v>
                </c:pt>
              </c:numCache>
            </c:numRef>
          </c:val>
          <c:extLst>
            <c:ext xmlns:c16="http://schemas.microsoft.com/office/drawing/2014/chart" uri="{C3380CC4-5D6E-409C-BE32-E72D297353CC}">
              <c16:uniqueId val="{00000002-74AE-4A5F-8C4D-9957D6C6AAE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{820DE788-8CCB-49F3-836C-0387F0B6812A}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9C4-4B61-A7CA-A5F3F575A3F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{0D369239-AFD4-41C9-82EC-E2258DF3B5E8}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9C4-4B61-A7CA-A5F3F575A3F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{59C13E85-4521-4E05-BBEE-12F4273AC287}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9C4-4B61-A7CA-A5F3F575A3F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{D842F5FB-4CDD-46FB-9A49-75D6CD0EA48C}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9C4-4B61-A7CA-A5F3F575A3F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{C5292B86-E309-4BCC-B68F-77D98FAA0E28}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9C4-4B61-A7CA-A5F3F575A3F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{B55C2AB0-F011-4F9E-BB19-5CD95BCD6D15}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9C4-4B61-A7CA-A5F3F575A3F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{E5F7FC09-261C-4E74-93D0-5A4DC872EFC4}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9C4-4B61-A7CA-A5F3F575A3F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{164053FD-9F62-4164-91C7-883418CA3DD1}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9C4-4B61-A7CA-A5F3F575A3F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{53416261-48F3-4CA6-899A-5A0028086B08}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9C4-4B61-A7CA-A5F3F575A3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59.9</c:v>
                </c:pt>
                <c:pt idx="8">
                  <c:v>60.2</c:v>
                </c:pt>
                <c:pt idx="16">
                  <c:v>61.3</c:v>
                </c:pt>
                <c:pt idx="24">
                  <c:v>61.7</c:v>
                </c:pt>
                <c:pt idx="32">
                  <c:v>62.2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9C4-4B61-A7CA-A5F3F575A3F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{1A9C4639-731A-4756-9991-A1EC243F739F}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9C4-4B61-A7CA-A5F3F575A3F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{15A81A9C-D744-4AA2-ACF8-D48B5139E959}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9C4-4B61-A7CA-A5F3F575A3F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{8E395CA0-B300-4188-ACD7-76DF349583D3}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9C4-4B61-A7CA-A5F3F575A3F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{30288FD1-2C0F-469D-8B1F-9E6F03EFF64F}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9C4-4B61-A7CA-A5F3F575A3F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{32133880-3165-4E47-9ED7-CB42D0E46ED4}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9C4-4B61-A7CA-A5F3F575A3F2}"/>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{4AD4B037-CA59-47F7-B4A6-1D7A28D64488}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9C4-4B61-A7CA-A5F3F575A3F2}"/>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{0C98174A-81A0-4C21-9152-259EC301EC33}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9C4-4B61-A7CA-A5F3F575A3F2}"/>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{7ED99C8B-3C74-42B9-B0A5-70463983265A}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9C4-4B61-A7CA-A5F3F575A3F2}"/>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{FC9937C0-A29D-44D6-9C7F-8A7597483F77}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9C4-4B61-A7CA-A5F3F575A3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59.3</c:v>
                </c:pt>
                <c:pt idx="8">
                  <c:v>60</c:v>
                </c:pt>
                <c:pt idx="16">
                  <c:v>61.1</c:v>
                </c:pt>
                <c:pt idx="24">
                  <c:v>61.9</c:v>
                </c:pt>
                <c:pt idx="32">
                  <c:v>62.6</c:v>
                </c:pt>
              </c:numCache>
            </c:numRef>
          </c:xVal>
          <c:yVal>
            <c:numRef>
              <c:f>公会計指標分析・財政指標組合せ分析表!$BP$55:$DC$55</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09C4-4B61-A7CA-A5F3F575A3F2}"/>
            </c:ext>
          </c:extLst>
        </c:ser>
        <c:dLbls>
          <c:showLegendKey val="0"/>
          <c:showVal val="1"/>
          <c:showCatName val="0"/>
          <c:showSerName val="0"/>
          <c:showPercent val="0"/>
          <c:showBubbleSize val="0"/>
        </c:dLbls>
        <c:axId val="46179840"/>
        <c:axId val="46181760"/>
      </c:scatterChart>
      <c:valAx>
        <c:axId val="46179840"/>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2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{912D24FD-671B-43B9-B081-CF9A08567E3A}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85F-4ED3-B540-7D97009625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{294967C1-C526-4F17-A4C0-B3BA65D75416}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85F-4ED3-B540-7D97009625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{2B638ED4-015E-475B-8715-F49229D23A11}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85F-4ED3-B540-7D97009625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{C4F429D3-3309-43F1-8481-D82C77B4A9C2}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85F-4ED3-B540-7D97009625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{EBEF1419-8A04-4C57-B319-989A4EF4D393}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85F-4ED3-B540-7D9700962519}"/>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{3E2C70BB-E542-4131-BC30-D986E75FC112}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85F-4ED3-B540-7D9700962519}"/>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{FB683895-3926-4557-AA1D-EA1387C9BFC8}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85F-4ED3-B540-7D9700962519}"/>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{4133E990-1909-433F-909D-B01E45B2E708}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85F-4ED3-B540-7D9700962519}"/>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{5C87A49F-0A61-4B79-816D-E485D4DC6C67}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85F-4ED3-B540-7D97009625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4.3</c:v>
                </c:pt>
                <c:pt idx="8">
                  <c:v>4.0999999999999996</c:v>
                </c:pt>
                <c:pt idx="16">
                  <c:v>2.9</c:v>
                </c:pt>
                <c:pt idx="24">
                  <c:v>2.2000000000000002</c:v>
                </c:pt>
                <c:pt idx="32">
                  <c:v>2.5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85F-4ED3-B540-7D970096251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{BC96C2BE-56BF-4BB0-83AD-DFF6E57036C0}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85F-4ED3-B540-7D970096251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{2DDF55BE-629F-48BC-84A7-D8B509562E2D}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85F-4ED3-B540-7D97009625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{84ABF13E-C4AA-4139-B253-655B7C2F1471}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85F-4ED3-B540-7D97009625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{C99C76D8-571C-483A-AD26-5AC38BCFE28E}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85F-4ED3-B540-7D97009625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{E2FCF390-F9E5-4D6D-ACA8-39B04B035D01}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85F-4ED3-B540-7D9700962519}"/>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{EB4F837C-C4BE-4D02-B641-CE09964D9EB0}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85F-4ED3-B540-7D9700962519}"/>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{88E6E8D9-0C25-4412-A113-ADB1FA84CEA6}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85F-4ED3-B540-7D9700962519}"/>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{D9651AF2-F7F1-4002-9AD5-BF53030D6CDF}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85F-4ED3-B540-7D9700962519}"/>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{E7F5828B-8F62-467B-974A-8E169A3D85E5}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85F-4ED3-B540-7D97009625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785F-4ED3-B540-7D9700962519}"/>
            </c:ext>
          </c:extLst>
        </c:ser>
        <c:dLbls>
          <c:showLegendKey val="0"/>
          <c:showVal val="1"/>
          <c:showCatName val="0"/>
          <c:showSerName val="0"/>
          <c:showPercent val="0"/>
          <c:showBubbleSize val="0"/>
        </c:dLbls>
        <c:axId val="84219776"/>
        <c:axId val="84234240"/>
      </c:scatterChart>
      <c:valAx>
        <c:axId val="84219776"/>
        <c:scaling>
          <c:orientation val="maxMin"/>
          <c:max val="6.5"/>
          <c:min val="5.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2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100">
              <a:solidFill>
                <a:schemeClr val="dk1"/>
              </a:solidFill>
              <a:effectLst/>
              <a:latin typeface="+mn-lt"/>
              <a:ea typeface="+mn-ea"/>
              <a:cs typeface="+mn-cs"/>
            </a:rPr>
            <a:t>　平成１７年度以降，地方債の新規発行額を当該年度の元金償還額以内に抑制して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平成２８年度以降</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借換債を当初予算のとおり起債したことや，債務残高の減少により，実質公債費比率の分子も減少</a:t>
          </a:r>
          <a:r>
            <a:rPr kumimoji="1" lang="ja-JP" altLang="en-US" sz="1100">
              <a:solidFill>
                <a:schemeClr val="dk1"/>
              </a:solidFill>
              <a:effectLst/>
              <a:latin typeface="+mn-lt"/>
              <a:ea typeface="+mn-ea"/>
              <a:cs typeface="+mn-cs"/>
            </a:rPr>
            <a:t>傾向にあったが，</a:t>
          </a:r>
          <a:r>
            <a:rPr kumimoji="0" lang="ja-JP" altLang="en-US" sz="1100">
              <a:solidFill>
                <a:schemeClr val="dk1"/>
              </a:solidFill>
              <a:effectLst/>
              <a:latin typeface="+mn-lt"/>
              <a:ea typeface="+mn-ea"/>
              <a:cs typeface="+mn-cs"/>
            </a:rPr>
            <a:t>令和２年度は，</a:t>
          </a:r>
          <a:r>
            <a:rPr lang="ja-JP" altLang="ja-JP" sz="1100">
              <a:solidFill>
                <a:schemeClr val="dk1"/>
              </a:solidFill>
              <a:effectLst/>
              <a:latin typeface="+mn-lt"/>
              <a:ea typeface="+mn-ea"/>
              <a:cs typeface="+mn-cs"/>
            </a:rPr>
            <a:t>債務負担行為に</a:t>
          </a:r>
          <a:r>
            <a:rPr lang="ja-JP" altLang="en-US" sz="1100">
              <a:solidFill>
                <a:schemeClr val="dk1"/>
              </a:solidFill>
              <a:effectLst/>
              <a:latin typeface="+mn-lt"/>
              <a:ea typeface="+mn-ea"/>
              <a:cs typeface="+mn-cs"/>
            </a:rPr>
            <a:t>基づく支出額のうち</a:t>
          </a:r>
          <a:r>
            <a:rPr lang="ja-JP" altLang="ja-JP" sz="1100">
              <a:solidFill>
                <a:schemeClr val="dk1"/>
              </a:solidFill>
              <a:effectLst/>
              <a:latin typeface="+mn-lt"/>
              <a:ea typeface="+mn-ea"/>
              <a:cs typeface="+mn-cs"/>
            </a:rPr>
            <a:t>，土地開発公社からの用地買い戻しに</a:t>
          </a:r>
          <a:r>
            <a:rPr lang="ja-JP" altLang="en-US" sz="1100">
              <a:solidFill>
                <a:schemeClr val="dk1"/>
              </a:solidFill>
              <a:effectLst/>
              <a:latin typeface="+mn-lt"/>
              <a:ea typeface="+mn-ea"/>
              <a:cs typeface="+mn-cs"/>
            </a:rPr>
            <a:t>係る</a:t>
          </a:r>
          <a:r>
            <a:rPr lang="ja-JP" altLang="ja-JP" sz="1100">
              <a:solidFill>
                <a:schemeClr val="dk1"/>
              </a:solidFill>
              <a:effectLst/>
              <a:latin typeface="+mn-lt"/>
              <a:ea typeface="+mn-ea"/>
              <a:cs typeface="+mn-cs"/>
            </a:rPr>
            <a:t>財源</a:t>
          </a:r>
          <a:r>
            <a:rPr lang="ja-JP" altLang="en-US" sz="1100">
              <a:solidFill>
                <a:schemeClr val="dk1"/>
              </a:solidFill>
              <a:effectLst/>
              <a:latin typeface="+mn-lt"/>
              <a:ea typeface="+mn-ea"/>
              <a:cs typeface="+mn-cs"/>
            </a:rPr>
            <a:t>について</a:t>
          </a:r>
          <a:r>
            <a:rPr lang="ja-JP" altLang="ja-JP" sz="1100">
              <a:solidFill>
                <a:schemeClr val="dk1"/>
              </a:solidFill>
              <a:effectLst/>
              <a:latin typeface="+mn-lt"/>
              <a:ea typeface="+mn-ea"/>
              <a:cs typeface="+mn-cs"/>
            </a:rPr>
            <a:t>，交付税措置のない地方債の借入を抑制した結果，一般財源による負担額が増加したことにより，</a:t>
          </a:r>
          <a:r>
            <a:rPr kumimoji="1" lang="ja-JP" altLang="ja-JP" sz="1100">
              <a:solidFill>
                <a:schemeClr val="dk1"/>
              </a:solidFill>
              <a:effectLst/>
              <a:latin typeface="+mn-lt"/>
              <a:ea typeface="+mn-ea"/>
              <a:cs typeface="+mn-cs"/>
            </a:rPr>
            <a:t>実質公債費比率は増加した。</a:t>
          </a:r>
          <a:endParaRPr lang="ja-JP" altLang="ja-JP" sz="1400">
            <a:effectLst/>
          </a:endParaRPr>
        </a:p>
        <a:p>
          <a:pPr rtl="0" eaLnBrk="1" fontAlgn="auto" latinLnBrk="0" hangingPunct="1"/>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平成１７年度以降，地方債の新規発行額を当該年度の元金償還額以内に抑制していたため，地方債現在高</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減少してい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，債務負担行為に基づく支出予定額が大きく減少したことや，</a:t>
          </a:r>
          <a:r>
            <a:rPr lang="ja-JP" altLang="ja-JP" sz="1100" b="0" i="0" baseline="0">
              <a:solidFill>
                <a:schemeClr val="dk1"/>
              </a:solidFill>
              <a:effectLst/>
              <a:latin typeface="+mn-lt"/>
              <a:ea typeface="+mn-ea"/>
              <a:cs typeface="+mn-cs"/>
            </a:rPr>
            <a:t>職員の新陳代謝の影響等で退職手当負担見込額が減少したことなどから，</a:t>
          </a:r>
          <a:r>
            <a:rPr kumimoji="1" lang="ja-JP" altLang="ja-JP" sz="1100">
              <a:solidFill>
                <a:schemeClr val="dk1"/>
              </a:solidFill>
              <a:effectLst/>
              <a:latin typeface="+mn-lt"/>
              <a:ea typeface="+mn-ea"/>
              <a:cs typeface="+mn-cs"/>
            </a:rPr>
            <a:t>将来負担額は減少している。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分子から控除される充当可能財源等</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，令和２年度</a:t>
          </a:r>
          <a:r>
            <a:rPr kumimoji="1"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感染症対策に重点的に取り組んだこと等により，</a:t>
          </a:r>
          <a:r>
            <a:rPr kumimoji="1" lang="ja-JP" altLang="ja-JP" sz="1100">
              <a:solidFill>
                <a:schemeClr val="dk1"/>
              </a:solidFill>
              <a:effectLst/>
              <a:latin typeface="+mn-lt"/>
              <a:ea typeface="+mn-ea"/>
              <a:cs typeface="+mn-cs"/>
            </a:rPr>
            <a:t>財政調整基金</a:t>
          </a:r>
          <a:r>
            <a:rPr lang="ja-JP" altLang="en-US" sz="1100">
              <a:solidFill>
                <a:schemeClr val="dk1"/>
              </a:solidFill>
              <a:effectLst/>
              <a:latin typeface="+mn-lt"/>
              <a:ea typeface="+mn-ea"/>
              <a:cs typeface="+mn-cs"/>
            </a:rPr>
            <a:t>３０</a:t>
          </a:r>
          <a:r>
            <a:rPr lang="ja-JP" altLang="ja-JP" sz="1100">
              <a:solidFill>
                <a:schemeClr val="dk1"/>
              </a:solidFill>
              <a:effectLst/>
              <a:latin typeface="+mn-lt"/>
              <a:ea typeface="+mn-ea"/>
              <a:cs typeface="+mn-cs"/>
            </a:rPr>
            <a:t>億円の取崩を行ったため，</a:t>
          </a:r>
          <a:r>
            <a:rPr kumimoji="1" lang="ja-JP" altLang="ja-JP" sz="1100">
              <a:solidFill>
                <a:schemeClr val="dk1"/>
              </a:solidFill>
              <a:effectLst/>
              <a:latin typeface="+mn-lt"/>
              <a:ea typeface="+mn-ea"/>
              <a:cs typeface="+mn-cs"/>
            </a:rPr>
            <a:t>充当可能基金が</a:t>
          </a:r>
          <a:r>
            <a:rPr kumimoji="1" lang="ja-JP" altLang="en-US" sz="1100">
              <a:solidFill>
                <a:schemeClr val="dk1"/>
              </a:solidFill>
              <a:effectLst/>
              <a:latin typeface="+mn-lt"/>
              <a:ea typeface="+mn-ea"/>
              <a:cs typeface="+mn-cs"/>
            </a:rPr>
            <a:t>減少している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結果として</a:t>
          </a:r>
          <a:r>
            <a:rPr kumimoji="1" lang="ja-JP" altLang="ja-JP" sz="1100">
              <a:solidFill>
                <a:schemeClr val="dk1"/>
              </a:solidFill>
              <a:effectLst/>
              <a:latin typeface="+mn-lt"/>
              <a:ea typeface="+mn-ea"/>
              <a:cs typeface="+mn-cs"/>
            </a:rPr>
            <a:t>，充当可能財源等が将来負担額を上回り，将来負担比率の分子は負数となった。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千葉県柏市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令和元年度は，新型コロナウイルス感染症に対する財源確保のため，財政調整基金の取崩を行わなかったが，令和２年度は，</a:t>
          </a:r>
          <a:r>
            <a:rPr lang="ja-JP" altLang="ja-JP" sz="1100">
              <a:solidFill>
                <a:schemeClr val="dk1"/>
              </a:solidFill>
              <a:effectLst/>
              <a:latin typeface="+mn-lt"/>
              <a:ea typeface="+mn-ea"/>
              <a:cs typeface="+mn-cs"/>
            </a:rPr>
            <a:t>感染症対策に重点的に取り組んだこと等により，</a:t>
          </a:r>
          <a:r>
            <a:rPr lang="ja-JP" altLang="en-US" sz="1100">
              <a:solidFill>
                <a:schemeClr val="dk1"/>
              </a:solidFill>
              <a:effectLst/>
              <a:latin typeface="+mn-lt"/>
              <a:ea typeface="+mn-ea"/>
              <a:cs typeface="+mn-cs"/>
            </a:rPr>
            <a:t>３０</a:t>
          </a:r>
          <a:r>
            <a:rPr lang="ja-JP" altLang="ja-JP" sz="1100">
              <a:solidFill>
                <a:schemeClr val="dk1"/>
              </a:solidFill>
              <a:effectLst/>
              <a:latin typeface="+mn-lt"/>
              <a:ea typeface="+mn-ea"/>
              <a:cs typeface="+mn-cs"/>
            </a:rPr>
            <a:t>億円の取崩を行ったため，</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残高</a:t>
          </a:r>
          <a:r>
            <a:rPr kumimoji="1" lang="ja-JP" altLang="ja-JP" sz="1100">
              <a:solidFill>
                <a:schemeClr val="dk1"/>
              </a:solidFill>
              <a:effectLst/>
              <a:latin typeface="+mn-lt"/>
              <a:ea typeface="+mn-ea"/>
              <a:cs typeface="+mn-cs"/>
            </a:rPr>
            <a:t>全体では約</a:t>
          </a:r>
          <a:r>
            <a:rPr kumimoji="1" lang="ja-JP" altLang="en-US" sz="1100">
              <a:solidFill>
                <a:schemeClr val="dk1"/>
              </a:solidFill>
              <a:effectLst/>
              <a:latin typeface="+mn-lt"/>
              <a:ea typeface="+mn-ea"/>
              <a:cs typeface="+mn-cs"/>
            </a:rPr>
            <a:t>１１</a:t>
          </a:r>
          <a:r>
            <a:rPr kumimoji="1" lang="ja-JP" altLang="ja-JP" sz="1100">
              <a:solidFill>
                <a:schemeClr val="dk1"/>
              </a:solidFill>
              <a:effectLst/>
              <a:latin typeface="+mn-lt"/>
              <a:ea typeface="+mn-ea"/>
              <a:cs typeface="+mn-cs"/>
            </a:rPr>
            <a:t>億円の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公共施設の老朽化対策が本格化する中で，新型コロナウイルス感染症</a:t>
          </a:r>
          <a:r>
            <a:rPr lang="ja-JP" altLang="ja-JP" sz="1100">
              <a:solidFill>
                <a:schemeClr val="dk1"/>
              </a:solidFill>
              <a:effectLst/>
              <a:latin typeface="+mn-lt"/>
              <a:ea typeface="+mn-ea"/>
              <a:cs typeface="+mn-cs"/>
            </a:rPr>
            <a:t>の動向次第</a:t>
          </a:r>
          <a:r>
            <a:rPr lang="ja-JP" altLang="en-US" sz="1100">
              <a:solidFill>
                <a:schemeClr val="dk1"/>
              </a:solidFill>
              <a:effectLst/>
              <a:latin typeface="+mn-lt"/>
              <a:ea typeface="+mn-ea"/>
              <a:cs typeface="+mn-cs"/>
            </a:rPr>
            <a:t>により</a:t>
          </a:r>
          <a:r>
            <a:rPr lang="ja-JP" altLang="ja-JP" sz="1100">
              <a:solidFill>
                <a:schemeClr val="dk1"/>
              </a:solidFill>
              <a:effectLst/>
              <a:latin typeface="+mn-lt"/>
              <a:ea typeface="+mn-ea"/>
              <a:cs typeface="+mn-cs"/>
            </a:rPr>
            <a:t>，経済活動の停滞による市税収入への影響も懸念されるため，今後の各施設の個別施設計画を策定する上で，改めて必要となる財源を整理</a:t>
          </a:r>
          <a:r>
            <a:rPr lang="ja-JP" altLang="en-US" sz="1100">
              <a:solidFill>
                <a:schemeClr val="dk1"/>
              </a:solidFill>
              <a:effectLst/>
              <a:latin typeface="+mn-lt"/>
              <a:ea typeface="+mn-ea"/>
              <a:cs typeface="+mn-cs"/>
            </a:rPr>
            <a:t>していく</a:t>
          </a:r>
          <a:r>
            <a:rPr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・公共施設整備基金：公共施設の整備及び保全に要する経費の財源に充当</a:t>
          </a:r>
          <a:endParaRPr lang="ja-JP" altLang="ja-JP" sz="1400">
            <a:effectLst/>
          </a:endParaRPr>
        </a:p>
        <a:p>
          <a:r>
            <a:rPr kumimoji="1" lang="ja-JP" altLang="ja-JP" sz="1100">
              <a:solidFill>
                <a:schemeClr val="dk1"/>
              </a:solidFill>
              <a:effectLst/>
              <a:latin typeface="+mn-lt"/>
              <a:ea typeface="+mn-ea"/>
              <a:cs typeface="+mn-cs"/>
            </a:rPr>
            <a:t>・都市整備基金：良好な都市環境の整備図り，均衡と発展性のある機能的なまちづくりを推進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・都市整備基金：区画整理事業等のため，約９</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０００</a:t>
          </a:r>
          <a:r>
            <a:rPr kumimoji="1" lang="ja-JP" altLang="ja-JP" sz="1100">
              <a:solidFill>
                <a:schemeClr val="dk1"/>
              </a:solidFill>
              <a:effectLst/>
              <a:latin typeface="+mn-lt"/>
              <a:ea typeface="+mn-ea"/>
              <a:cs typeface="+mn-cs"/>
            </a:rPr>
            <a:t>万円を取り崩し</a:t>
          </a:r>
          <a:r>
            <a:rPr kumimoji="1" lang="ja-JP" altLang="en-US" sz="1100">
              <a:solidFill>
                <a:schemeClr val="dk1"/>
              </a:solidFill>
              <a:effectLst/>
              <a:latin typeface="+mn-lt"/>
              <a:ea typeface="+mn-ea"/>
              <a:cs typeface="+mn-cs"/>
            </a:rPr>
            <a:t>，約７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０００万円を積み立て</a:t>
          </a:r>
          <a:r>
            <a:rPr kumimoji="1" lang="ja-JP" altLang="ja-JP" sz="1100">
              <a:solidFill>
                <a:schemeClr val="dk1"/>
              </a:solidFill>
              <a:effectLst/>
              <a:latin typeface="+mn-lt"/>
              <a:ea typeface="+mn-ea"/>
              <a:cs typeface="+mn-cs"/>
            </a:rPr>
            <a:t>たことにより</a:t>
          </a:r>
          <a:r>
            <a:rPr kumimoji="1" lang="ja-JP" altLang="en-US" sz="1100">
              <a:solidFill>
                <a:schemeClr val="dk1"/>
              </a:solidFill>
              <a:effectLst/>
              <a:latin typeface="+mn-lt"/>
              <a:ea typeface="+mn-ea"/>
              <a:cs typeface="+mn-cs"/>
            </a:rPr>
            <a:t>，全体で約２</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０００万円</a:t>
          </a:r>
          <a:r>
            <a:rPr kumimoji="1" lang="ja-JP" altLang="ja-JP" sz="1100">
              <a:solidFill>
                <a:schemeClr val="dk1"/>
              </a:solidFill>
              <a:effectLst/>
              <a:latin typeface="+mn-lt"/>
              <a:ea typeface="+mn-ea"/>
              <a:cs typeface="+mn-cs"/>
            </a:rPr>
            <a:t>減少</a:t>
          </a:r>
          <a:endParaRPr kumimoji="0"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職員退職手当基金：</a:t>
          </a:r>
          <a:r>
            <a:rPr kumimoji="0" lang="ja-JP" altLang="en-US" sz="1100">
              <a:solidFill>
                <a:schemeClr val="dk1"/>
              </a:solidFill>
              <a:effectLst/>
              <a:latin typeface="+mn-lt"/>
              <a:ea typeface="+mn-ea"/>
              <a:cs typeface="+mn-cs"/>
            </a:rPr>
            <a:t>職員</a:t>
          </a:r>
          <a:r>
            <a:rPr lang="ja-JP" altLang="ja-JP" sz="1100">
              <a:solidFill>
                <a:schemeClr val="dk1"/>
              </a:solidFill>
              <a:effectLst/>
              <a:latin typeface="+mn-lt"/>
              <a:ea typeface="+mn-ea"/>
              <a:cs typeface="+mn-cs"/>
            </a:rPr>
            <a:t>退職</a:t>
          </a:r>
          <a:r>
            <a:rPr lang="ja-JP" altLang="en-US" sz="1100">
              <a:solidFill>
                <a:schemeClr val="dk1"/>
              </a:solidFill>
              <a:effectLst/>
              <a:latin typeface="+mn-lt"/>
              <a:ea typeface="+mn-ea"/>
              <a:cs typeface="+mn-cs"/>
            </a:rPr>
            <a:t>手当支給のため，約</a:t>
          </a:r>
          <a:r>
            <a:rPr kumimoji="1" lang="ja-JP" altLang="en-US" sz="1100">
              <a:solidFill>
                <a:schemeClr val="dk1"/>
              </a:solidFill>
              <a:effectLst/>
              <a:latin typeface="+mn-lt"/>
              <a:ea typeface="+mn-ea"/>
              <a:cs typeface="+mn-cs"/>
            </a:rPr>
            <a:t>１億</a:t>
          </a:r>
          <a:r>
            <a:rPr kumimoji="1" lang="ja-JP" altLang="ja-JP" sz="1100">
              <a:solidFill>
                <a:schemeClr val="dk1"/>
              </a:solidFill>
              <a:effectLst/>
              <a:latin typeface="+mn-lt"/>
              <a:ea typeface="+mn-ea"/>
              <a:cs typeface="+mn-cs"/>
            </a:rPr>
            <a:t>円を取り崩したことにより減少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共施設整備基金：公共施設総合管理計画の中で，今後１０年間で必要となる一般財源を約２００億円としており，現時点ではそれを積み立ての目安としている。今後，各施設の個別施設計画を策定していく中で，改めて必要となる財源を整理</a:t>
          </a:r>
          <a:r>
            <a:rPr kumimoji="1" lang="ja-JP" altLang="en-US" sz="1100">
              <a:solidFill>
                <a:schemeClr val="dk1"/>
              </a:solidFill>
              <a:effectLst/>
              <a:latin typeface="+mn-lt"/>
              <a:ea typeface="+mn-ea"/>
              <a:cs typeface="+mn-cs"/>
            </a:rPr>
            <a:t>していく</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a:t>
          </a:r>
          <a:r>
            <a:rPr kumimoji="1" lang="ja-JP" altLang="ja-JP" sz="1100">
              <a:solidFill>
                <a:schemeClr val="dk1"/>
              </a:solidFill>
              <a:effectLst/>
              <a:latin typeface="+mn-lt"/>
              <a:ea typeface="+mn-ea"/>
              <a:cs typeface="+mn-cs"/>
            </a:rPr>
            <a:t>度実質収支の１／２以上となる２</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億円を積み立て，</a:t>
          </a:r>
          <a:r>
            <a:rPr kumimoji="1" lang="ja-JP" altLang="en-US" sz="1100">
              <a:solidFill>
                <a:schemeClr val="dk1"/>
              </a:solidFill>
              <a:effectLst/>
              <a:latin typeface="+mn-lt"/>
              <a:ea typeface="+mn-ea"/>
              <a:cs typeface="+mn-cs"/>
            </a:rPr>
            <a:t>一方で新型コロナウイルス</a:t>
          </a:r>
          <a:r>
            <a:rPr lang="ja-JP" altLang="ja-JP" sz="1100">
              <a:solidFill>
                <a:schemeClr val="dk1"/>
              </a:solidFill>
              <a:effectLst/>
              <a:latin typeface="+mn-lt"/>
              <a:ea typeface="+mn-ea"/>
              <a:cs typeface="+mn-cs"/>
            </a:rPr>
            <a:t>感染症対策に重点的に取り組んだこと等により</a:t>
          </a:r>
          <a:r>
            <a:rPr lang="ja-JP" altLang="en-US" sz="1100">
              <a:solidFill>
                <a:schemeClr val="dk1"/>
              </a:solidFill>
              <a:effectLst/>
              <a:latin typeface="+mn-lt"/>
              <a:ea typeface="+mn-ea"/>
              <a:cs typeface="+mn-cs"/>
            </a:rPr>
            <a:t>３０</a:t>
          </a:r>
          <a:r>
            <a:rPr lang="ja-JP" altLang="ja-JP" sz="1100">
              <a:solidFill>
                <a:schemeClr val="dk1"/>
              </a:solidFill>
              <a:effectLst/>
              <a:latin typeface="+mn-lt"/>
              <a:ea typeface="+mn-ea"/>
              <a:cs typeface="+mn-cs"/>
            </a:rPr>
            <a:t>億円の取崩を行ったため，</a:t>
          </a:r>
          <a:r>
            <a:rPr kumimoji="1" lang="ja-JP" altLang="ja-JP" sz="1100">
              <a:solidFill>
                <a:schemeClr val="dk1"/>
              </a:solidFill>
              <a:effectLst/>
              <a:latin typeface="+mn-lt"/>
              <a:ea typeface="+mn-ea"/>
              <a:cs typeface="+mn-cs"/>
            </a:rPr>
            <a:t>全体で約</a:t>
          </a: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億円の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財政調整基金の残高は，標準財政規模の１０％以上を目安としており，今後については，現在の残高である１００億円程度の規模を維持するよう努める。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428,587
418,773
114.74
188,371,901
180,740,006
5,102,221
81,265,849
87,822,580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平均とほぼ同水準となっている。今後，公共施設の老朽化に合わせて，建て替えや長寿命化が必要となってくることが想定されるため，公共施設の適正管理に努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75" name="直線コネクタ 74"/>
        <xdr:cNvCxnSpPr/>
      </xdr:nvCxnSpPr>
      <xdr:spPr>
        <a:xfrm flipV="1">
          <a:off x="4760595" y="4642062"/>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76" name="有形固定資産減価償却率最小値テキスト"/>
        <xdr:cNvSpPr txBox="1"/>
      </xdr:nvSpPr>
      <xdr:spPr>
        <a:xfrm>
          <a:off x="4813300"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77" name="直線コネクタ 76"/>
        <xdr:cNvCxnSpPr/>
      </xdr:nvCxnSpPr>
      <xdr:spPr>
        <a:xfrm>
          <a:off x="4673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78" name="有形固定資産減価償却率最大値テキスト"/>
        <xdr:cNvSpPr txBox="1"/>
      </xdr:nvSpPr>
      <xdr:spPr>
        <a:xfrm>
          <a:off x="4813300" y="4417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79" name="直線コネクタ 78"/>
        <xdr:cNvCxnSpPr/>
      </xdr:nvCxnSpPr>
      <xdr:spPr>
        <a:xfrm>
          <a:off x="4673600" y="464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138659</xdr:rowOff>
    </xdr:from>
    <xdr:ext cx="405111" cy="259045"/>
    <xdr:sp macro="" textlink="">
      <xdr:nvSpPr>
        <xdr:cNvPr id="80" name="有形固定資産減価償却率平均値テキスト"/>
        <xdr:cNvSpPr txBox="1"/>
      </xdr:nvSpPr>
      <xdr:spPr>
        <a:xfrm>
          <a:off x="4813300" y="52821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81" name="フローチャート: 判断 80"/>
        <xdr:cNvSpPr/>
      </xdr:nvSpPr>
      <xdr:spPr>
        <a:xfrm>
          <a:off x="4711700" y="530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82" name="フローチャート: 判断 81"/>
        <xdr:cNvSpPr/>
      </xdr:nvSpPr>
      <xdr:spPr>
        <a:xfrm>
          <a:off x="4000500" y="52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83" name="フローチャート: 判断 82"/>
        <xdr:cNvSpPr/>
      </xdr:nvSpPr>
      <xdr:spPr>
        <a:xfrm>
          <a:off x="3238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4" name="フローチャート: 判断 83"/>
        <xdr:cNvSpPr/>
      </xdr:nvSpPr>
      <xdr:spPr>
        <a:xfrm>
          <a:off x="2476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85" name="フローチャート: 判断 84"/>
        <xdr:cNvSpPr/>
      </xdr:nvSpPr>
      <xdr:spPr>
        <a:xfrm>
          <a:off x="1714500" y="518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145838</xdr:rowOff>
    </xdr:from>
    <xdr:to>
      <xdr:col>23</xdr:col>
      <xdr:colOff>136525</xdr:colOff>
      <xdr:row>31</xdr:row>
      <xdr:rowOff>75988</xdr:rowOff>
    </xdr:to>
    <xdr:sp macro="" textlink="">
      <xdr:nvSpPr>
        <xdr:cNvPr id="91" name="楕円 90"/>
        <xdr:cNvSpPr/>
      </xdr:nvSpPr>
      <xdr:spPr>
        <a:xfrm>
          <a:off x="4711700" y="528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168715</xdr:rowOff>
    </xdr:from>
    <xdr:ext cx="405111" cy="259045"/>
    <xdr:sp macro="" textlink="">
      <xdr:nvSpPr>
        <xdr:cNvPr id="92" name="有形固定資産減価償却率該当値テキスト"/>
        <xdr:cNvSpPr txBox="1"/>
      </xdr:nvSpPr>
      <xdr:spPr>
        <a:xfrm>
          <a:off x="4813300" y="5140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127847</xdr:rowOff>
    </xdr:from>
    <xdr:to>
      <xdr:col>19</xdr:col>
      <xdr:colOff>187325</xdr:colOff>
      <xdr:row>31</xdr:row>
      <xdr:rowOff>57997</xdr:rowOff>
    </xdr:to>
    <xdr:sp macro="" textlink="">
      <xdr:nvSpPr>
        <xdr:cNvPr id="93" name="楕円 92"/>
        <xdr:cNvSpPr/>
      </xdr:nvSpPr>
      <xdr:spPr>
        <a:xfrm>
          <a:off x="4000500" y="527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7197</xdr:rowOff>
    </xdr:from>
    <xdr:to>
      <xdr:col>23</xdr:col>
      <xdr:colOff>85725</xdr:colOff>
      <xdr:row>31</xdr:row>
      <xdr:rowOff>25188</xdr:rowOff>
    </xdr:to>
    <xdr:cxnSp macro="">
      <xdr:nvCxnSpPr>
        <xdr:cNvPr id="94" name="直線コネクタ 93"/>
        <xdr:cNvCxnSpPr/>
      </xdr:nvCxnSpPr>
      <xdr:spPr>
        <a:xfrm>
          <a:off x="4051300" y="5322147"/>
          <a:ext cx="7112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113453</xdr:rowOff>
    </xdr:from>
    <xdr:to>
      <xdr:col>15</xdr:col>
      <xdr:colOff>187325</xdr:colOff>
      <xdr:row>31</xdr:row>
      <xdr:rowOff>43603</xdr:rowOff>
    </xdr:to>
    <xdr:sp macro="" textlink="">
      <xdr:nvSpPr>
        <xdr:cNvPr id="95" name="楕円 94"/>
        <xdr:cNvSpPr/>
      </xdr:nvSpPr>
      <xdr:spPr>
        <a:xfrm>
          <a:off x="3238500" y="525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164253</xdr:rowOff>
    </xdr:from>
    <xdr:to>
      <xdr:col>19</xdr:col>
      <xdr:colOff>136525</xdr:colOff>
      <xdr:row>31</xdr:row>
      <xdr:rowOff>7197</xdr:rowOff>
    </xdr:to>
    <xdr:cxnSp macro="">
      <xdr:nvCxnSpPr>
        <xdr:cNvPr id="96" name="直線コネクタ 95"/>
        <xdr:cNvCxnSpPr/>
      </xdr:nvCxnSpPr>
      <xdr:spPr>
        <a:xfrm>
          <a:off x="3289300" y="5307753"/>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73872</xdr:rowOff>
    </xdr:from>
    <xdr:to>
      <xdr:col>11</xdr:col>
      <xdr:colOff>187325</xdr:colOff>
      <xdr:row>31</xdr:row>
      <xdr:rowOff>4022</xdr:rowOff>
    </xdr:to>
    <xdr:sp macro="" textlink="">
      <xdr:nvSpPr>
        <xdr:cNvPr id="97" name="楕円 96"/>
        <xdr:cNvSpPr/>
      </xdr:nvSpPr>
      <xdr:spPr>
        <a:xfrm>
          <a:off x="2476500" y="521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124672</xdr:rowOff>
    </xdr:from>
    <xdr:to>
      <xdr:col>15</xdr:col>
      <xdr:colOff>136525</xdr:colOff>
      <xdr:row>30</xdr:row>
      <xdr:rowOff>164253</xdr:rowOff>
    </xdr:to>
    <xdr:cxnSp macro="">
      <xdr:nvCxnSpPr>
        <xdr:cNvPr id="98" name="直線コネクタ 97"/>
        <xdr:cNvCxnSpPr/>
      </xdr:nvCxnSpPr>
      <xdr:spPr>
        <a:xfrm>
          <a:off x="2527300" y="5268172"/>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63077</xdr:rowOff>
    </xdr:from>
    <xdr:to>
      <xdr:col>7</xdr:col>
      <xdr:colOff>187325</xdr:colOff>
      <xdr:row>30</xdr:row>
      <xdr:rowOff>164677</xdr:rowOff>
    </xdr:to>
    <xdr:sp macro="" textlink="">
      <xdr:nvSpPr>
        <xdr:cNvPr id="99" name="楕円 98"/>
        <xdr:cNvSpPr/>
      </xdr:nvSpPr>
      <xdr:spPr>
        <a:xfrm>
          <a:off x="1714500" y="520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113877</xdr:rowOff>
    </xdr:from>
    <xdr:to>
      <xdr:col>11</xdr:col>
      <xdr:colOff>136525</xdr:colOff>
      <xdr:row>30</xdr:row>
      <xdr:rowOff>124672</xdr:rowOff>
    </xdr:to>
    <xdr:cxnSp macro="">
      <xdr:nvCxnSpPr>
        <xdr:cNvPr id="100" name="直線コネクタ 99"/>
        <xdr:cNvCxnSpPr/>
      </xdr:nvCxnSpPr>
      <xdr:spPr>
        <a:xfrm>
          <a:off x="1765300" y="5257377"/>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101" name="n_1aveValue有形固定資産減価償却率"/>
        <xdr:cNvSpPr txBox="1"/>
      </xdr:nvSpPr>
      <xdr:spPr>
        <a:xfrm>
          <a:off x="3836044" y="5371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52934</xdr:rowOff>
    </xdr:from>
    <xdr:ext cx="405111" cy="259045"/>
    <xdr:sp macro="" textlink="">
      <xdr:nvSpPr>
        <xdr:cNvPr id="102" name="n_2aveValue有形固定資産減価償却率"/>
        <xdr:cNvSpPr txBox="1"/>
      </xdr:nvSpPr>
      <xdr:spPr>
        <a:xfrm>
          <a:off x="3086744" y="502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103" name="n_3aveValue有形固定資産減価償却率"/>
        <xdr:cNvSpPr txBox="1"/>
      </xdr:nvSpPr>
      <xdr:spPr>
        <a:xfrm>
          <a:off x="2324744" y="4985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104" name="n_4aveValue有形固定資産減価償却率"/>
        <xdr:cNvSpPr txBox="1"/>
      </xdr:nvSpPr>
      <xdr:spPr>
        <a:xfrm>
          <a:off x="1562744" y="496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74524</xdr:rowOff>
    </xdr:from>
    <xdr:ext cx="405111" cy="259045"/>
    <xdr:sp macro="" textlink="">
      <xdr:nvSpPr>
        <xdr:cNvPr id="105" name="n_1mainValue有形固定資産減価償却率"/>
        <xdr:cNvSpPr txBox="1"/>
      </xdr:nvSpPr>
      <xdr:spPr>
        <a:xfrm>
          <a:off x="3836044" y="5046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34730</xdr:rowOff>
    </xdr:from>
    <xdr:ext cx="405111" cy="259045"/>
    <xdr:sp macro="" textlink="">
      <xdr:nvSpPr>
        <xdr:cNvPr id="106" name="n_2mainValue有形固定資産減価償却率"/>
        <xdr:cNvSpPr txBox="1"/>
      </xdr:nvSpPr>
      <xdr:spPr>
        <a:xfrm>
          <a:off x="3086744" y="5349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166599</xdr:rowOff>
    </xdr:from>
    <xdr:ext cx="405111" cy="259045"/>
    <xdr:sp macro="" textlink="">
      <xdr:nvSpPr>
        <xdr:cNvPr id="107" name="n_3mainValue有形固定資産減価償却率"/>
        <xdr:cNvSpPr txBox="1"/>
      </xdr:nvSpPr>
      <xdr:spPr>
        <a:xfrm>
          <a:off x="2324744" y="531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155804</xdr:rowOff>
    </xdr:from>
    <xdr:ext cx="405111" cy="259045"/>
    <xdr:sp macro="" textlink="">
      <xdr:nvSpPr>
        <xdr:cNvPr id="108" name="n_4mainValue有形固定資産減価償却率"/>
        <xdr:cNvSpPr txBox="1"/>
      </xdr:nvSpPr>
      <xdr:spPr>
        <a:xfrm>
          <a:off x="1562744" y="5299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債務償還比率は，類似団体平均を大きく下回っており，新規借入（借換含む）の抑制や，償還額以内での借入を行うなど，地方債残高縮減への取組みの効果が出ていると考えられる。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37" name="直線コネクタ 136"/>
        <xdr:cNvCxnSpPr/>
      </xdr:nvCxnSpPr>
      <xdr:spPr>
        <a:xfrm flipV="1">
          <a:off x="14793595" y="4541308"/>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38" name="債務償還比率最小値テキスト"/>
        <xdr:cNvSpPr txBox="1"/>
      </xdr:nvSpPr>
      <xdr:spPr>
        <a:xfrm>
          <a:off x="14846300" y="602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39" name="直線コネクタ 138"/>
        <xdr:cNvCxnSpPr/>
      </xdr:nvCxnSpPr>
      <xdr:spPr>
        <a:xfrm>
          <a:off x="14706600" y="60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117308</xdr:rowOff>
    </xdr:from>
    <xdr:ext cx="469744" cy="259045"/>
    <xdr:sp macro="" textlink="">
      <xdr:nvSpPr>
        <xdr:cNvPr id="142" name="債務償還比率平均値テキスト"/>
        <xdr:cNvSpPr txBox="1"/>
      </xdr:nvSpPr>
      <xdr:spPr>
        <a:xfrm>
          <a:off x="14846300" y="5260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43" name="フローチャート: 判断 142"/>
        <xdr:cNvSpPr/>
      </xdr:nvSpPr>
      <xdr:spPr>
        <a:xfrm>
          <a:off x="14744700" y="528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44" name="フローチャート: 判断 143"/>
        <xdr:cNvSpPr/>
      </xdr:nvSpPr>
      <xdr:spPr>
        <a:xfrm>
          <a:off x="14033500" y="528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45" name="フローチャート: 判断 144"/>
        <xdr:cNvSpPr/>
      </xdr:nvSpPr>
      <xdr:spPr>
        <a:xfrm>
          <a:off x="13271500" y="526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132285</xdr:rowOff>
    </xdr:from>
    <xdr:to>
      <xdr:col>64</xdr:col>
      <xdr:colOff>123825</xdr:colOff>
      <xdr:row>31</xdr:row>
      <xdr:rowOff>62435</xdr:rowOff>
    </xdr:to>
    <xdr:sp macro="" textlink="">
      <xdr:nvSpPr>
        <xdr:cNvPr id="146" name="フローチャート: 判断 145"/>
        <xdr:cNvSpPr/>
      </xdr:nvSpPr>
      <xdr:spPr>
        <a:xfrm>
          <a:off x="12509500" y="527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133844</xdr:rowOff>
    </xdr:from>
    <xdr:to>
      <xdr:col>60</xdr:col>
      <xdr:colOff>123825</xdr:colOff>
      <xdr:row>31</xdr:row>
      <xdr:rowOff>63994</xdr:rowOff>
    </xdr:to>
    <xdr:sp macro="" textlink="">
      <xdr:nvSpPr>
        <xdr:cNvPr id="147" name="フローチャート: 判断 146"/>
        <xdr:cNvSpPr/>
      </xdr:nvSpPr>
      <xdr:spPr>
        <a:xfrm>
          <a:off x="11747500" y="527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68933</xdr:rowOff>
    </xdr:from>
    <xdr:to>
      <xdr:col>76</xdr:col>
      <xdr:colOff>73025</xdr:colOff>
      <xdr:row>28</xdr:row>
      <xdr:rowOff>170533</xdr:rowOff>
    </xdr:to>
    <xdr:sp macro="" textlink="">
      <xdr:nvSpPr>
        <xdr:cNvPr id="153" name="楕円 152"/>
        <xdr:cNvSpPr/>
      </xdr:nvSpPr>
      <xdr:spPr>
        <a:xfrm>
          <a:off x="14744700" y="486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91810</xdr:rowOff>
    </xdr:from>
    <xdr:ext cx="469744" cy="259045"/>
    <xdr:sp macro="" textlink="">
      <xdr:nvSpPr>
        <xdr:cNvPr id="154" name="債務償還比率該当値テキスト"/>
        <xdr:cNvSpPr txBox="1"/>
      </xdr:nvSpPr>
      <xdr:spPr>
        <a:xfrm>
          <a:off x="14846300" y="472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126746</xdr:rowOff>
    </xdr:from>
    <xdr:to>
      <xdr:col>72</xdr:col>
      <xdr:colOff>123825</xdr:colOff>
      <xdr:row>29</xdr:row>
      <xdr:rowOff>56896</xdr:rowOff>
    </xdr:to>
    <xdr:sp macro="" textlink="">
      <xdr:nvSpPr>
        <xdr:cNvPr id="155" name="楕円 154"/>
        <xdr:cNvSpPr/>
      </xdr:nvSpPr>
      <xdr:spPr>
        <a:xfrm>
          <a:off x="14033500" y="492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119733</xdr:rowOff>
    </xdr:from>
    <xdr:to>
      <xdr:col>76</xdr:col>
      <xdr:colOff>22225</xdr:colOff>
      <xdr:row>29</xdr:row>
      <xdr:rowOff>6096</xdr:rowOff>
    </xdr:to>
    <xdr:cxnSp macro="">
      <xdr:nvCxnSpPr>
        <xdr:cNvPr id="156" name="直線コネクタ 155"/>
        <xdr:cNvCxnSpPr/>
      </xdr:nvCxnSpPr>
      <xdr:spPr>
        <a:xfrm flipV="1">
          <a:off x="14084300" y="4920333"/>
          <a:ext cx="711200" cy="5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106955</xdr:rowOff>
    </xdr:from>
    <xdr:to>
      <xdr:col>68</xdr:col>
      <xdr:colOff>123825</xdr:colOff>
      <xdr:row>29</xdr:row>
      <xdr:rowOff>37105</xdr:rowOff>
    </xdr:to>
    <xdr:sp macro="" textlink="">
      <xdr:nvSpPr>
        <xdr:cNvPr id="157" name="楕円 156"/>
        <xdr:cNvSpPr/>
      </xdr:nvSpPr>
      <xdr:spPr>
        <a:xfrm>
          <a:off x="13271500" y="490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157755</xdr:rowOff>
    </xdr:from>
    <xdr:to>
      <xdr:col>72</xdr:col>
      <xdr:colOff>73025</xdr:colOff>
      <xdr:row>29</xdr:row>
      <xdr:rowOff>6096</xdr:rowOff>
    </xdr:to>
    <xdr:cxnSp macro="">
      <xdr:nvCxnSpPr>
        <xdr:cNvPr id="158" name="直線コネクタ 157"/>
        <xdr:cNvCxnSpPr/>
      </xdr:nvCxnSpPr>
      <xdr:spPr>
        <a:xfrm>
          <a:off x="13322300" y="4958355"/>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12270</xdr:rowOff>
    </xdr:from>
    <xdr:to>
      <xdr:col>64</xdr:col>
      <xdr:colOff>123825</xdr:colOff>
      <xdr:row>29</xdr:row>
      <xdr:rowOff>113870</xdr:rowOff>
    </xdr:to>
    <xdr:sp macro="" textlink="">
      <xdr:nvSpPr>
        <xdr:cNvPr id="159" name="楕円 158"/>
        <xdr:cNvSpPr/>
      </xdr:nvSpPr>
      <xdr:spPr>
        <a:xfrm>
          <a:off x="12509500" y="498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157755</xdr:rowOff>
    </xdr:from>
    <xdr:to>
      <xdr:col>68</xdr:col>
      <xdr:colOff>73025</xdr:colOff>
      <xdr:row>29</xdr:row>
      <xdr:rowOff>63070</xdr:rowOff>
    </xdr:to>
    <xdr:cxnSp macro="">
      <xdr:nvCxnSpPr>
        <xdr:cNvPr id="160" name="直線コネクタ 159"/>
        <xdr:cNvCxnSpPr/>
      </xdr:nvCxnSpPr>
      <xdr:spPr>
        <a:xfrm flipV="1">
          <a:off x="12560300" y="4958355"/>
          <a:ext cx="762000" cy="7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58088</xdr:rowOff>
    </xdr:from>
    <xdr:to>
      <xdr:col>60</xdr:col>
      <xdr:colOff>123825</xdr:colOff>
      <xdr:row>29</xdr:row>
      <xdr:rowOff>159688</xdr:rowOff>
    </xdr:to>
    <xdr:sp macro="" textlink="">
      <xdr:nvSpPr>
        <xdr:cNvPr id="161" name="楕円 160"/>
        <xdr:cNvSpPr/>
      </xdr:nvSpPr>
      <xdr:spPr>
        <a:xfrm>
          <a:off x="11747500" y="503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63070</xdr:rowOff>
    </xdr:from>
    <xdr:to>
      <xdr:col>64</xdr:col>
      <xdr:colOff>73025</xdr:colOff>
      <xdr:row>29</xdr:row>
      <xdr:rowOff>108888</xdr:rowOff>
    </xdr:to>
    <xdr:cxnSp macro="">
      <xdr:nvCxnSpPr>
        <xdr:cNvPr id="162" name="直線コネクタ 161"/>
        <xdr:cNvCxnSpPr/>
      </xdr:nvCxnSpPr>
      <xdr:spPr>
        <a:xfrm flipV="1">
          <a:off x="11798300" y="5035120"/>
          <a:ext cx="762000" cy="4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64117</xdr:rowOff>
    </xdr:from>
    <xdr:ext cx="469744" cy="259045"/>
    <xdr:sp macro="" textlink="">
      <xdr:nvSpPr>
        <xdr:cNvPr id="163" name="n_1aveValue債務償還比率"/>
        <xdr:cNvSpPr txBox="1"/>
      </xdr:nvSpPr>
      <xdr:spPr>
        <a:xfrm>
          <a:off x="13836727" y="53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38809</xdr:rowOff>
    </xdr:from>
    <xdr:ext cx="469744" cy="259045"/>
    <xdr:sp macro="" textlink="">
      <xdr:nvSpPr>
        <xdr:cNvPr id="164" name="n_2aveValue債務償還比率"/>
        <xdr:cNvSpPr txBox="1"/>
      </xdr:nvSpPr>
      <xdr:spPr>
        <a:xfrm>
          <a:off x="13087427" y="535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53562</xdr:rowOff>
    </xdr:from>
    <xdr:ext cx="469744" cy="259045"/>
    <xdr:sp macro="" textlink="">
      <xdr:nvSpPr>
        <xdr:cNvPr id="165" name="n_3aveValue債務償還比率"/>
        <xdr:cNvSpPr txBox="1"/>
      </xdr:nvSpPr>
      <xdr:spPr>
        <a:xfrm>
          <a:off x="12325427" y="536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55121</xdr:rowOff>
    </xdr:from>
    <xdr:ext cx="469744" cy="259045"/>
    <xdr:sp macro="" textlink="">
      <xdr:nvSpPr>
        <xdr:cNvPr id="166" name="n_4aveValue債務償還比率"/>
        <xdr:cNvSpPr txBox="1"/>
      </xdr:nvSpPr>
      <xdr:spPr>
        <a:xfrm>
          <a:off x="11563427" y="537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73423</xdr:rowOff>
    </xdr:from>
    <xdr:ext cx="469744" cy="259045"/>
    <xdr:sp macro="" textlink="">
      <xdr:nvSpPr>
        <xdr:cNvPr id="167" name="n_1mainValue債務償還比率"/>
        <xdr:cNvSpPr txBox="1"/>
      </xdr:nvSpPr>
      <xdr:spPr>
        <a:xfrm>
          <a:off x="13836727" y="4702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53632</xdr:rowOff>
    </xdr:from>
    <xdr:ext cx="469744" cy="259045"/>
    <xdr:sp macro="" textlink="">
      <xdr:nvSpPr>
        <xdr:cNvPr id="168" name="n_2mainValue債務償還比率"/>
        <xdr:cNvSpPr txBox="1"/>
      </xdr:nvSpPr>
      <xdr:spPr>
        <a:xfrm>
          <a:off x="13087427" y="468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130397</xdr:rowOff>
    </xdr:from>
    <xdr:ext cx="469744" cy="259045"/>
    <xdr:sp macro="" textlink="">
      <xdr:nvSpPr>
        <xdr:cNvPr id="169" name="n_3mainValue債務償還比率"/>
        <xdr:cNvSpPr txBox="1"/>
      </xdr:nvSpPr>
      <xdr:spPr>
        <a:xfrm>
          <a:off x="12325427" y="475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4765</xdr:rowOff>
    </xdr:from>
    <xdr:ext cx="469744" cy="259045"/>
    <xdr:sp macro="" textlink="">
      <xdr:nvSpPr>
        <xdr:cNvPr id="170" name="n_4mainValue債務償還比率"/>
        <xdr:cNvSpPr txBox="1"/>
      </xdr:nvSpPr>
      <xdr:spPr>
        <a:xfrm>
          <a:off x="11563427" y="480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428,587
418,773
114.74
188,371,901
180,740,006
5,102,221
81,265,849
87,822,580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150512</xdr:rowOff>
    </xdr:from>
    <xdr:ext cx="405111" cy="259045"/>
    <xdr:sp macro="" textlink="">
      <xdr:nvSpPr>
        <xdr:cNvPr id="62" name="【道路】&#10;有形固定資産減価償却率平均値テキスト"/>
        <xdr:cNvSpPr txBox="1"/>
      </xdr:nvSpPr>
      <xdr:spPr>
        <a:xfrm>
          <a:off x="4673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59690</xdr:rowOff>
    </xdr:from>
    <xdr:to>
      <xdr:col>6</xdr:col>
      <xdr:colOff>38100</xdr:colOff>
      <xdr:row>37</xdr:row>
      <xdr:rowOff>161290</xdr:rowOff>
    </xdr:to>
    <xdr:sp macro="" textlink="">
      <xdr:nvSpPr>
        <xdr:cNvPr id="67" name="フローチャート: 判断 66"/>
        <xdr:cNvSpPr/>
      </xdr:nvSpPr>
      <xdr:spPr>
        <a:xfrm>
          <a:off x="1079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156845</xdr:rowOff>
    </xdr:from>
    <xdr:to>
      <xdr:col>24</xdr:col>
      <xdr:colOff>114300</xdr:colOff>
      <xdr:row>38</xdr:row>
      <xdr:rowOff>86995</xdr:rowOff>
    </xdr:to>
    <xdr:sp macro="" textlink="">
      <xdr:nvSpPr>
        <xdr:cNvPr id="73" name="楕円 72"/>
        <xdr:cNvSpPr/>
      </xdr:nvSpPr>
      <xdr:spPr>
        <a:xfrm>
          <a:off x="45847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8272</xdr:rowOff>
    </xdr:from>
    <xdr:ext cx="405111" cy="259045"/>
    <xdr:sp macro="" textlink="">
      <xdr:nvSpPr>
        <xdr:cNvPr id="74" name="【道路】&#10;有形固定資産減価償却率該当値テキスト"/>
        <xdr:cNvSpPr txBox="1"/>
      </xdr:nvSpPr>
      <xdr:spPr>
        <a:xfrm>
          <a:off x="4673600"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128270</xdr:rowOff>
    </xdr:from>
    <xdr:to>
      <xdr:col>20</xdr:col>
      <xdr:colOff>38100</xdr:colOff>
      <xdr:row>38</xdr:row>
      <xdr:rowOff>58420</xdr:rowOff>
    </xdr:to>
    <xdr:sp macro="" textlink="">
      <xdr:nvSpPr>
        <xdr:cNvPr id="75" name="楕円 74"/>
        <xdr:cNvSpPr/>
      </xdr:nvSpPr>
      <xdr:spPr>
        <a:xfrm>
          <a:off x="3746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xdr:rowOff>
    </xdr:from>
    <xdr:to>
      <xdr:col>24</xdr:col>
      <xdr:colOff>63500</xdr:colOff>
      <xdr:row>38</xdr:row>
      <xdr:rowOff>36195</xdr:rowOff>
    </xdr:to>
    <xdr:cxnSp macro="">
      <xdr:nvCxnSpPr>
        <xdr:cNvPr id="76" name="直線コネクタ 75"/>
        <xdr:cNvCxnSpPr/>
      </xdr:nvCxnSpPr>
      <xdr:spPr>
        <a:xfrm>
          <a:off x="3797300" y="652272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99695</xdr:rowOff>
    </xdr:from>
    <xdr:to>
      <xdr:col>15</xdr:col>
      <xdr:colOff>101600</xdr:colOff>
      <xdr:row>38</xdr:row>
      <xdr:rowOff>29845</xdr:rowOff>
    </xdr:to>
    <xdr:sp macro="" textlink="">
      <xdr:nvSpPr>
        <xdr:cNvPr id="77" name="楕円 76"/>
        <xdr:cNvSpPr/>
      </xdr:nvSpPr>
      <xdr:spPr>
        <a:xfrm>
          <a:off x="2857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150495</xdr:rowOff>
    </xdr:from>
    <xdr:to>
      <xdr:col>19</xdr:col>
      <xdr:colOff>177800</xdr:colOff>
      <xdr:row>38</xdr:row>
      <xdr:rowOff>7620</xdr:rowOff>
    </xdr:to>
    <xdr:cxnSp macro="">
      <xdr:nvCxnSpPr>
        <xdr:cNvPr id="78" name="直線コネクタ 77"/>
        <xdr:cNvCxnSpPr/>
      </xdr:nvCxnSpPr>
      <xdr:spPr>
        <a:xfrm>
          <a:off x="2908300" y="64941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74930</xdr:rowOff>
    </xdr:from>
    <xdr:to>
      <xdr:col>10</xdr:col>
      <xdr:colOff>165100</xdr:colOff>
      <xdr:row>38</xdr:row>
      <xdr:rowOff>5080</xdr:rowOff>
    </xdr:to>
    <xdr:sp macro="" textlink="">
      <xdr:nvSpPr>
        <xdr:cNvPr id="79" name="楕円 78"/>
        <xdr:cNvSpPr/>
      </xdr:nvSpPr>
      <xdr:spPr>
        <a:xfrm>
          <a:off x="1968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125730</xdr:rowOff>
    </xdr:from>
    <xdr:to>
      <xdr:col>15</xdr:col>
      <xdr:colOff>50800</xdr:colOff>
      <xdr:row>37</xdr:row>
      <xdr:rowOff>150495</xdr:rowOff>
    </xdr:to>
    <xdr:cxnSp macro="">
      <xdr:nvCxnSpPr>
        <xdr:cNvPr id="80" name="直線コネクタ 79"/>
        <xdr:cNvCxnSpPr/>
      </xdr:nvCxnSpPr>
      <xdr:spPr>
        <a:xfrm>
          <a:off x="2019300" y="64693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57785</xdr:rowOff>
    </xdr:from>
    <xdr:to>
      <xdr:col>6</xdr:col>
      <xdr:colOff>38100</xdr:colOff>
      <xdr:row>37</xdr:row>
      <xdr:rowOff>159385</xdr:rowOff>
    </xdr:to>
    <xdr:sp macro="" textlink="">
      <xdr:nvSpPr>
        <xdr:cNvPr id="81" name="楕円 80"/>
        <xdr:cNvSpPr/>
      </xdr:nvSpPr>
      <xdr:spPr>
        <a:xfrm>
          <a:off x="1079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108585</xdr:rowOff>
    </xdr:from>
    <xdr:to>
      <xdr:col>10</xdr:col>
      <xdr:colOff>114300</xdr:colOff>
      <xdr:row>37</xdr:row>
      <xdr:rowOff>125730</xdr:rowOff>
    </xdr:to>
    <xdr:cxnSp macro="">
      <xdr:nvCxnSpPr>
        <xdr:cNvPr id="82" name="直線コネクタ 81"/>
        <xdr:cNvCxnSpPr/>
      </xdr:nvCxnSpPr>
      <xdr:spPr>
        <a:xfrm>
          <a:off x="1130300" y="64522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4" name="n_2aveValue【道路】&#10;有形固定資産減価償却率"/>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152417</xdr:rowOff>
    </xdr:from>
    <xdr:ext cx="405111" cy="259045"/>
    <xdr:sp macro="" textlink="">
      <xdr:nvSpPr>
        <xdr:cNvPr id="86" name="n_4aveValue【道路】&#10;有形固定資産減価償却率"/>
        <xdr:cNvSpPr txBox="1"/>
      </xdr:nvSpPr>
      <xdr:spPr>
        <a:xfrm>
          <a:off x="927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74947</xdr:rowOff>
    </xdr:from>
    <xdr:ext cx="405111" cy="259045"/>
    <xdr:sp macro="" textlink="">
      <xdr:nvSpPr>
        <xdr:cNvPr id="87" name="n_1mainValue【道路】&#10;有形固定資産減価償却率"/>
        <xdr:cNvSpPr txBox="1"/>
      </xdr:nvSpPr>
      <xdr:spPr>
        <a:xfrm>
          <a:off x="3582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46372</xdr:rowOff>
    </xdr:from>
    <xdr:ext cx="405111" cy="259045"/>
    <xdr:sp macro="" textlink="">
      <xdr:nvSpPr>
        <xdr:cNvPr id="88" name="n_2mainValue【道路】&#10;有形固定資産減価償却率"/>
        <xdr:cNvSpPr txBox="1"/>
      </xdr:nvSpPr>
      <xdr:spPr>
        <a:xfrm>
          <a:off x="27057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21607</xdr:rowOff>
    </xdr:from>
    <xdr:ext cx="405111" cy="259045"/>
    <xdr:sp macro="" textlink="">
      <xdr:nvSpPr>
        <xdr:cNvPr id="89" name="n_3mainValue【道路】&#10;有形固定資産減価償却率"/>
        <xdr:cNvSpPr txBox="1"/>
      </xdr:nvSpPr>
      <xdr:spPr>
        <a:xfrm>
          <a:off x="1816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4462</xdr:rowOff>
    </xdr:from>
    <xdr:ext cx="405111" cy="259045"/>
    <xdr:sp macro="" textlink="">
      <xdr:nvSpPr>
        <xdr:cNvPr id="90" name="n_4mainValue【道路】&#10;有形固定資産減価償却率"/>
        <xdr:cNvSpPr txBox="1"/>
      </xdr:nvSpPr>
      <xdr:spPr>
        <a:xfrm>
          <a:off x="927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125021</xdr:rowOff>
    </xdr:from>
    <xdr:ext cx="469744" cy="259045"/>
    <xdr:sp macro="" textlink="">
      <xdr:nvSpPr>
        <xdr:cNvPr id="121" name="【道路】&#10;一人当たり延長平均値テキスト"/>
        <xdr:cNvSpPr txBox="1"/>
      </xdr:nvSpPr>
      <xdr:spPr>
        <a:xfrm>
          <a:off x="10515600" y="6468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24" name="フローチャート: 判断 123"/>
        <xdr:cNvSpPr/>
      </xdr:nvSpPr>
      <xdr:spPr>
        <a:xfrm>
          <a:off x="8699500" y="662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87557</xdr:rowOff>
    </xdr:from>
    <xdr:to>
      <xdr:col>41</xdr:col>
      <xdr:colOff>101600</xdr:colOff>
      <xdr:row>39</xdr:row>
      <xdr:rowOff>17707</xdr:rowOff>
    </xdr:to>
    <xdr:sp macro="" textlink="">
      <xdr:nvSpPr>
        <xdr:cNvPr id="125" name="フローチャート: 判断 124"/>
        <xdr:cNvSpPr/>
      </xdr:nvSpPr>
      <xdr:spPr>
        <a:xfrm>
          <a:off x="7810500" y="66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124787</xdr:rowOff>
    </xdr:from>
    <xdr:to>
      <xdr:col>36</xdr:col>
      <xdr:colOff>165100</xdr:colOff>
      <xdr:row>39</xdr:row>
      <xdr:rowOff>54937</xdr:rowOff>
    </xdr:to>
    <xdr:sp macro="" textlink="">
      <xdr:nvSpPr>
        <xdr:cNvPr id="126" name="フローチャート: 判断 125"/>
        <xdr:cNvSpPr/>
      </xdr:nvSpPr>
      <xdr:spPr>
        <a:xfrm>
          <a:off x="6921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147429</xdr:rowOff>
    </xdr:from>
    <xdr:to>
      <xdr:col>55</xdr:col>
      <xdr:colOff>50800</xdr:colOff>
      <xdr:row>42</xdr:row>
      <xdr:rowOff>77579</xdr:rowOff>
    </xdr:to>
    <xdr:sp macro="" textlink="">
      <xdr:nvSpPr>
        <xdr:cNvPr id="132" name="楕円 131"/>
        <xdr:cNvSpPr/>
      </xdr:nvSpPr>
      <xdr:spPr>
        <a:xfrm>
          <a:off x="10426700" y="71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62356</xdr:rowOff>
    </xdr:from>
    <xdr:ext cx="469744" cy="259045"/>
    <xdr:sp macro="" textlink="">
      <xdr:nvSpPr>
        <xdr:cNvPr id="133" name="【道路】&#10;一人当たり延長該当値テキスト"/>
        <xdr:cNvSpPr txBox="1"/>
      </xdr:nvSpPr>
      <xdr:spPr>
        <a:xfrm>
          <a:off x="10515600" y="709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154613</xdr:rowOff>
    </xdr:from>
    <xdr:to>
      <xdr:col>50</xdr:col>
      <xdr:colOff>165100</xdr:colOff>
      <xdr:row>42</xdr:row>
      <xdr:rowOff>84763</xdr:rowOff>
    </xdr:to>
    <xdr:sp macro="" textlink="">
      <xdr:nvSpPr>
        <xdr:cNvPr id="134" name="楕円 133"/>
        <xdr:cNvSpPr/>
      </xdr:nvSpPr>
      <xdr:spPr>
        <a:xfrm>
          <a:off x="9588500" y="718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26779</xdr:rowOff>
    </xdr:from>
    <xdr:to>
      <xdr:col>55</xdr:col>
      <xdr:colOff>0</xdr:colOff>
      <xdr:row>42</xdr:row>
      <xdr:rowOff>33963</xdr:rowOff>
    </xdr:to>
    <xdr:cxnSp macro="">
      <xdr:nvCxnSpPr>
        <xdr:cNvPr id="135" name="直線コネクタ 134"/>
        <xdr:cNvCxnSpPr/>
      </xdr:nvCxnSpPr>
      <xdr:spPr>
        <a:xfrm flipV="1">
          <a:off x="9639300" y="7227679"/>
          <a:ext cx="8382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164846</xdr:rowOff>
    </xdr:from>
    <xdr:to>
      <xdr:col>46</xdr:col>
      <xdr:colOff>38100</xdr:colOff>
      <xdr:row>42</xdr:row>
      <xdr:rowOff>94996</xdr:rowOff>
    </xdr:to>
    <xdr:sp macro="" textlink="">
      <xdr:nvSpPr>
        <xdr:cNvPr id="136" name="楕円 135"/>
        <xdr:cNvSpPr/>
      </xdr:nvSpPr>
      <xdr:spPr>
        <a:xfrm>
          <a:off x="8699500" y="719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33963</xdr:rowOff>
    </xdr:from>
    <xdr:to>
      <xdr:col>50</xdr:col>
      <xdr:colOff>114300</xdr:colOff>
      <xdr:row>42</xdr:row>
      <xdr:rowOff>44196</xdr:rowOff>
    </xdr:to>
    <xdr:cxnSp macro="">
      <xdr:nvCxnSpPr>
        <xdr:cNvPr id="137" name="直線コネクタ 136"/>
        <xdr:cNvCxnSpPr/>
      </xdr:nvCxnSpPr>
      <xdr:spPr>
        <a:xfrm flipV="1">
          <a:off x="8750300" y="7234863"/>
          <a:ext cx="889000" cy="1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5152</xdr:rowOff>
    </xdr:from>
    <xdr:to>
      <xdr:col>41</xdr:col>
      <xdr:colOff>101600</xdr:colOff>
      <xdr:row>42</xdr:row>
      <xdr:rowOff>106752</xdr:rowOff>
    </xdr:to>
    <xdr:sp macro="" textlink="">
      <xdr:nvSpPr>
        <xdr:cNvPr id="138" name="楕円 137"/>
        <xdr:cNvSpPr/>
      </xdr:nvSpPr>
      <xdr:spPr>
        <a:xfrm>
          <a:off x="7810500" y="720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44196</xdr:rowOff>
    </xdr:from>
    <xdr:to>
      <xdr:col>45</xdr:col>
      <xdr:colOff>177800</xdr:colOff>
      <xdr:row>42</xdr:row>
      <xdr:rowOff>55952</xdr:rowOff>
    </xdr:to>
    <xdr:cxnSp macro="">
      <xdr:nvCxnSpPr>
        <xdr:cNvPr id="139" name="直線コネクタ 138"/>
        <xdr:cNvCxnSpPr/>
      </xdr:nvCxnSpPr>
      <xdr:spPr>
        <a:xfrm flipV="1">
          <a:off x="7861300" y="7245096"/>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42</xdr:row>
      <xdr:rowOff>21590</xdr:rowOff>
    </xdr:from>
    <xdr:to>
      <xdr:col>36</xdr:col>
      <xdr:colOff>165100</xdr:colOff>
      <xdr:row>42</xdr:row>
      <xdr:rowOff>123190</xdr:rowOff>
    </xdr:to>
    <xdr:sp macro="" textlink="">
      <xdr:nvSpPr>
        <xdr:cNvPr id="140" name="楕円 139"/>
        <xdr:cNvSpPr/>
      </xdr:nvSpPr>
      <xdr:spPr>
        <a:xfrm>
          <a:off x="6921500" y="722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55952</xdr:rowOff>
    </xdr:from>
    <xdr:to>
      <xdr:col>41</xdr:col>
      <xdr:colOff>50800</xdr:colOff>
      <xdr:row>42</xdr:row>
      <xdr:rowOff>72390</xdr:rowOff>
    </xdr:to>
    <xdr:cxnSp macro="">
      <xdr:nvCxnSpPr>
        <xdr:cNvPr id="141" name="直線コネクタ 140"/>
        <xdr:cNvCxnSpPr/>
      </xdr:nvCxnSpPr>
      <xdr:spPr>
        <a:xfrm flipV="1">
          <a:off x="6972300" y="7256852"/>
          <a:ext cx="889000" cy="1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48277</xdr:rowOff>
    </xdr:from>
    <xdr:ext cx="469744" cy="259045"/>
    <xdr:sp macro="" textlink="">
      <xdr:nvSpPr>
        <xdr:cNvPr id="142" name="n_1aveValue【道路】&#10;一人当たり延長"/>
        <xdr:cNvSpPr txBox="1"/>
      </xdr:nvSpPr>
      <xdr:spPr>
        <a:xfrm>
          <a:off x="9391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52196</xdr:rowOff>
    </xdr:from>
    <xdr:ext cx="469744" cy="259045"/>
    <xdr:sp macro="" textlink="">
      <xdr:nvSpPr>
        <xdr:cNvPr id="143" name="n_2aveValue【道路】&#10;一人当たり延長"/>
        <xdr:cNvSpPr txBox="1"/>
      </xdr:nvSpPr>
      <xdr:spPr>
        <a:xfrm>
          <a:off x="8515427" y="639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34234</xdr:rowOff>
    </xdr:from>
    <xdr:ext cx="469744" cy="259045"/>
    <xdr:sp macro="" textlink="">
      <xdr:nvSpPr>
        <xdr:cNvPr id="144" name="n_3aveValue【道路】&#10;一人当たり延長"/>
        <xdr:cNvSpPr txBox="1"/>
      </xdr:nvSpPr>
      <xdr:spPr>
        <a:xfrm>
          <a:off x="7626427" y="637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71464</xdr:rowOff>
    </xdr:from>
    <xdr:ext cx="469744" cy="259045"/>
    <xdr:sp macro="" textlink="">
      <xdr:nvSpPr>
        <xdr:cNvPr id="145" name="n_4aveValue【道路】&#10;一人当たり延長"/>
        <xdr:cNvSpPr txBox="1"/>
      </xdr:nvSpPr>
      <xdr:spPr>
        <a:xfrm>
          <a:off x="6737427" y="641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75890</xdr:rowOff>
    </xdr:from>
    <xdr:ext cx="469744" cy="259045"/>
    <xdr:sp macro="" textlink="">
      <xdr:nvSpPr>
        <xdr:cNvPr id="146" name="n_1mainValue【道路】&#10;一人当たり延長"/>
        <xdr:cNvSpPr txBox="1"/>
      </xdr:nvSpPr>
      <xdr:spPr>
        <a:xfrm>
          <a:off x="9391727" y="72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86123</xdr:rowOff>
    </xdr:from>
    <xdr:ext cx="469744" cy="259045"/>
    <xdr:sp macro="" textlink="">
      <xdr:nvSpPr>
        <xdr:cNvPr id="147" name="n_2mainValue【道路】&#10;一人当たり延長"/>
        <xdr:cNvSpPr txBox="1"/>
      </xdr:nvSpPr>
      <xdr:spPr>
        <a:xfrm>
          <a:off x="8515427" y="728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97879</xdr:rowOff>
    </xdr:from>
    <xdr:ext cx="469744" cy="259045"/>
    <xdr:sp macro="" textlink="">
      <xdr:nvSpPr>
        <xdr:cNvPr id="148" name="n_3mainValue【道路】&#10;一人当たり延長"/>
        <xdr:cNvSpPr txBox="1"/>
      </xdr:nvSpPr>
      <xdr:spPr>
        <a:xfrm>
          <a:off x="7626427" y="729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114317</xdr:rowOff>
    </xdr:from>
    <xdr:ext cx="469744" cy="259045"/>
    <xdr:sp macro="" textlink="">
      <xdr:nvSpPr>
        <xdr:cNvPr id="149" name="n_4mainValue【道路】&#10;一人当たり延長"/>
        <xdr:cNvSpPr txBox="1"/>
      </xdr:nvSpPr>
      <xdr:spPr>
        <a:xfrm>
          <a:off x="6737427" y="731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138628</xdr:rowOff>
    </xdr:from>
    <xdr:ext cx="405111" cy="259045"/>
    <xdr:sp macro="" textlink="">
      <xdr:nvSpPr>
        <xdr:cNvPr id="180" name="【橋りょう・トンネル】&#10;有形固定資産減価償却率平均値テキスト"/>
        <xdr:cNvSpPr txBox="1"/>
      </xdr:nvSpPr>
      <xdr:spPr>
        <a:xfrm>
          <a:off x="4673600" y="1025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83" name="フローチャート: 判断 182"/>
        <xdr:cNvSpPr/>
      </xdr:nvSpPr>
      <xdr:spPr>
        <a:xfrm>
          <a:off x="2857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84" name="フローチャート: 判断 183"/>
        <xdr:cNvSpPr/>
      </xdr:nvSpPr>
      <xdr:spPr>
        <a:xfrm>
          <a:off x="1968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5" name="フローチャート: 判断 184"/>
        <xdr:cNvSpPr/>
      </xdr:nvSpPr>
      <xdr:spPr>
        <a:xfrm>
          <a:off x="1079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163104</xdr:rowOff>
    </xdr:from>
    <xdr:to>
      <xdr:col>24</xdr:col>
      <xdr:colOff>114300</xdr:colOff>
      <xdr:row>61</xdr:row>
      <xdr:rowOff>93254</xdr:rowOff>
    </xdr:to>
    <xdr:sp macro="" textlink="">
      <xdr:nvSpPr>
        <xdr:cNvPr id="191" name="楕円 190"/>
        <xdr:cNvSpPr/>
      </xdr:nvSpPr>
      <xdr:spPr>
        <a:xfrm>
          <a:off x="45847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141531</xdr:rowOff>
    </xdr:from>
    <xdr:ext cx="405111" cy="259045"/>
    <xdr:sp macro="" textlink="">
      <xdr:nvSpPr>
        <xdr:cNvPr id="192" name="【橋りょう・トンネル】&#10;有形固定資産減価償却率該当値テキスト"/>
        <xdr:cNvSpPr txBox="1"/>
      </xdr:nvSpPr>
      <xdr:spPr>
        <a:xfrm>
          <a:off x="4673600"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135346</xdr:rowOff>
    </xdr:from>
    <xdr:to>
      <xdr:col>20</xdr:col>
      <xdr:colOff>38100</xdr:colOff>
      <xdr:row>61</xdr:row>
      <xdr:rowOff>65496</xdr:rowOff>
    </xdr:to>
    <xdr:sp macro="" textlink="">
      <xdr:nvSpPr>
        <xdr:cNvPr id="193" name="楕円 192"/>
        <xdr:cNvSpPr/>
      </xdr:nvSpPr>
      <xdr:spPr>
        <a:xfrm>
          <a:off x="3746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14696</xdr:rowOff>
    </xdr:from>
    <xdr:to>
      <xdr:col>24</xdr:col>
      <xdr:colOff>63500</xdr:colOff>
      <xdr:row>61</xdr:row>
      <xdr:rowOff>42454</xdr:rowOff>
    </xdr:to>
    <xdr:cxnSp macro="">
      <xdr:nvCxnSpPr>
        <xdr:cNvPr id="194" name="直線コネクタ 193"/>
        <xdr:cNvCxnSpPr/>
      </xdr:nvCxnSpPr>
      <xdr:spPr>
        <a:xfrm>
          <a:off x="3797300" y="1047314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105954</xdr:rowOff>
    </xdr:from>
    <xdr:to>
      <xdr:col>15</xdr:col>
      <xdr:colOff>101600</xdr:colOff>
      <xdr:row>61</xdr:row>
      <xdr:rowOff>36104</xdr:rowOff>
    </xdr:to>
    <xdr:sp macro="" textlink="">
      <xdr:nvSpPr>
        <xdr:cNvPr id="195" name="楕円 194"/>
        <xdr:cNvSpPr/>
      </xdr:nvSpPr>
      <xdr:spPr>
        <a:xfrm>
          <a:off x="2857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156754</xdr:rowOff>
    </xdr:from>
    <xdr:to>
      <xdr:col>19</xdr:col>
      <xdr:colOff>177800</xdr:colOff>
      <xdr:row>61</xdr:row>
      <xdr:rowOff>14696</xdr:rowOff>
    </xdr:to>
    <xdr:cxnSp macro="">
      <xdr:nvCxnSpPr>
        <xdr:cNvPr id="196" name="直線コネクタ 195"/>
        <xdr:cNvCxnSpPr/>
      </xdr:nvCxnSpPr>
      <xdr:spPr>
        <a:xfrm>
          <a:off x="2908300" y="1044375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79828</xdr:rowOff>
    </xdr:from>
    <xdr:to>
      <xdr:col>10</xdr:col>
      <xdr:colOff>165100</xdr:colOff>
      <xdr:row>61</xdr:row>
      <xdr:rowOff>9978</xdr:rowOff>
    </xdr:to>
    <xdr:sp macro="" textlink="">
      <xdr:nvSpPr>
        <xdr:cNvPr id="197" name="楕円 196"/>
        <xdr:cNvSpPr/>
      </xdr:nvSpPr>
      <xdr:spPr>
        <a:xfrm>
          <a:off x="1968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130628</xdr:rowOff>
    </xdr:from>
    <xdr:to>
      <xdr:col>15</xdr:col>
      <xdr:colOff>50800</xdr:colOff>
      <xdr:row>60</xdr:row>
      <xdr:rowOff>156754</xdr:rowOff>
    </xdr:to>
    <xdr:cxnSp macro="">
      <xdr:nvCxnSpPr>
        <xdr:cNvPr id="198" name="直線コネクタ 197"/>
        <xdr:cNvCxnSpPr/>
      </xdr:nvCxnSpPr>
      <xdr:spPr>
        <a:xfrm>
          <a:off x="2019300" y="1041762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52070</xdr:rowOff>
    </xdr:from>
    <xdr:to>
      <xdr:col>6</xdr:col>
      <xdr:colOff>38100</xdr:colOff>
      <xdr:row>60</xdr:row>
      <xdr:rowOff>153670</xdr:rowOff>
    </xdr:to>
    <xdr:sp macro="" textlink="">
      <xdr:nvSpPr>
        <xdr:cNvPr id="199" name="楕円 198"/>
        <xdr:cNvSpPr/>
      </xdr:nvSpPr>
      <xdr:spPr>
        <a:xfrm>
          <a:off x="1079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102870</xdr:rowOff>
    </xdr:from>
    <xdr:to>
      <xdr:col>10</xdr:col>
      <xdr:colOff>114300</xdr:colOff>
      <xdr:row>60</xdr:row>
      <xdr:rowOff>130628</xdr:rowOff>
    </xdr:to>
    <xdr:cxnSp macro="">
      <xdr:nvCxnSpPr>
        <xdr:cNvPr id="200" name="直線コネクタ 199"/>
        <xdr:cNvCxnSpPr/>
      </xdr:nvCxnSpPr>
      <xdr:spPr>
        <a:xfrm>
          <a:off x="1130300" y="1038987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41201</xdr:rowOff>
    </xdr:from>
    <xdr:ext cx="405111" cy="259045"/>
    <xdr:sp macro="" textlink="">
      <xdr:nvSpPr>
        <xdr:cNvPr id="201" name="n_1aveValue【橋りょう・トンネル】&#10;有形固定資産減価償却率"/>
        <xdr:cNvSpPr txBox="1"/>
      </xdr:nvSpPr>
      <xdr:spPr>
        <a:xfrm>
          <a:off x="35820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31404</xdr:rowOff>
    </xdr:from>
    <xdr:ext cx="405111" cy="259045"/>
    <xdr:sp macro="" textlink="">
      <xdr:nvSpPr>
        <xdr:cNvPr id="202" name="n_2aveValue【橋りょう・トンネル】&#10;有形固定資産減価償却率"/>
        <xdr:cNvSpPr txBox="1"/>
      </xdr:nvSpPr>
      <xdr:spPr>
        <a:xfrm>
          <a:off x="2705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168564</xdr:rowOff>
    </xdr:from>
    <xdr:ext cx="405111" cy="259045"/>
    <xdr:sp macro="" textlink="">
      <xdr:nvSpPr>
        <xdr:cNvPr id="203" name="n_3aveValue【橋りょう・トンネル】&#10;有形固定資産減価償却率"/>
        <xdr:cNvSpPr txBox="1"/>
      </xdr:nvSpPr>
      <xdr:spPr>
        <a:xfrm>
          <a:off x="1816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163665</xdr:rowOff>
    </xdr:from>
    <xdr:ext cx="405111" cy="259045"/>
    <xdr:sp macro="" textlink="">
      <xdr:nvSpPr>
        <xdr:cNvPr id="204" name="n_4aveValue【橋りょう・トンネル】&#10;有形固定資産減価償却率"/>
        <xdr:cNvSpPr txBox="1"/>
      </xdr:nvSpPr>
      <xdr:spPr>
        <a:xfrm>
          <a:off x="927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56623</xdr:rowOff>
    </xdr:from>
    <xdr:ext cx="405111" cy="259045"/>
    <xdr:sp macro="" textlink="">
      <xdr:nvSpPr>
        <xdr:cNvPr id="205" name="n_1mainValue【橋りょう・トンネル】&#10;有形固定資産減価償却率"/>
        <xdr:cNvSpPr txBox="1"/>
      </xdr:nvSpPr>
      <xdr:spPr>
        <a:xfrm>
          <a:off x="35820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27231</xdr:rowOff>
    </xdr:from>
    <xdr:ext cx="405111" cy="259045"/>
    <xdr:sp macro="" textlink="">
      <xdr:nvSpPr>
        <xdr:cNvPr id="206" name="n_2mainValue【橋りょう・トンネル】&#10;有形固定資産減価償却率"/>
        <xdr:cNvSpPr txBox="1"/>
      </xdr:nvSpPr>
      <xdr:spPr>
        <a:xfrm>
          <a:off x="2705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207" name="n_3mainValue【橋りょう・トンネル】&#10;有形固定資産減価償却率"/>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144797</xdr:rowOff>
    </xdr:from>
    <xdr:ext cx="405111" cy="259045"/>
    <xdr:sp macro="" textlink="">
      <xdr:nvSpPr>
        <xdr:cNvPr id="208" name="n_4mainValue【橋りょう・トンネル】&#10;有形固定資産減価償却率"/>
        <xdr:cNvSpPr txBox="1"/>
      </xdr:nvSpPr>
      <xdr:spPr>
        <a:xfrm>
          <a:off x="927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24285</xdr:rowOff>
    </xdr:from>
    <xdr:ext cx="534377" cy="259045"/>
    <xdr:sp macro="" textlink="">
      <xdr:nvSpPr>
        <xdr:cNvPr id="237" name="【橋りょう・トンネル】&#10;一人当たり有形固定資産（償却資産）額平均値テキスト"/>
        <xdr:cNvSpPr txBox="1"/>
      </xdr:nvSpPr>
      <xdr:spPr>
        <a:xfrm>
          <a:off x="10515600" y="1048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xdr:cNvSpPr/>
      </xdr:nvSpPr>
      <xdr:spPr>
        <a:xfrm>
          <a:off x="9588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40" name="フローチャート: 判断 239"/>
        <xdr:cNvSpPr/>
      </xdr:nvSpPr>
      <xdr:spPr>
        <a:xfrm>
          <a:off x="8699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23388</xdr:rowOff>
    </xdr:from>
    <xdr:to>
      <xdr:col>41</xdr:col>
      <xdr:colOff>101600</xdr:colOff>
      <xdr:row>62</xdr:row>
      <xdr:rowOff>124988</xdr:rowOff>
    </xdr:to>
    <xdr:sp macro="" textlink="">
      <xdr:nvSpPr>
        <xdr:cNvPr id="241" name="フローチャート: 判断 240"/>
        <xdr:cNvSpPr/>
      </xdr:nvSpPr>
      <xdr:spPr>
        <a:xfrm>
          <a:off x="7810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14111</xdr:rowOff>
    </xdr:from>
    <xdr:to>
      <xdr:col>36</xdr:col>
      <xdr:colOff>165100</xdr:colOff>
      <xdr:row>62</xdr:row>
      <xdr:rowOff>115711</xdr:rowOff>
    </xdr:to>
    <xdr:sp macro="" textlink="">
      <xdr:nvSpPr>
        <xdr:cNvPr id="242" name="フローチャート: 判断 241"/>
        <xdr:cNvSpPr/>
      </xdr:nvSpPr>
      <xdr:spPr>
        <a:xfrm>
          <a:off x="6921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164259</xdr:rowOff>
    </xdr:from>
    <xdr:to>
      <xdr:col>55</xdr:col>
      <xdr:colOff>50800</xdr:colOff>
      <xdr:row>63</xdr:row>
      <xdr:rowOff>94409</xdr:rowOff>
    </xdr:to>
    <xdr:sp macro="" textlink="">
      <xdr:nvSpPr>
        <xdr:cNvPr id="248" name="楕円 247"/>
        <xdr:cNvSpPr/>
      </xdr:nvSpPr>
      <xdr:spPr>
        <a:xfrm>
          <a:off x="10426700" y="1079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142686</xdr:rowOff>
    </xdr:from>
    <xdr:ext cx="534377" cy="259045"/>
    <xdr:sp macro="" textlink="">
      <xdr:nvSpPr>
        <xdr:cNvPr id="249" name="【橋りょう・トンネル】&#10;一人当たり有形固定資産（償却資産）額該当値テキスト"/>
        <xdr:cNvSpPr txBox="1"/>
      </xdr:nvSpPr>
      <xdr:spPr>
        <a:xfrm>
          <a:off x="10515600" y="1077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162496</xdr:rowOff>
    </xdr:from>
    <xdr:to>
      <xdr:col>50</xdr:col>
      <xdr:colOff>165100</xdr:colOff>
      <xdr:row>63</xdr:row>
      <xdr:rowOff>92646</xdr:rowOff>
    </xdr:to>
    <xdr:sp macro="" textlink="">
      <xdr:nvSpPr>
        <xdr:cNvPr id="250" name="楕円 249"/>
        <xdr:cNvSpPr/>
      </xdr:nvSpPr>
      <xdr:spPr>
        <a:xfrm>
          <a:off x="9588500" y="1079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41846</xdr:rowOff>
    </xdr:from>
    <xdr:to>
      <xdr:col>55</xdr:col>
      <xdr:colOff>0</xdr:colOff>
      <xdr:row>63</xdr:row>
      <xdr:rowOff>43609</xdr:rowOff>
    </xdr:to>
    <xdr:cxnSp macro="">
      <xdr:nvCxnSpPr>
        <xdr:cNvPr id="251" name="直線コネクタ 250"/>
        <xdr:cNvCxnSpPr/>
      </xdr:nvCxnSpPr>
      <xdr:spPr>
        <a:xfrm>
          <a:off x="9639300" y="10843196"/>
          <a:ext cx="8382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160099</xdr:rowOff>
    </xdr:from>
    <xdr:to>
      <xdr:col>46</xdr:col>
      <xdr:colOff>38100</xdr:colOff>
      <xdr:row>63</xdr:row>
      <xdr:rowOff>90249</xdr:rowOff>
    </xdr:to>
    <xdr:sp macro="" textlink="">
      <xdr:nvSpPr>
        <xdr:cNvPr id="252" name="楕円 251"/>
        <xdr:cNvSpPr/>
      </xdr:nvSpPr>
      <xdr:spPr>
        <a:xfrm>
          <a:off x="8699500" y="1078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39449</xdr:rowOff>
    </xdr:from>
    <xdr:to>
      <xdr:col>50</xdr:col>
      <xdr:colOff>114300</xdr:colOff>
      <xdr:row>63</xdr:row>
      <xdr:rowOff>41846</xdr:rowOff>
    </xdr:to>
    <xdr:cxnSp macro="">
      <xdr:nvCxnSpPr>
        <xdr:cNvPr id="253" name="直線コネクタ 252"/>
        <xdr:cNvCxnSpPr/>
      </xdr:nvCxnSpPr>
      <xdr:spPr>
        <a:xfrm>
          <a:off x="8750300" y="10840799"/>
          <a:ext cx="889000" cy="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158628</xdr:rowOff>
    </xdr:from>
    <xdr:to>
      <xdr:col>41</xdr:col>
      <xdr:colOff>101600</xdr:colOff>
      <xdr:row>63</xdr:row>
      <xdr:rowOff>88778</xdr:rowOff>
    </xdr:to>
    <xdr:sp macro="" textlink="">
      <xdr:nvSpPr>
        <xdr:cNvPr id="254" name="楕円 253"/>
        <xdr:cNvSpPr/>
      </xdr:nvSpPr>
      <xdr:spPr>
        <a:xfrm>
          <a:off x="7810500" y="107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37978</xdr:rowOff>
    </xdr:from>
    <xdr:to>
      <xdr:col>45</xdr:col>
      <xdr:colOff>177800</xdr:colOff>
      <xdr:row>63</xdr:row>
      <xdr:rowOff>39449</xdr:rowOff>
    </xdr:to>
    <xdr:cxnSp macro="">
      <xdr:nvCxnSpPr>
        <xdr:cNvPr id="255" name="直線コネクタ 254"/>
        <xdr:cNvCxnSpPr/>
      </xdr:nvCxnSpPr>
      <xdr:spPr>
        <a:xfrm>
          <a:off x="7861300" y="10839328"/>
          <a:ext cx="889000" cy="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158746</xdr:rowOff>
    </xdr:from>
    <xdr:to>
      <xdr:col>36</xdr:col>
      <xdr:colOff>165100</xdr:colOff>
      <xdr:row>63</xdr:row>
      <xdr:rowOff>88896</xdr:rowOff>
    </xdr:to>
    <xdr:sp macro="" textlink="">
      <xdr:nvSpPr>
        <xdr:cNvPr id="256" name="楕円 255"/>
        <xdr:cNvSpPr/>
      </xdr:nvSpPr>
      <xdr:spPr>
        <a:xfrm>
          <a:off x="6921500" y="1078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37978</xdr:rowOff>
    </xdr:from>
    <xdr:to>
      <xdr:col>41</xdr:col>
      <xdr:colOff>50800</xdr:colOff>
      <xdr:row>63</xdr:row>
      <xdr:rowOff>38096</xdr:rowOff>
    </xdr:to>
    <xdr:cxnSp macro="">
      <xdr:nvCxnSpPr>
        <xdr:cNvPr id="257" name="直線コネクタ 256"/>
        <xdr:cNvCxnSpPr/>
      </xdr:nvCxnSpPr>
      <xdr:spPr>
        <a:xfrm flipV="1">
          <a:off x="6972300" y="10839328"/>
          <a:ext cx="8890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115280</xdr:rowOff>
    </xdr:from>
    <xdr:ext cx="534377" cy="259045"/>
    <xdr:sp macro="" textlink="">
      <xdr:nvSpPr>
        <xdr:cNvPr id="258" name="n_1aveValue【橋りょう・トンネル】&#10;一人当たり有形固定資産（償却資産）額"/>
        <xdr:cNvSpPr txBox="1"/>
      </xdr:nvSpPr>
      <xdr:spPr>
        <a:xfrm>
          <a:off x="93594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123429</xdr:rowOff>
    </xdr:from>
    <xdr:ext cx="534377" cy="259045"/>
    <xdr:sp macro="" textlink="">
      <xdr:nvSpPr>
        <xdr:cNvPr id="259" name="n_2aveValue【橋りょう・トンネル】&#10;一人当たり有形固定資産（償却資産）額"/>
        <xdr:cNvSpPr txBox="1"/>
      </xdr:nvSpPr>
      <xdr:spPr>
        <a:xfrm>
          <a:off x="84831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141515</xdr:rowOff>
    </xdr:from>
    <xdr:ext cx="534377" cy="259045"/>
    <xdr:sp macro="" textlink="">
      <xdr:nvSpPr>
        <xdr:cNvPr id="260" name="n_3aveValue【橋りょう・トンネル】&#10;一人当たり有形固定資産（償却資産）額"/>
        <xdr:cNvSpPr txBox="1"/>
      </xdr:nvSpPr>
      <xdr:spPr>
        <a:xfrm>
          <a:off x="7594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132238</xdr:rowOff>
    </xdr:from>
    <xdr:ext cx="534377" cy="259045"/>
    <xdr:sp macro="" textlink="">
      <xdr:nvSpPr>
        <xdr:cNvPr id="261" name="n_4aveValue【橋りょう・トンネル】&#10;一人当たり有形固定資産（償却資産）額"/>
        <xdr:cNvSpPr txBox="1"/>
      </xdr:nvSpPr>
      <xdr:spPr>
        <a:xfrm>
          <a:off x="6705111" y="104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83773</xdr:rowOff>
    </xdr:from>
    <xdr:ext cx="534377" cy="259045"/>
    <xdr:sp macro="" textlink="">
      <xdr:nvSpPr>
        <xdr:cNvPr id="262" name="n_1mainValue【橋りょう・トンネル】&#10;一人当たり有形固定資産（償却資産）額"/>
        <xdr:cNvSpPr txBox="1"/>
      </xdr:nvSpPr>
      <xdr:spPr>
        <a:xfrm>
          <a:off x="9359411" y="1088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81376</xdr:rowOff>
    </xdr:from>
    <xdr:ext cx="534377" cy="259045"/>
    <xdr:sp macro="" textlink="">
      <xdr:nvSpPr>
        <xdr:cNvPr id="263" name="n_2mainValue【橋りょう・トンネル】&#10;一人当たり有形固定資産（償却資産）額"/>
        <xdr:cNvSpPr txBox="1"/>
      </xdr:nvSpPr>
      <xdr:spPr>
        <a:xfrm>
          <a:off x="8483111" y="108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79905</xdr:rowOff>
    </xdr:from>
    <xdr:ext cx="534377" cy="259045"/>
    <xdr:sp macro="" textlink="">
      <xdr:nvSpPr>
        <xdr:cNvPr id="264" name="n_3mainValue【橋りょう・トンネル】&#10;一人当たり有形固定資産（償却資産）額"/>
        <xdr:cNvSpPr txBox="1"/>
      </xdr:nvSpPr>
      <xdr:spPr>
        <a:xfrm>
          <a:off x="7594111" y="1088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80023</xdr:rowOff>
    </xdr:from>
    <xdr:ext cx="534377" cy="259045"/>
    <xdr:sp macro="" textlink="">
      <xdr:nvSpPr>
        <xdr:cNvPr id="265" name="n_4mainValue【橋りょう・トンネル】&#10;一人当たり有形固定資産（償却資産）額"/>
        <xdr:cNvSpPr txBox="1"/>
      </xdr:nvSpPr>
      <xdr:spPr>
        <a:xfrm>
          <a:off x="6705111" y="1088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xdr:cNvCxnSpPr/>
      </xdr:nvCxnSpPr>
      <xdr:spPr>
        <a:xfrm flipV="1">
          <a:off x="4634865" y="133426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52088</xdr:rowOff>
    </xdr:from>
    <xdr:ext cx="405111" cy="259045"/>
    <xdr:sp macro="" textlink="">
      <xdr:nvSpPr>
        <xdr:cNvPr id="295" name="【公営住宅】&#10;有形固定資産減価償却率平均値テキスト"/>
        <xdr:cNvSpPr txBox="1"/>
      </xdr:nvSpPr>
      <xdr:spPr>
        <a:xfrm>
          <a:off x="4673600" y="1411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xdr:cNvSpPr/>
      </xdr:nvSpPr>
      <xdr:spPr>
        <a:xfrm>
          <a:off x="3746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8" name="フローチャート: 判断 297"/>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9" name="フローチャート: 判断 298"/>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300" name="フローチャート: 判断 299"/>
        <xdr:cNvSpPr/>
      </xdr:nvSpPr>
      <xdr:spPr>
        <a:xfrm>
          <a:off x="1079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128270</xdr:rowOff>
    </xdr:from>
    <xdr:to>
      <xdr:col>24</xdr:col>
      <xdr:colOff>114300</xdr:colOff>
      <xdr:row>85</xdr:row>
      <xdr:rowOff>58420</xdr:rowOff>
    </xdr:to>
    <xdr:sp macro="" textlink="">
      <xdr:nvSpPr>
        <xdr:cNvPr id="306" name="楕円 305"/>
        <xdr:cNvSpPr/>
      </xdr:nvSpPr>
      <xdr:spPr>
        <a:xfrm>
          <a:off x="45847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106697</xdr:rowOff>
    </xdr:from>
    <xdr:ext cx="405111" cy="259045"/>
    <xdr:sp macro="" textlink="">
      <xdr:nvSpPr>
        <xdr:cNvPr id="307" name="【公営住宅】&#10;有形固定資産減価償却率該当値テキスト"/>
        <xdr:cNvSpPr txBox="1"/>
      </xdr:nvSpPr>
      <xdr:spPr>
        <a:xfrm>
          <a:off x="4673600"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67311</xdr:rowOff>
    </xdr:from>
    <xdr:to>
      <xdr:col>20</xdr:col>
      <xdr:colOff>38100</xdr:colOff>
      <xdr:row>84</xdr:row>
      <xdr:rowOff>168911</xdr:rowOff>
    </xdr:to>
    <xdr:sp macro="" textlink="">
      <xdr:nvSpPr>
        <xdr:cNvPr id="308" name="楕円 307"/>
        <xdr:cNvSpPr/>
      </xdr:nvSpPr>
      <xdr:spPr>
        <a:xfrm>
          <a:off x="3746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118111</xdr:rowOff>
    </xdr:from>
    <xdr:to>
      <xdr:col>24</xdr:col>
      <xdr:colOff>63500</xdr:colOff>
      <xdr:row>85</xdr:row>
      <xdr:rowOff>7620</xdr:rowOff>
    </xdr:to>
    <xdr:cxnSp macro="">
      <xdr:nvCxnSpPr>
        <xdr:cNvPr id="309" name="直線コネクタ 308"/>
        <xdr:cNvCxnSpPr/>
      </xdr:nvCxnSpPr>
      <xdr:spPr>
        <a:xfrm>
          <a:off x="3797300" y="1451991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6350</xdr:rowOff>
    </xdr:from>
    <xdr:to>
      <xdr:col>15</xdr:col>
      <xdr:colOff>101600</xdr:colOff>
      <xdr:row>84</xdr:row>
      <xdr:rowOff>107950</xdr:rowOff>
    </xdr:to>
    <xdr:sp macro="" textlink="">
      <xdr:nvSpPr>
        <xdr:cNvPr id="310" name="楕円 309"/>
        <xdr:cNvSpPr/>
      </xdr:nvSpPr>
      <xdr:spPr>
        <a:xfrm>
          <a:off x="2857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57150</xdr:rowOff>
    </xdr:from>
    <xdr:to>
      <xdr:col>19</xdr:col>
      <xdr:colOff>177800</xdr:colOff>
      <xdr:row>84</xdr:row>
      <xdr:rowOff>118111</xdr:rowOff>
    </xdr:to>
    <xdr:cxnSp macro="">
      <xdr:nvCxnSpPr>
        <xdr:cNvPr id="311" name="直線コネクタ 310"/>
        <xdr:cNvCxnSpPr/>
      </xdr:nvCxnSpPr>
      <xdr:spPr>
        <a:xfrm>
          <a:off x="2908300" y="144589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113030</xdr:rowOff>
    </xdr:from>
    <xdr:to>
      <xdr:col>10</xdr:col>
      <xdr:colOff>165100</xdr:colOff>
      <xdr:row>84</xdr:row>
      <xdr:rowOff>43180</xdr:rowOff>
    </xdr:to>
    <xdr:sp macro="" textlink="">
      <xdr:nvSpPr>
        <xdr:cNvPr id="312" name="楕円 311"/>
        <xdr:cNvSpPr/>
      </xdr:nvSpPr>
      <xdr:spPr>
        <a:xfrm>
          <a:off x="1968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163830</xdr:rowOff>
    </xdr:from>
    <xdr:to>
      <xdr:col>15</xdr:col>
      <xdr:colOff>50800</xdr:colOff>
      <xdr:row>84</xdr:row>
      <xdr:rowOff>57150</xdr:rowOff>
    </xdr:to>
    <xdr:cxnSp macro="">
      <xdr:nvCxnSpPr>
        <xdr:cNvPr id="313" name="直線コネクタ 312"/>
        <xdr:cNvCxnSpPr/>
      </xdr:nvCxnSpPr>
      <xdr:spPr>
        <a:xfrm>
          <a:off x="2019300" y="143941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44450</xdr:rowOff>
    </xdr:from>
    <xdr:to>
      <xdr:col>6</xdr:col>
      <xdr:colOff>38100</xdr:colOff>
      <xdr:row>83</xdr:row>
      <xdr:rowOff>146050</xdr:rowOff>
    </xdr:to>
    <xdr:sp macro="" textlink="">
      <xdr:nvSpPr>
        <xdr:cNvPr id="314" name="楕円 313"/>
        <xdr:cNvSpPr/>
      </xdr:nvSpPr>
      <xdr:spPr>
        <a:xfrm>
          <a:off x="1079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95250</xdr:rowOff>
    </xdr:from>
    <xdr:to>
      <xdr:col>10</xdr:col>
      <xdr:colOff>114300</xdr:colOff>
      <xdr:row>83</xdr:row>
      <xdr:rowOff>163830</xdr:rowOff>
    </xdr:to>
    <xdr:cxnSp macro="">
      <xdr:nvCxnSpPr>
        <xdr:cNvPr id="315" name="直線コネクタ 314"/>
        <xdr:cNvCxnSpPr/>
      </xdr:nvCxnSpPr>
      <xdr:spPr>
        <a:xfrm>
          <a:off x="1130300" y="14325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105427</xdr:rowOff>
    </xdr:from>
    <xdr:ext cx="405111" cy="259045"/>
    <xdr:sp macro="" textlink="">
      <xdr:nvSpPr>
        <xdr:cNvPr id="316" name="n_1aveValue【公営住宅】&#10;有形固定資産減価償却率"/>
        <xdr:cNvSpPr txBox="1"/>
      </xdr:nvSpPr>
      <xdr:spPr>
        <a:xfrm>
          <a:off x="3582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78757</xdr:rowOff>
    </xdr:from>
    <xdr:ext cx="405111" cy="259045"/>
    <xdr:sp macro="" textlink="">
      <xdr:nvSpPr>
        <xdr:cNvPr id="317" name="n_2aveValue【公営住宅】&#10;有形固定資産減価償却率"/>
        <xdr:cNvSpPr txBox="1"/>
      </xdr:nvSpPr>
      <xdr:spPr>
        <a:xfrm>
          <a:off x="2705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318" name="n_3aveValue【公営住宅】&#10;有形固定資産減価償却率"/>
        <xdr:cNvSpPr txBox="1"/>
      </xdr:nvSpPr>
      <xdr:spPr>
        <a:xfrm>
          <a:off x="1816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158766</xdr:rowOff>
    </xdr:from>
    <xdr:ext cx="405111" cy="259045"/>
    <xdr:sp macro="" textlink="">
      <xdr:nvSpPr>
        <xdr:cNvPr id="319" name="n_4aveValue【公営住宅】&#10;有形固定資産減価償却率"/>
        <xdr:cNvSpPr txBox="1"/>
      </xdr:nvSpPr>
      <xdr:spPr>
        <a:xfrm>
          <a:off x="927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160038</xdr:rowOff>
    </xdr:from>
    <xdr:ext cx="405111" cy="259045"/>
    <xdr:sp macro="" textlink="">
      <xdr:nvSpPr>
        <xdr:cNvPr id="320" name="n_1mainValue【公営住宅】&#10;有形固定資産減価償却率"/>
        <xdr:cNvSpPr txBox="1"/>
      </xdr:nvSpPr>
      <xdr:spPr>
        <a:xfrm>
          <a:off x="3582044" y="1456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99077</xdr:rowOff>
    </xdr:from>
    <xdr:ext cx="405111" cy="259045"/>
    <xdr:sp macro="" textlink="">
      <xdr:nvSpPr>
        <xdr:cNvPr id="321" name="n_2mainValue【公営住宅】&#10;有形固定資産減価償却率"/>
        <xdr:cNvSpPr txBox="1"/>
      </xdr:nvSpPr>
      <xdr:spPr>
        <a:xfrm>
          <a:off x="27057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34307</xdr:rowOff>
    </xdr:from>
    <xdr:ext cx="405111" cy="259045"/>
    <xdr:sp macro="" textlink="">
      <xdr:nvSpPr>
        <xdr:cNvPr id="322" name="n_3mainValue【公営住宅】&#10;有形固定資産減価償却率"/>
        <xdr:cNvSpPr txBox="1"/>
      </xdr:nvSpPr>
      <xdr:spPr>
        <a:xfrm>
          <a:off x="1816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137177</xdr:rowOff>
    </xdr:from>
    <xdr:ext cx="405111" cy="259045"/>
    <xdr:sp macro="" textlink="">
      <xdr:nvSpPr>
        <xdr:cNvPr id="323" name="n_4mainValue【公営住宅】&#10;有形固定資産減価償却率"/>
        <xdr:cNvSpPr txBox="1"/>
      </xdr:nvSpPr>
      <xdr:spPr>
        <a:xfrm>
          <a:off x="927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74947</xdr:rowOff>
    </xdr:from>
    <xdr:ext cx="469744" cy="259045"/>
    <xdr:sp macro="" textlink="">
      <xdr:nvSpPr>
        <xdr:cNvPr id="352" name="【公営住宅】&#10;一人当たり面積平均値テキスト"/>
        <xdr:cNvSpPr txBox="1"/>
      </xdr:nvSpPr>
      <xdr:spPr>
        <a:xfrm>
          <a:off x="10515600" y="1413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4" name="フローチャート: 判断 353"/>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5" name="フローチャート: 判断 354"/>
        <xdr:cNvSpPr/>
      </xdr:nvSpPr>
      <xdr:spPr>
        <a:xfrm>
          <a:off x="8699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7113</xdr:rowOff>
    </xdr:from>
    <xdr:to>
      <xdr:col>41</xdr:col>
      <xdr:colOff>101600</xdr:colOff>
      <xdr:row>83</xdr:row>
      <xdr:rowOff>108713</xdr:rowOff>
    </xdr:to>
    <xdr:sp macro="" textlink="">
      <xdr:nvSpPr>
        <xdr:cNvPr id="356" name="フローチャート: 判断 355"/>
        <xdr:cNvSpPr/>
      </xdr:nvSpPr>
      <xdr:spPr>
        <a:xfrm>
          <a:off x="7810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7" name="フローチャート: 判断 356"/>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146558</xdr:rowOff>
    </xdr:from>
    <xdr:to>
      <xdr:col>55</xdr:col>
      <xdr:colOff>50800</xdr:colOff>
      <xdr:row>86</xdr:row>
      <xdr:rowOff>76708</xdr:rowOff>
    </xdr:to>
    <xdr:sp macro="" textlink="">
      <xdr:nvSpPr>
        <xdr:cNvPr id="363" name="楕円 362"/>
        <xdr:cNvSpPr/>
      </xdr:nvSpPr>
      <xdr:spPr>
        <a:xfrm>
          <a:off x="10426700" y="1471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61485</xdr:rowOff>
    </xdr:from>
    <xdr:ext cx="469744" cy="259045"/>
    <xdr:sp macro="" textlink="">
      <xdr:nvSpPr>
        <xdr:cNvPr id="364" name="【公営住宅】&#10;一人当たり面積該当値テキスト"/>
        <xdr:cNvSpPr txBox="1"/>
      </xdr:nvSpPr>
      <xdr:spPr>
        <a:xfrm>
          <a:off x="10515600" y="1463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145796</xdr:rowOff>
    </xdr:from>
    <xdr:to>
      <xdr:col>50</xdr:col>
      <xdr:colOff>165100</xdr:colOff>
      <xdr:row>86</xdr:row>
      <xdr:rowOff>75946</xdr:rowOff>
    </xdr:to>
    <xdr:sp macro="" textlink="">
      <xdr:nvSpPr>
        <xdr:cNvPr id="365" name="楕円 364"/>
        <xdr:cNvSpPr/>
      </xdr:nvSpPr>
      <xdr:spPr>
        <a:xfrm>
          <a:off x="9588500" y="1471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25146</xdr:rowOff>
    </xdr:from>
    <xdr:to>
      <xdr:col>55</xdr:col>
      <xdr:colOff>0</xdr:colOff>
      <xdr:row>86</xdr:row>
      <xdr:rowOff>25908</xdr:rowOff>
    </xdr:to>
    <xdr:cxnSp macro="">
      <xdr:nvCxnSpPr>
        <xdr:cNvPr id="366" name="直線コネクタ 365"/>
        <xdr:cNvCxnSpPr/>
      </xdr:nvCxnSpPr>
      <xdr:spPr>
        <a:xfrm>
          <a:off x="9639300" y="1476984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145035</xdr:rowOff>
    </xdr:from>
    <xdr:to>
      <xdr:col>46</xdr:col>
      <xdr:colOff>38100</xdr:colOff>
      <xdr:row>86</xdr:row>
      <xdr:rowOff>75185</xdr:rowOff>
    </xdr:to>
    <xdr:sp macro="" textlink="">
      <xdr:nvSpPr>
        <xdr:cNvPr id="367" name="楕円 366"/>
        <xdr:cNvSpPr/>
      </xdr:nvSpPr>
      <xdr:spPr>
        <a:xfrm>
          <a:off x="8699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24385</xdr:rowOff>
    </xdr:from>
    <xdr:to>
      <xdr:col>50</xdr:col>
      <xdr:colOff>114300</xdr:colOff>
      <xdr:row>86</xdr:row>
      <xdr:rowOff>25146</xdr:rowOff>
    </xdr:to>
    <xdr:cxnSp macro="">
      <xdr:nvCxnSpPr>
        <xdr:cNvPr id="368" name="直線コネクタ 367"/>
        <xdr:cNvCxnSpPr/>
      </xdr:nvCxnSpPr>
      <xdr:spPr>
        <a:xfrm>
          <a:off x="8750300" y="14769085"/>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144272</xdr:rowOff>
    </xdr:from>
    <xdr:to>
      <xdr:col>41</xdr:col>
      <xdr:colOff>101600</xdr:colOff>
      <xdr:row>86</xdr:row>
      <xdr:rowOff>74422</xdr:rowOff>
    </xdr:to>
    <xdr:sp macro="" textlink="">
      <xdr:nvSpPr>
        <xdr:cNvPr id="369" name="楕円 368"/>
        <xdr:cNvSpPr/>
      </xdr:nvSpPr>
      <xdr:spPr>
        <a:xfrm>
          <a:off x="7810500" y="1471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23622</xdr:rowOff>
    </xdr:from>
    <xdr:to>
      <xdr:col>45</xdr:col>
      <xdr:colOff>177800</xdr:colOff>
      <xdr:row>86</xdr:row>
      <xdr:rowOff>24385</xdr:rowOff>
    </xdr:to>
    <xdr:cxnSp macro="">
      <xdr:nvCxnSpPr>
        <xdr:cNvPr id="370" name="直線コネクタ 369"/>
        <xdr:cNvCxnSpPr/>
      </xdr:nvCxnSpPr>
      <xdr:spPr>
        <a:xfrm>
          <a:off x="7861300" y="14768322"/>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142748</xdr:rowOff>
    </xdr:from>
    <xdr:to>
      <xdr:col>36</xdr:col>
      <xdr:colOff>165100</xdr:colOff>
      <xdr:row>86</xdr:row>
      <xdr:rowOff>72898</xdr:rowOff>
    </xdr:to>
    <xdr:sp macro="" textlink="">
      <xdr:nvSpPr>
        <xdr:cNvPr id="371" name="楕円 370"/>
        <xdr:cNvSpPr/>
      </xdr:nvSpPr>
      <xdr:spPr>
        <a:xfrm>
          <a:off x="6921500" y="1471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22098</xdr:rowOff>
    </xdr:from>
    <xdr:to>
      <xdr:col>41</xdr:col>
      <xdr:colOff>50800</xdr:colOff>
      <xdr:row>86</xdr:row>
      <xdr:rowOff>23622</xdr:rowOff>
    </xdr:to>
    <xdr:cxnSp macro="">
      <xdr:nvCxnSpPr>
        <xdr:cNvPr id="372" name="直線コネクタ 371"/>
        <xdr:cNvCxnSpPr/>
      </xdr:nvCxnSpPr>
      <xdr:spPr>
        <a:xfrm>
          <a:off x="6972300" y="1476679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167149</xdr:rowOff>
    </xdr:from>
    <xdr:ext cx="469744" cy="259045"/>
    <xdr:sp macro="" textlink="">
      <xdr:nvSpPr>
        <xdr:cNvPr id="373" name="n_1aveValue【公営住宅】&#10;一人当たり面積"/>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161053</xdr:rowOff>
    </xdr:from>
    <xdr:ext cx="469744" cy="259045"/>
    <xdr:sp macro="" textlink="">
      <xdr:nvSpPr>
        <xdr:cNvPr id="374" name="n_2aveValue【公営住宅】&#10;一人当たり面積"/>
        <xdr:cNvSpPr txBox="1"/>
      </xdr:nvSpPr>
      <xdr:spPr>
        <a:xfrm>
          <a:off x="8515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125240</xdr:rowOff>
    </xdr:from>
    <xdr:ext cx="469744" cy="259045"/>
    <xdr:sp macro="" textlink="">
      <xdr:nvSpPr>
        <xdr:cNvPr id="375" name="n_3aveValue【公営住宅】&#10;一人当たり面積"/>
        <xdr:cNvSpPr txBox="1"/>
      </xdr:nvSpPr>
      <xdr:spPr>
        <a:xfrm>
          <a:off x="7626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2557</xdr:rowOff>
    </xdr:from>
    <xdr:ext cx="469744" cy="259045"/>
    <xdr:sp macro="" textlink="">
      <xdr:nvSpPr>
        <xdr:cNvPr id="376" name="n_4aveValue【公営住宅】&#10;一人当たり面積"/>
        <xdr:cNvSpPr txBox="1"/>
      </xdr:nvSpPr>
      <xdr:spPr>
        <a:xfrm>
          <a:off x="6737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67073</xdr:rowOff>
    </xdr:from>
    <xdr:ext cx="469744" cy="259045"/>
    <xdr:sp macro="" textlink="">
      <xdr:nvSpPr>
        <xdr:cNvPr id="377" name="n_1mainValue【公営住宅】&#10;一人当たり面積"/>
        <xdr:cNvSpPr txBox="1"/>
      </xdr:nvSpPr>
      <xdr:spPr>
        <a:xfrm>
          <a:off x="9391727" y="1481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66312</xdr:rowOff>
    </xdr:from>
    <xdr:ext cx="469744" cy="259045"/>
    <xdr:sp macro="" textlink="">
      <xdr:nvSpPr>
        <xdr:cNvPr id="378" name="n_2mainValue【公営住宅】&#10;一人当たり面積"/>
        <xdr:cNvSpPr txBox="1"/>
      </xdr:nvSpPr>
      <xdr:spPr>
        <a:xfrm>
          <a:off x="85154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65549</xdr:rowOff>
    </xdr:from>
    <xdr:ext cx="469744" cy="259045"/>
    <xdr:sp macro="" textlink="">
      <xdr:nvSpPr>
        <xdr:cNvPr id="379" name="n_3mainValue【公営住宅】&#10;一人当たり面積"/>
        <xdr:cNvSpPr txBox="1"/>
      </xdr:nvSpPr>
      <xdr:spPr>
        <a:xfrm>
          <a:off x="7626427"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64025</xdr:rowOff>
    </xdr:from>
    <xdr:ext cx="469744" cy="259045"/>
    <xdr:sp macro="" textlink="">
      <xdr:nvSpPr>
        <xdr:cNvPr id="380" name="n_4mainValue【公営住宅】&#10;一人当たり面積"/>
        <xdr:cNvSpPr txBox="1"/>
      </xdr:nvSpPr>
      <xdr:spPr>
        <a:xfrm>
          <a:off x="6737427" y="1480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421" name="直線コネクタ 420"/>
        <xdr:cNvCxnSpPr/>
      </xdr:nvCxnSpPr>
      <xdr:spPr>
        <a:xfrm flipV="1">
          <a:off x="16318864" y="5930265"/>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422" name="【認定こども園・幼稚園・保育所】&#10;有形固定資産減価償却率最小値テキスト"/>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423" name="直線コネクタ 422"/>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424" name="【認定こども園・幼稚園・保育所】&#10;有形固定資産減価償却率最大値テキスト"/>
        <xdr:cNvSpPr txBox="1"/>
      </xdr:nvSpPr>
      <xdr:spPr>
        <a:xfrm>
          <a:off x="16357600" y="57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425" name="直線コネクタ 424"/>
        <xdr:cNvCxnSpPr/>
      </xdr:nvCxnSpPr>
      <xdr:spPr>
        <a:xfrm>
          <a:off x="16230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63517</xdr:rowOff>
    </xdr:from>
    <xdr:ext cx="405111" cy="259045"/>
    <xdr:sp macro="" textlink="">
      <xdr:nvSpPr>
        <xdr:cNvPr id="426" name="【認定こども園・幼稚園・保育所】&#10;有形固定資産減価償却率平均値テキスト"/>
        <xdr:cNvSpPr txBox="1"/>
      </xdr:nvSpPr>
      <xdr:spPr>
        <a:xfrm>
          <a:off x="16357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427" name="フローチャート: 判断 426"/>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428" name="フローチャート: 判断 427"/>
        <xdr:cNvSpPr/>
      </xdr:nvSpPr>
      <xdr:spPr>
        <a:xfrm>
          <a:off x="15430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429" name="フローチャート: 判断 428"/>
        <xdr:cNvSpPr/>
      </xdr:nvSpPr>
      <xdr:spPr>
        <a:xfrm>
          <a:off x="14541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430" name="フローチャート: 判断 429"/>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71120</xdr:rowOff>
    </xdr:from>
    <xdr:to>
      <xdr:col>67</xdr:col>
      <xdr:colOff>101600</xdr:colOff>
      <xdr:row>38</xdr:row>
      <xdr:rowOff>1270</xdr:rowOff>
    </xdr:to>
    <xdr:sp macro="" textlink="">
      <xdr:nvSpPr>
        <xdr:cNvPr id="431" name="フローチャート: 判断 430"/>
        <xdr:cNvSpPr/>
      </xdr:nvSpPr>
      <xdr:spPr>
        <a:xfrm>
          <a:off x="12763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65405</xdr:rowOff>
    </xdr:from>
    <xdr:to>
      <xdr:col>85</xdr:col>
      <xdr:colOff>177800</xdr:colOff>
      <xdr:row>38</xdr:row>
      <xdr:rowOff>167005</xdr:rowOff>
    </xdr:to>
    <xdr:sp macro="" textlink="">
      <xdr:nvSpPr>
        <xdr:cNvPr id="437" name="楕円 436"/>
        <xdr:cNvSpPr/>
      </xdr:nvSpPr>
      <xdr:spPr>
        <a:xfrm>
          <a:off x="162687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43832</xdr:rowOff>
    </xdr:from>
    <xdr:ext cx="405111" cy="259045"/>
    <xdr:sp macro="" textlink="">
      <xdr:nvSpPr>
        <xdr:cNvPr id="438" name="【認定こども園・幼稚園・保育所】&#10;有形固定資産減価償却率該当値テキスト"/>
        <xdr:cNvSpPr txBox="1"/>
      </xdr:nvSpPr>
      <xdr:spPr>
        <a:xfrm>
          <a:off x="16357600"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29210</xdr:rowOff>
    </xdr:from>
    <xdr:to>
      <xdr:col>81</xdr:col>
      <xdr:colOff>101600</xdr:colOff>
      <xdr:row>38</xdr:row>
      <xdr:rowOff>130810</xdr:rowOff>
    </xdr:to>
    <xdr:sp macro="" textlink="">
      <xdr:nvSpPr>
        <xdr:cNvPr id="439" name="楕円 438"/>
        <xdr:cNvSpPr/>
      </xdr:nvSpPr>
      <xdr:spPr>
        <a:xfrm>
          <a:off x="15430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80010</xdr:rowOff>
    </xdr:from>
    <xdr:to>
      <xdr:col>85</xdr:col>
      <xdr:colOff>127000</xdr:colOff>
      <xdr:row>38</xdr:row>
      <xdr:rowOff>116205</xdr:rowOff>
    </xdr:to>
    <xdr:cxnSp macro="">
      <xdr:nvCxnSpPr>
        <xdr:cNvPr id="440" name="直線コネクタ 439"/>
        <xdr:cNvCxnSpPr/>
      </xdr:nvCxnSpPr>
      <xdr:spPr>
        <a:xfrm>
          <a:off x="15481300" y="659511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42545</xdr:rowOff>
    </xdr:from>
    <xdr:to>
      <xdr:col>76</xdr:col>
      <xdr:colOff>165100</xdr:colOff>
      <xdr:row>39</xdr:row>
      <xdr:rowOff>144145</xdr:rowOff>
    </xdr:to>
    <xdr:sp macro="" textlink="">
      <xdr:nvSpPr>
        <xdr:cNvPr id="441" name="楕円 440"/>
        <xdr:cNvSpPr/>
      </xdr:nvSpPr>
      <xdr:spPr>
        <a:xfrm>
          <a:off x="14541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80010</xdr:rowOff>
    </xdr:from>
    <xdr:to>
      <xdr:col>81</xdr:col>
      <xdr:colOff>50800</xdr:colOff>
      <xdr:row>39</xdr:row>
      <xdr:rowOff>93345</xdr:rowOff>
    </xdr:to>
    <xdr:cxnSp macro="">
      <xdr:nvCxnSpPr>
        <xdr:cNvPr id="442" name="直線コネクタ 441"/>
        <xdr:cNvCxnSpPr/>
      </xdr:nvCxnSpPr>
      <xdr:spPr>
        <a:xfrm flipV="1">
          <a:off x="14592300" y="6595110"/>
          <a:ext cx="889000" cy="18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6350</xdr:rowOff>
    </xdr:from>
    <xdr:to>
      <xdr:col>72</xdr:col>
      <xdr:colOff>38100</xdr:colOff>
      <xdr:row>39</xdr:row>
      <xdr:rowOff>107950</xdr:rowOff>
    </xdr:to>
    <xdr:sp macro="" textlink="">
      <xdr:nvSpPr>
        <xdr:cNvPr id="443" name="楕円 442"/>
        <xdr:cNvSpPr/>
      </xdr:nvSpPr>
      <xdr:spPr>
        <a:xfrm>
          <a:off x="13652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57150</xdr:rowOff>
    </xdr:from>
    <xdr:to>
      <xdr:col>76</xdr:col>
      <xdr:colOff>114300</xdr:colOff>
      <xdr:row>39</xdr:row>
      <xdr:rowOff>93345</xdr:rowOff>
    </xdr:to>
    <xdr:cxnSp macro="">
      <xdr:nvCxnSpPr>
        <xdr:cNvPr id="444" name="直線コネクタ 443"/>
        <xdr:cNvCxnSpPr/>
      </xdr:nvCxnSpPr>
      <xdr:spPr>
        <a:xfrm>
          <a:off x="13703300" y="67437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143510</xdr:rowOff>
    </xdr:from>
    <xdr:to>
      <xdr:col>67</xdr:col>
      <xdr:colOff>101600</xdr:colOff>
      <xdr:row>39</xdr:row>
      <xdr:rowOff>73660</xdr:rowOff>
    </xdr:to>
    <xdr:sp macro="" textlink="">
      <xdr:nvSpPr>
        <xdr:cNvPr id="445" name="楕円 444"/>
        <xdr:cNvSpPr/>
      </xdr:nvSpPr>
      <xdr:spPr>
        <a:xfrm>
          <a:off x="12763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22860</xdr:rowOff>
    </xdr:from>
    <xdr:to>
      <xdr:col>71</xdr:col>
      <xdr:colOff>177800</xdr:colOff>
      <xdr:row>39</xdr:row>
      <xdr:rowOff>57150</xdr:rowOff>
    </xdr:to>
    <xdr:cxnSp macro="">
      <xdr:nvCxnSpPr>
        <xdr:cNvPr id="446" name="直線コネクタ 445"/>
        <xdr:cNvCxnSpPr/>
      </xdr:nvCxnSpPr>
      <xdr:spPr>
        <a:xfrm>
          <a:off x="12814300" y="67094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141622</xdr:rowOff>
    </xdr:from>
    <xdr:ext cx="405111" cy="259045"/>
    <xdr:sp macro="" textlink="">
      <xdr:nvSpPr>
        <xdr:cNvPr id="447" name="n_1aveValue【認定こども園・幼稚園・保育所】&#10;有形固定資産減価償却率"/>
        <xdr:cNvSpPr txBox="1"/>
      </xdr:nvSpPr>
      <xdr:spPr>
        <a:xfrm>
          <a:off x="152660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153052</xdr:rowOff>
    </xdr:from>
    <xdr:ext cx="405111" cy="259045"/>
    <xdr:sp macro="" textlink="">
      <xdr:nvSpPr>
        <xdr:cNvPr id="448" name="n_2aveValue【認定こども園・幼稚園・保育所】&#10;有形固定資産減価償却率"/>
        <xdr:cNvSpPr txBox="1"/>
      </xdr:nvSpPr>
      <xdr:spPr>
        <a:xfrm>
          <a:off x="14389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449" name="n_3aveValue【認定こども園・幼稚園・保育所】&#10;有形固定資産減価償却率"/>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17797</xdr:rowOff>
    </xdr:from>
    <xdr:ext cx="405111" cy="259045"/>
    <xdr:sp macro="" textlink="">
      <xdr:nvSpPr>
        <xdr:cNvPr id="450" name="n_4aveValue【認定こども園・幼稚園・保育所】&#10;有形固定資産減価償却率"/>
        <xdr:cNvSpPr txBox="1"/>
      </xdr:nvSpPr>
      <xdr:spPr>
        <a:xfrm>
          <a:off x="12611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121937</xdr:rowOff>
    </xdr:from>
    <xdr:ext cx="405111" cy="259045"/>
    <xdr:sp macro="" textlink="">
      <xdr:nvSpPr>
        <xdr:cNvPr id="451" name="n_1mainValue【認定こども園・幼稚園・保育所】&#10;有形固定資産減価償却率"/>
        <xdr:cNvSpPr txBox="1"/>
      </xdr:nvSpPr>
      <xdr:spPr>
        <a:xfrm>
          <a:off x="15266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135272</xdr:rowOff>
    </xdr:from>
    <xdr:ext cx="405111" cy="259045"/>
    <xdr:sp macro="" textlink="">
      <xdr:nvSpPr>
        <xdr:cNvPr id="452" name="n_2mainValue【認定こども園・幼稚園・保育所】&#10;有形固定資産減価償却率"/>
        <xdr:cNvSpPr txBox="1"/>
      </xdr:nvSpPr>
      <xdr:spPr>
        <a:xfrm>
          <a:off x="1438974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99077</xdr:rowOff>
    </xdr:from>
    <xdr:ext cx="405111" cy="259045"/>
    <xdr:sp macro="" textlink="">
      <xdr:nvSpPr>
        <xdr:cNvPr id="453" name="n_3mainValue【認定こども園・幼稚園・保育所】&#10;有形固定資産減価償却率"/>
        <xdr:cNvSpPr txBox="1"/>
      </xdr:nvSpPr>
      <xdr:spPr>
        <a:xfrm>
          <a:off x="13500744"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64787</xdr:rowOff>
    </xdr:from>
    <xdr:ext cx="405111" cy="259045"/>
    <xdr:sp macro="" textlink="">
      <xdr:nvSpPr>
        <xdr:cNvPr id="454" name="n_4mainValue【認定こども園・幼稚園・保育所】&#10;有形固定資産減価償却率"/>
        <xdr:cNvSpPr txBox="1"/>
      </xdr:nvSpPr>
      <xdr:spPr>
        <a:xfrm>
          <a:off x="12611744"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478" name="直線コネクタ 477"/>
        <xdr:cNvCxnSpPr/>
      </xdr:nvCxnSpPr>
      <xdr:spPr>
        <a:xfrm flipV="1">
          <a:off x="22160864" y="57378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9"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80" name="直線コネクタ 479"/>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481" name="【認定こども園・幼稚園・保育所】&#10;一人当たり面積最大値テキスト"/>
        <xdr:cNvSpPr txBox="1"/>
      </xdr:nvSpPr>
      <xdr:spPr>
        <a:xfrm>
          <a:off x="221996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482" name="直線コネクタ 481"/>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483" name="【認定こども園・幼稚園・保育所】&#10;一人当たり面積平均値テキスト"/>
        <xdr:cNvSpPr txBox="1"/>
      </xdr:nvSpPr>
      <xdr:spPr>
        <a:xfrm>
          <a:off x="22199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84" name="フローチャート: 判断 483"/>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85" name="フローチャート: 判断 484"/>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6" name="フローチャート: 判断 485"/>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487" name="フローチャート: 判断 486"/>
        <xdr:cNvSpPr/>
      </xdr:nvSpPr>
      <xdr:spPr>
        <a:xfrm>
          <a:off x="19494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88" name="フローチャート: 判断 487"/>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97790</xdr:rowOff>
    </xdr:from>
    <xdr:to>
      <xdr:col>116</xdr:col>
      <xdr:colOff>114300</xdr:colOff>
      <xdr:row>40</xdr:row>
      <xdr:rowOff>27940</xdr:rowOff>
    </xdr:to>
    <xdr:sp macro="" textlink="">
      <xdr:nvSpPr>
        <xdr:cNvPr id="494" name="楕円 493"/>
        <xdr:cNvSpPr/>
      </xdr:nvSpPr>
      <xdr:spPr>
        <a:xfrm>
          <a:off x="221107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76217</xdr:rowOff>
    </xdr:from>
    <xdr:ext cx="469744" cy="259045"/>
    <xdr:sp macro="" textlink="">
      <xdr:nvSpPr>
        <xdr:cNvPr id="495" name="【認定こども園・幼稚園・保育所】&#10;一人当たり面積該当値テキスト"/>
        <xdr:cNvSpPr txBox="1"/>
      </xdr:nvSpPr>
      <xdr:spPr>
        <a:xfrm>
          <a:off x="22199600"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97790</xdr:rowOff>
    </xdr:from>
    <xdr:to>
      <xdr:col>112</xdr:col>
      <xdr:colOff>38100</xdr:colOff>
      <xdr:row>40</xdr:row>
      <xdr:rowOff>27940</xdr:rowOff>
    </xdr:to>
    <xdr:sp macro="" textlink="">
      <xdr:nvSpPr>
        <xdr:cNvPr id="496" name="楕円 495"/>
        <xdr:cNvSpPr/>
      </xdr:nvSpPr>
      <xdr:spPr>
        <a:xfrm>
          <a:off x="21272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148590</xdr:rowOff>
    </xdr:from>
    <xdr:to>
      <xdr:col>116</xdr:col>
      <xdr:colOff>63500</xdr:colOff>
      <xdr:row>39</xdr:row>
      <xdr:rowOff>148590</xdr:rowOff>
    </xdr:to>
    <xdr:cxnSp macro="">
      <xdr:nvCxnSpPr>
        <xdr:cNvPr id="497" name="直線コネクタ 496"/>
        <xdr:cNvCxnSpPr/>
      </xdr:nvCxnSpPr>
      <xdr:spPr>
        <a:xfrm>
          <a:off x="21323300" y="6835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90170</xdr:rowOff>
    </xdr:from>
    <xdr:to>
      <xdr:col>107</xdr:col>
      <xdr:colOff>101600</xdr:colOff>
      <xdr:row>40</xdr:row>
      <xdr:rowOff>20320</xdr:rowOff>
    </xdr:to>
    <xdr:sp macro="" textlink="">
      <xdr:nvSpPr>
        <xdr:cNvPr id="498" name="楕円 497"/>
        <xdr:cNvSpPr/>
      </xdr:nvSpPr>
      <xdr:spPr>
        <a:xfrm>
          <a:off x="20383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140970</xdr:rowOff>
    </xdr:from>
    <xdr:to>
      <xdr:col>111</xdr:col>
      <xdr:colOff>177800</xdr:colOff>
      <xdr:row>39</xdr:row>
      <xdr:rowOff>148590</xdr:rowOff>
    </xdr:to>
    <xdr:cxnSp macro="">
      <xdr:nvCxnSpPr>
        <xdr:cNvPr id="499" name="直線コネクタ 498"/>
        <xdr:cNvCxnSpPr/>
      </xdr:nvCxnSpPr>
      <xdr:spPr>
        <a:xfrm>
          <a:off x="20434300" y="6827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90170</xdr:rowOff>
    </xdr:from>
    <xdr:to>
      <xdr:col>102</xdr:col>
      <xdr:colOff>165100</xdr:colOff>
      <xdr:row>40</xdr:row>
      <xdr:rowOff>20320</xdr:rowOff>
    </xdr:to>
    <xdr:sp macro="" textlink="">
      <xdr:nvSpPr>
        <xdr:cNvPr id="500" name="楕円 499"/>
        <xdr:cNvSpPr/>
      </xdr:nvSpPr>
      <xdr:spPr>
        <a:xfrm>
          <a:off x="19494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140970</xdr:rowOff>
    </xdr:from>
    <xdr:to>
      <xdr:col>107</xdr:col>
      <xdr:colOff>50800</xdr:colOff>
      <xdr:row>39</xdr:row>
      <xdr:rowOff>140970</xdr:rowOff>
    </xdr:to>
    <xdr:cxnSp macro="">
      <xdr:nvCxnSpPr>
        <xdr:cNvPr id="501" name="直線コネクタ 500"/>
        <xdr:cNvCxnSpPr/>
      </xdr:nvCxnSpPr>
      <xdr:spPr>
        <a:xfrm>
          <a:off x="19545300" y="6827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82550</xdr:rowOff>
    </xdr:from>
    <xdr:to>
      <xdr:col>98</xdr:col>
      <xdr:colOff>38100</xdr:colOff>
      <xdr:row>40</xdr:row>
      <xdr:rowOff>12700</xdr:rowOff>
    </xdr:to>
    <xdr:sp macro="" textlink="">
      <xdr:nvSpPr>
        <xdr:cNvPr id="502" name="楕円 501"/>
        <xdr:cNvSpPr/>
      </xdr:nvSpPr>
      <xdr:spPr>
        <a:xfrm>
          <a:off x="18605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133350</xdr:rowOff>
    </xdr:from>
    <xdr:to>
      <xdr:col>102</xdr:col>
      <xdr:colOff>114300</xdr:colOff>
      <xdr:row>39</xdr:row>
      <xdr:rowOff>140970</xdr:rowOff>
    </xdr:to>
    <xdr:cxnSp macro="">
      <xdr:nvCxnSpPr>
        <xdr:cNvPr id="503" name="直線コネクタ 502"/>
        <xdr:cNvCxnSpPr/>
      </xdr:nvCxnSpPr>
      <xdr:spPr>
        <a:xfrm>
          <a:off x="18656300" y="6819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504" name="n_1aveValue【認定こども園・幼稚園・保育所】&#10;一人当たり面積"/>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505" name="n_2aveValue【認定こども園・幼稚園・保育所】&#10;一人当たり面積"/>
        <xdr:cNvSpPr txBox="1"/>
      </xdr:nvSpPr>
      <xdr:spPr>
        <a:xfrm>
          <a:off x="20199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40657</xdr:rowOff>
    </xdr:from>
    <xdr:ext cx="469744" cy="259045"/>
    <xdr:sp macro="" textlink="">
      <xdr:nvSpPr>
        <xdr:cNvPr id="506" name="n_3aveValue【認定こども園・幼稚園・保育所】&#10;一人当たり面積"/>
        <xdr:cNvSpPr txBox="1"/>
      </xdr:nvSpPr>
      <xdr:spPr>
        <a:xfrm>
          <a:off x="19310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507" name="n_4aveValue【認定こども園・幼稚園・保育所】&#10;一人当たり面積"/>
        <xdr:cNvSpPr txBox="1"/>
      </xdr:nvSpPr>
      <xdr:spPr>
        <a:xfrm>
          <a:off x="18421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19067</xdr:rowOff>
    </xdr:from>
    <xdr:ext cx="469744" cy="259045"/>
    <xdr:sp macro="" textlink="">
      <xdr:nvSpPr>
        <xdr:cNvPr id="508" name="n_1mainValue【認定こども園・幼稚園・保育所】&#10;一人当たり面積"/>
        <xdr:cNvSpPr txBox="1"/>
      </xdr:nvSpPr>
      <xdr:spPr>
        <a:xfrm>
          <a:off x="210757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11447</xdr:rowOff>
    </xdr:from>
    <xdr:ext cx="469744" cy="259045"/>
    <xdr:sp macro="" textlink="">
      <xdr:nvSpPr>
        <xdr:cNvPr id="509" name="n_2mainValue【認定こども園・幼稚園・保育所】&#10;一人当たり面積"/>
        <xdr:cNvSpPr txBox="1"/>
      </xdr:nvSpPr>
      <xdr:spPr>
        <a:xfrm>
          <a:off x="2019942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11447</xdr:rowOff>
    </xdr:from>
    <xdr:ext cx="469744" cy="259045"/>
    <xdr:sp macro="" textlink="">
      <xdr:nvSpPr>
        <xdr:cNvPr id="510" name="n_3mainValue【認定こども園・幼稚園・保育所】&#10;一人当たり面積"/>
        <xdr:cNvSpPr txBox="1"/>
      </xdr:nvSpPr>
      <xdr:spPr>
        <a:xfrm>
          <a:off x="1931042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3827</xdr:rowOff>
    </xdr:from>
    <xdr:ext cx="469744" cy="259045"/>
    <xdr:sp macro="" textlink="">
      <xdr:nvSpPr>
        <xdr:cNvPr id="511" name="n_4mainValue【認定こども園・幼稚園・保育所】&#10;一人当たり面積"/>
        <xdr:cNvSpPr txBox="1"/>
      </xdr:nvSpPr>
      <xdr:spPr>
        <a:xfrm>
          <a:off x="18421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4" name="テキスト ボックス 52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4" name="テキスト ボックス 53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6" name="テキスト ボックス 53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538" name="直線コネクタ 537"/>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539" name="【学校施設】&#10;有形固定資産減価償却率最小値テキスト"/>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540" name="直線コネクタ 539"/>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541" name="【学校施設】&#10;有形固定資産減価償却率最大値テキスト"/>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542" name="直線コネクタ 541"/>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131734</xdr:rowOff>
    </xdr:from>
    <xdr:ext cx="405111" cy="259045"/>
    <xdr:sp macro="" textlink="">
      <xdr:nvSpPr>
        <xdr:cNvPr id="543" name="【学校施設】&#10;有形固定資産減価償却率平均値テキスト"/>
        <xdr:cNvSpPr txBox="1"/>
      </xdr:nvSpPr>
      <xdr:spPr>
        <a:xfrm>
          <a:off x="16357600" y="1024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544" name="フローチャート: 判断 543"/>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545" name="フローチャート: 判断 544"/>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546" name="フローチャート: 判断 545"/>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87993</xdr:rowOff>
    </xdr:from>
    <xdr:to>
      <xdr:col>72</xdr:col>
      <xdr:colOff>38100</xdr:colOff>
      <xdr:row>60</xdr:row>
      <xdr:rowOff>18143</xdr:rowOff>
    </xdr:to>
    <xdr:sp macro="" textlink="">
      <xdr:nvSpPr>
        <xdr:cNvPr id="547" name="フローチャート: 判断 546"/>
        <xdr:cNvSpPr/>
      </xdr:nvSpPr>
      <xdr:spPr>
        <a:xfrm>
          <a:off x="1365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548" name="フローチャート: 判断 547"/>
        <xdr:cNvSpPr/>
      </xdr:nvSpPr>
      <xdr:spPr>
        <a:xfrm>
          <a:off x="12763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554" name="楕円 553"/>
        <xdr:cNvSpPr/>
      </xdr:nvSpPr>
      <xdr:spPr>
        <a:xfrm>
          <a:off x="162687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104339</xdr:rowOff>
    </xdr:from>
    <xdr:ext cx="405111" cy="259045"/>
    <xdr:sp macro="" textlink="">
      <xdr:nvSpPr>
        <xdr:cNvPr id="555" name="【学校施設】&#10;有形固定資産減価償却率該当値テキスト"/>
        <xdr:cNvSpPr txBox="1"/>
      </xdr:nvSpPr>
      <xdr:spPr>
        <a:xfrm>
          <a:off x="16357600" y="10048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101056</xdr:rowOff>
    </xdr:from>
    <xdr:to>
      <xdr:col>81</xdr:col>
      <xdr:colOff>101600</xdr:colOff>
      <xdr:row>60</xdr:row>
      <xdr:rowOff>31206</xdr:rowOff>
    </xdr:to>
    <xdr:sp macro="" textlink="">
      <xdr:nvSpPr>
        <xdr:cNvPr id="556" name="楕円 555"/>
        <xdr:cNvSpPr/>
      </xdr:nvSpPr>
      <xdr:spPr>
        <a:xfrm>
          <a:off x="15430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132262</xdr:rowOff>
    </xdr:from>
    <xdr:to>
      <xdr:col>85</xdr:col>
      <xdr:colOff>127000</xdr:colOff>
      <xdr:row>59</xdr:row>
      <xdr:rowOff>151856</xdr:rowOff>
    </xdr:to>
    <xdr:cxnSp macro="">
      <xdr:nvCxnSpPr>
        <xdr:cNvPr id="557" name="直線コネクタ 556"/>
        <xdr:cNvCxnSpPr/>
      </xdr:nvCxnSpPr>
      <xdr:spPr>
        <a:xfrm flipV="1">
          <a:off x="15481300" y="1024781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107587</xdr:rowOff>
    </xdr:from>
    <xdr:to>
      <xdr:col>76</xdr:col>
      <xdr:colOff>165100</xdr:colOff>
      <xdr:row>60</xdr:row>
      <xdr:rowOff>37737</xdr:rowOff>
    </xdr:to>
    <xdr:sp macro="" textlink="">
      <xdr:nvSpPr>
        <xdr:cNvPr id="558" name="楕円 557"/>
        <xdr:cNvSpPr/>
      </xdr:nvSpPr>
      <xdr:spPr>
        <a:xfrm>
          <a:off x="14541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151856</xdr:rowOff>
    </xdr:from>
    <xdr:to>
      <xdr:col>81</xdr:col>
      <xdr:colOff>50800</xdr:colOff>
      <xdr:row>59</xdr:row>
      <xdr:rowOff>158387</xdr:rowOff>
    </xdr:to>
    <xdr:cxnSp macro="">
      <xdr:nvCxnSpPr>
        <xdr:cNvPr id="559" name="直線コネクタ 558"/>
        <xdr:cNvCxnSpPr/>
      </xdr:nvCxnSpPr>
      <xdr:spPr>
        <a:xfrm flipV="1">
          <a:off x="14592300" y="102674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78196</xdr:rowOff>
    </xdr:from>
    <xdr:to>
      <xdr:col>72</xdr:col>
      <xdr:colOff>38100</xdr:colOff>
      <xdr:row>60</xdr:row>
      <xdr:rowOff>8346</xdr:rowOff>
    </xdr:to>
    <xdr:sp macro="" textlink="">
      <xdr:nvSpPr>
        <xdr:cNvPr id="560" name="楕円 559"/>
        <xdr:cNvSpPr/>
      </xdr:nvSpPr>
      <xdr:spPr>
        <a:xfrm>
          <a:off x="13652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128996</xdr:rowOff>
    </xdr:from>
    <xdr:to>
      <xdr:col>76</xdr:col>
      <xdr:colOff>114300</xdr:colOff>
      <xdr:row>59</xdr:row>
      <xdr:rowOff>158387</xdr:rowOff>
    </xdr:to>
    <xdr:cxnSp macro="">
      <xdr:nvCxnSpPr>
        <xdr:cNvPr id="561" name="直線コネクタ 560"/>
        <xdr:cNvCxnSpPr/>
      </xdr:nvCxnSpPr>
      <xdr:spPr>
        <a:xfrm>
          <a:off x="13703300" y="1024454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166370</xdr:rowOff>
    </xdr:from>
    <xdr:to>
      <xdr:col>67</xdr:col>
      <xdr:colOff>101600</xdr:colOff>
      <xdr:row>60</xdr:row>
      <xdr:rowOff>96520</xdr:rowOff>
    </xdr:to>
    <xdr:sp macro="" textlink="">
      <xdr:nvSpPr>
        <xdr:cNvPr id="562" name="楕円 561"/>
        <xdr:cNvSpPr/>
      </xdr:nvSpPr>
      <xdr:spPr>
        <a:xfrm>
          <a:off x="12763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128996</xdr:rowOff>
    </xdr:from>
    <xdr:to>
      <xdr:col>71</xdr:col>
      <xdr:colOff>177800</xdr:colOff>
      <xdr:row>60</xdr:row>
      <xdr:rowOff>45720</xdr:rowOff>
    </xdr:to>
    <xdr:cxnSp macro="">
      <xdr:nvCxnSpPr>
        <xdr:cNvPr id="563" name="直線コネクタ 562"/>
        <xdr:cNvCxnSpPr/>
      </xdr:nvCxnSpPr>
      <xdr:spPr>
        <a:xfrm flipV="1">
          <a:off x="12814300" y="10244546"/>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51724</xdr:rowOff>
    </xdr:from>
    <xdr:ext cx="405111" cy="259045"/>
    <xdr:sp macro="" textlink="">
      <xdr:nvSpPr>
        <xdr:cNvPr id="564" name="n_1aveValue【学校施設】&#10;有形固定資産減価償却率"/>
        <xdr:cNvSpPr txBox="1"/>
      </xdr:nvSpPr>
      <xdr:spPr>
        <a:xfrm>
          <a:off x="152660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50999</xdr:rowOff>
    </xdr:from>
    <xdr:ext cx="405111" cy="259045"/>
    <xdr:sp macro="" textlink="">
      <xdr:nvSpPr>
        <xdr:cNvPr id="565" name="n_2aveValue【学校施設】&#10;有形固定資産減価償却率"/>
        <xdr:cNvSpPr txBox="1"/>
      </xdr:nvSpPr>
      <xdr:spPr>
        <a:xfrm>
          <a:off x="14389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9270</xdr:rowOff>
    </xdr:from>
    <xdr:ext cx="405111" cy="259045"/>
    <xdr:sp macro="" textlink="">
      <xdr:nvSpPr>
        <xdr:cNvPr id="566" name="n_3aveValue【学校施設】&#10;有形固定資産減価償却率"/>
        <xdr:cNvSpPr txBox="1"/>
      </xdr:nvSpPr>
      <xdr:spPr>
        <a:xfrm>
          <a:off x="13500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37936</xdr:rowOff>
    </xdr:from>
    <xdr:ext cx="405111" cy="259045"/>
    <xdr:sp macro="" textlink="">
      <xdr:nvSpPr>
        <xdr:cNvPr id="567" name="n_4aveValue【学校施設】&#10;有形固定資産減価償却率"/>
        <xdr:cNvSpPr txBox="1"/>
      </xdr:nvSpPr>
      <xdr:spPr>
        <a:xfrm>
          <a:off x="12611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47733</xdr:rowOff>
    </xdr:from>
    <xdr:ext cx="405111" cy="259045"/>
    <xdr:sp macro="" textlink="">
      <xdr:nvSpPr>
        <xdr:cNvPr id="568" name="n_1mainValue【学校施設】&#10;有形固定資産減価償却率"/>
        <xdr:cNvSpPr txBox="1"/>
      </xdr:nvSpPr>
      <xdr:spPr>
        <a:xfrm>
          <a:off x="152660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28864</xdr:rowOff>
    </xdr:from>
    <xdr:ext cx="405111" cy="259045"/>
    <xdr:sp macro="" textlink="">
      <xdr:nvSpPr>
        <xdr:cNvPr id="569" name="n_2mainValue【学校施設】&#10;有形固定資産減価償却率"/>
        <xdr:cNvSpPr txBox="1"/>
      </xdr:nvSpPr>
      <xdr:spPr>
        <a:xfrm>
          <a:off x="143897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570" name="n_3mainValue【学校施設】&#10;有形固定資産減価償却率"/>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87647</xdr:rowOff>
    </xdr:from>
    <xdr:ext cx="405111" cy="259045"/>
    <xdr:sp macro="" textlink="">
      <xdr:nvSpPr>
        <xdr:cNvPr id="571" name="n_4mainValue【学校施設】&#10;有形固定資産減価償却率"/>
        <xdr:cNvSpPr txBox="1"/>
      </xdr:nvSpPr>
      <xdr:spPr>
        <a:xfrm>
          <a:off x="12611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4" name="テキスト ボックス 59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598" name="直線コネクタ 597"/>
        <xdr:cNvCxnSpPr/>
      </xdr:nvCxnSpPr>
      <xdr:spPr>
        <a:xfrm flipV="1">
          <a:off x="22160864" y="9503228"/>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599" name="【学校施設】&#10;一人当たり面積最小値テキスト"/>
        <xdr:cNvSpPr txBox="1"/>
      </xdr:nvSpPr>
      <xdr:spPr>
        <a:xfrm>
          <a:off x="22199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600" name="直線コネクタ 599"/>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601" name="【学校施設】&#10;一人当たり面積最大値テキスト"/>
        <xdr:cNvSpPr txBox="1"/>
      </xdr:nvSpPr>
      <xdr:spPr>
        <a:xfrm>
          <a:off x="22199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602" name="直線コネクタ 601"/>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114136</xdr:rowOff>
    </xdr:from>
    <xdr:ext cx="469744" cy="259045"/>
    <xdr:sp macro="" textlink="">
      <xdr:nvSpPr>
        <xdr:cNvPr id="603" name="【学校施設】&#10;一人当たり面積平均値テキスト"/>
        <xdr:cNvSpPr txBox="1"/>
      </xdr:nvSpPr>
      <xdr:spPr>
        <a:xfrm>
          <a:off x="22199600" y="10058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604" name="フローチャート: 判断 603"/>
        <xdr:cNvSpPr/>
      </xdr:nvSpPr>
      <xdr:spPr>
        <a:xfrm>
          <a:off x="221107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605" name="フローチャート: 判断 604"/>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606" name="フローチャート: 判断 605"/>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164737</xdr:rowOff>
    </xdr:from>
    <xdr:to>
      <xdr:col>102</xdr:col>
      <xdr:colOff>165100</xdr:colOff>
      <xdr:row>59</xdr:row>
      <xdr:rowOff>94887</xdr:rowOff>
    </xdr:to>
    <xdr:sp macro="" textlink="">
      <xdr:nvSpPr>
        <xdr:cNvPr id="607" name="フローチャート: 判断 606"/>
        <xdr:cNvSpPr/>
      </xdr:nvSpPr>
      <xdr:spPr>
        <a:xfrm>
          <a:off x="19494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55335</xdr:rowOff>
    </xdr:from>
    <xdr:to>
      <xdr:col>98</xdr:col>
      <xdr:colOff>38100</xdr:colOff>
      <xdr:row>59</xdr:row>
      <xdr:rowOff>156935</xdr:rowOff>
    </xdr:to>
    <xdr:sp macro="" textlink="">
      <xdr:nvSpPr>
        <xdr:cNvPr id="608" name="フローチャート: 判断 607"/>
        <xdr:cNvSpPr/>
      </xdr:nvSpPr>
      <xdr:spPr>
        <a:xfrm>
          <a:off x="18605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115751</xdr:rowOff>
    </xdr:from>
    <xdr:to>
      <xdr:col>116</xdr:col>
      <xdr:colOff>114300</xdr:colOff>
      <xdr:row>63</xdr:row>
      <xdr:rowOff>45901</xdr:rowOff>
    </xdr:to>
    <xdr:sp macro="" textlink="">
      <xdr:nvSpPr>
        <xdr:cNvPr id="614" name="楕円 613"/>
        <xdr:cNvSpPr/>
      </xdr:nvSpPr>
      <xdr:spPr>
        <a:xfrm>
          <a:off x="221107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30678</xdr:rowOff>
    </xdr:from>
    <xdr:ext cx="469744" cy="259045"/>
    <xdr:sp macro="" textlink="">
      <xdr:nvSpPr>
        <xdr:cNvPr id="615" name="【学校施設】&#10;一人当たり面積該当値テキスト"/>
        <xdr:cNvSpPr txBox="1"/>
      </xdr:nvSpPr>
      <xdr:spPr>
        <a:xfrm>
          <a:off x="22199600" y="1066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94524</xdr:rowOff>
    </xdr:from>
    <xdr:to>
      <xdr:col>112</xdr:col>
      <xdr:colOff>38100</xdr:colOff>
      <xdr:row>63</xdr:row>
      <xdr:rowOff>24674</xdr:rowOff>
    </xdr:to>
    <xdr:sp macro="" textlink="">
      <xdr:nvSpPr>
        <xdr:cNvPr id="616" name="楕円 615"/>
        <xdr:cNvSpPr/>
      </xdr:nvSpPr>
      <xdr:spPr>
        <a:xfrm>
          <a:off x="212725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145324</xdr:rowOff>
    </xdr:from>
    <xdr:to>
      <xdr:col>116</xdr:col>
      <xdr:colOff>63500</xdr:colOff>
      <xdr:row>62</xdr:row>
      <xdr:rowOff>166551</xdr:rowOff>
    </xdr:to>
    <xdr:cxnSp macro="">
      <xdr:nvCxnSpPr>
        <xdr:cNvPr id="617" name="直線コネクタ 616"/>
        <xdr:cNvCxnSpPr/>
      </xdr:nvCxnSpPr>
      <xdr:spPr>
        <a:xfrm>
          <a:off x="21323300" y="10775224"/>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78196</xdr:rowOff>
    </xdr:from>
    <xdr:to>
      <xdr:col>107</xdr:col>
      <xdr:colOff>101600</xdr:colOff>
      <xdr:row>63</xdr:row>
      <xdr:rowOff>8346</xdr:rowOff>
    </xdr:to>
    <xdr:sp macro="" textlink="">
      <xdr:nvSpPr>
        <xdr:cNvPr id="618" name="楕円 617"/>
        <xdr:cNvSpPr/>
      </xdr:nvSpPr>
      <xdr:spPr>
        <a:xfrm>
          <a:off x="20383500" y="1070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128996</xdr:rowOff>
    </xdr:from>
    <xdr:to>
      <xdr:col>111</xdr:col>
      <xdr:colOff>177800</xdr:colOff>
      <xdr:row>62</xdr:row>
      <xdr:rowOff>145324</xdr:rowOff>
    </xdr:to>
    <xdr:cxnSp macro="">
      <xdr:nvCxnSpPr>
        <xdr:cNvPr id="619" name="直線コネクタ 618"/>
        <xdr:cNvCxnSpPr/>
      </xdr:nvCxnSpPr>
      <xdr:spPr>
        <a:xfrm>
          <a:off x="20434300" y="1075889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58601</xdr:rowOff>
    </xdr:from>
    <xdr:to>
      <xdr:col>102</xdr:col>
      <xdr:colOff>165100</xdr:colOff>
      <xdr:row>62</xdr:row>
      <xdr:rowOff>160201</xdr:rowOff>
    </xdr:to>
    <xdr:sp macro="" textlink="">
      <xdr:nvSpPr>
        <xdr:cNvPr id="620" name="楕円 619"/>
        <xdr:cNvSpPr/>
      </xdr:nvSpPr>
      <xdr:spPr>
        <a:xfrm>
          <a:off x="19494500" y="106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109401</xdr:rowOff>
    </xdr:from>
    <xdr:to>
      <xdr:col>107</xdr:col>
      <xdr:colOff>50800</xdr:colOff>
      <xdr:row>62</xdr:row>
      <xdr:rowOff>128996</xdr:rowOff>
    </xdr:to>
    <xdr:cxnSp macro="">
      <xdr:nvCxnSpPr>
        <xdr:cNvPr id="621" name="直線コネクタ 620"/>
        <xdr:cNvCxnSpPr/>
      </xdr:nvCxnSpPr>
      <xdr:spPr>
        <a:xfrm>
          <a:off x="19545300" y="1073930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89626</xdr:rowOff>
    </xdr:from>
    <xdr:to>
      <xdr:col>98</xdr:col>
      <xdr:colOff>38100</xdr:colOff>
      <xdr:row>63</xdr:row>
      <xdr:rowOff>19776</xdr:rowOff>
    </xdr:to>
    <xdr:sp macro="" textlink="">
      <xdr:nvSpPr>
        <xdr:cNvPr id="622" name="楕円 621"/>
        <xdr:cNvSpPr/>
      </xdr:nvSpPr>
      <xdr:spPr>
        <a:xfrm>
          <a:off x="18605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109401</xdr:rowOff>
    </xdr:from>
    <xdr:to>
      <xdr:col>102</xdr:col>
      <xdr:colOff>114300</xdr:colOff>
      <xdr:row>62</xdr:row>
      <xdr:rowOff>140426</xdr:rowOff>
    </xdr:to>
    <xdr:cxnSp macro="">
      <xdr:nvCxnSpPr>
        <xdr:cNvPr id="623" name="直線コネクタ 622"/>
        <xdr:cNvCxnSpPr/>
      </xdr:nvCxnSpPr>
      <xdr:spPr>
        <a:xfrm flipV="1">
          <a:off x="18656300" y="107393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34670</xdr:rowOff>
    </xdr:from>
    <xdr:ext cx="469744" cy="259045"/>
    <xdr:sp macro="" textlink="">
      <xdr:nvSpPr>
        <xdr:cNvPr id="624" name="n_1aveValue【学校施設】&#10;一人当たり面積"/>
        <xdr:cNvSpPr txBox="1"/>
      </xdr:nvSpPr>
      <xdr:spPr>
        <a:xfrm>
          <a:off x="210757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49365</xdr:rowOff>
    </xdr:from>
    <xdr:ext cx="469744" cy="259045"/>
    <xdr:sp macro="" textlink="">
      <xdr:nvSpPr>
        <xdr:cNvPr id="625" name="n_2aveValue【学校施設】&#10;一人当たり面積"/>
        <xdr:cNvSpPr txBox="1"/>
      </xdr:nvSpPr>
      <xdr:spPr>
        <a:xfrm>
          <a:off x="201994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111414</xdr:rowOff>
    </xdr:from>
    <xdr:ext cx="469744" cy="259045"/>
    <xdr:sp macro="" textlink="">
      <xdr:nvSpPr>
        <xdr:cNvPr id="626" name="n_3aveValue【学校施設】&#10;一人当たり面積"/>
        <xdr:cNvSpPr txBox="1"/>
      </xdr:nvSpPr>
      <xdr:spPr>
        <a:xfrm>
          <a:off x="19310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2012</xdr:rowOff>
    </xdr:from>
    <xdr:ext cx="469744" cy="259045"/>
    <xdr:sp macro="" textlink="">
      <xdr:nvSpPr>
        <xdr:cNvPr id="627" name="n_4aveValue【学校施設】&#10;一人当たり面積"/>
        <xdr:cNvSpPr txBox="1"/>
      </xdr:nvSpPr>
      <xdr:spPr>
        <a:xfrm>
          <a:off x="18421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15801</xdr:rowOff>
    </xdr:from>
    <xdr:ext cx="469744" cy="259045"/>
    <xdr:sp macro="" textlink="">
      <xdr:nvSpPr>
        <xdr:cNvPr id="628" name="n_1mainValue【学校施設】&#10;一人当たり面積"/>
        <xdr:cNvSpPr txBox="1"/>
      </xdr:nvSpPr>
      <xdr:spPr>
        <a:xfrm>
          <a:off x="21075727" y="1081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170923</xdr:rowOff>
    </xdr:from>
    <xdr:ext cx="469744" cy="259045"/>
    <xdr:sp macro="" textlink="">
      <xdr:nvSpPr>
        <xdr:cNvPr id="629" name="n_2mainValue【学校施設】&#10;一人当たり面積"/>
        <xdr:cNvSpPr txBox="1"/>
      </xdr:nvSpPr>
      <xdr:spPr>
        <a:xfrm>
          <a:off x="20199427" y="1080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151328</xdr:rowOff>
    </xdr:from>
    <xdr:ext cx="469744" cy="259045"/>
    <xdr:sp macro="" textlink="">
      <xdr:nvSpPr>
        <xdr:cNvPr id="630" name="n_3mainValue【学校施設】&#10;一人当たり面積"/>
        <xdr:cNvSpPr txBox="1"/>
      </xdr:nvSpPr>
      <xdr:spPr>
        <a:xfrm>
          <a:off x="19310427" y="1078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10903</xdr:rowOff>
    </xdr:from>
    <xdr:ext cx="469744" cy="259045"/>
    <xdr:sp macro="" textlink="">
      <xdr:nvSpPr>
        <xdr:cNvPr id="631" name="n_4mainValue【学校施設】&#10;一人当たり面積"/>
        <xdr:cNvSpPr txBox="1"/>
      </xdr:nvSpPr>
      <xdr:spPr>
        <a:xfrm>
          <a:off x="18421427" y="1081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2" name="テキスト ボックス 64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3" name="直線コネクタ 6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4" name="テキスト ボックス 64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5" name="直線コネクタ 6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6" name="テキスト ボックス 6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7" name="直線コネクタ 6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8" name="テキスト ボックス 6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9" name="直線コネクタ 6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0" name="テキスト ボックス 6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1" name="直線コネクタ 6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2" name="テキスト ボックス 65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4" name="テキスト ボックス 65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656" name="直線コネクタ 655"/>
        <xdr:cNvCxnSpPr/>
      </xdr:nvCxnSpPr>
      <xdr:spPr>
        <a:xfrm flipV="1">
          <a:off x="16318864"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8" name="直線コネクタ 65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659" name="【児童館】&#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60" name="直線コネクタ 659"/>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36847</xdr:rowOff>
    </xdr:from>
    <xdr:ext cx="405111" cy="259045"/>
    <xdr:sp macro="" textlink="">
      <xdr:nvSpPr>
        <xdr:cNvPr id="661" name="【児童館】&#10;有形固定資産減価償却率平均値テキスト"/>
        <xdr:cNvSpPr txBox="1"/>
      </xdr:nvSpPr>
      <xdr:spPr>
        <a:xfrm>
          <a:off x="16357600" y="1392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662" name="フローチャート: 判断 661"/>
        <xdr:cNvSpPr/>
      </xdr:nvSpPr>
      <xdr:spPr>
        <a:xfrm>
          <a:off x="16268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663" name="フローチャート: 判断 662"/>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664" name="フローチャート: 判断 663"/>
        <xdr:cNvSpPr/>
      </xdr:nvSpPr>
      <xdr:spPr>
        <a:xfrm>
          <a:off x="14541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665" name="フローチャート: 判断 664"/>
        <xdr:cNvSpPr/>
      </xdr:nvSpPr>
      <xdr:spPr>
        <a:xfrm>
          <a:off x="13652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132080</xdr:rowOff>
    </xdr:from>
    <xdr:to>
      <xdr:col>67</xdr:col>
      <xdr:colOff>101600</xdr:colOff>
      <xdr:row>82</xdr:row>
      <xdr:rowOff>62230</xdr:rowOff>
    </xdr:to>
    <xdr:sp macro="" textlink="">
      <xdr:nvSpPr>
        <xdr:cNvPr id="666" name="フローチャート: 判断 665"/>
        <xdr:cNvSpPr/>
      </xdr:nvSpPr>
      <xdr:spPr>
        <a:xfrm>
          <a:off x="12763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672" name="楕円 671"/>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673" name="【児童館】&#10;有形固定資産減価償却率該当値テキスト"/>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74" name="楕円 673"/>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675" name="直線コネクタ 674"/>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156845</xdr:rowOff>
    </xdr:from>
    <xdr:to>
      <xdr:col>76</xdr:col>
      <xdr:colOff>165100</xdr:colOff>
      <xdr:row>86</xdr:row>
      <xdr:rowOff>86995</xdr:rowOff>
    </xdr:to>
    <xdr:sp macro="" textlink="">
      <xdr:nvSpPr>
        <xdr:cNvPr id="676" name="楕円 675"/>
        <xdr:cNvSpPr/>
      </xdr:nvSpPr>
      <xdr:spPr>
        <a:xfrm>
          <a:off x="14541500" y="147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36195</xdr:rowOff>
    </xdr:from>
    <xdr:to>
      <xdr:col>81</xdr:col>
      <xdr:colOff>50800</xdr:colOff>
      <xdr:row>86</xdr:row>
      <xdr:rowOff>114300</xdr:rowOff>
    </xdr:to>
    <xdr:cxnSp macro="">
      <xdr:nvCxnSpPr>
        <xdr:cNvPr id="677" name="直線コネクタ 676"/>
        <xdr:cNvCxnSpPr/>
      </xdr:nvCxnSpPr>
      <xdr:spPr>
        <a:xfrm>
          <a:off x="14592300" y="1478089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143511</xdr:rowOff>
    </xdr:from>
    <xdr:to>
      <xdr:col>72</xdr:col>
      <xdr:colOff>38100</xdr:colOff>
      <xdr:row>86</xdr:row>
      <xdr:rowOff>73661</xdr:rowOff>
    </xdr:to>
    <xdr:sp macro="" textlink="">
      <xdr:nvSpPr>
        <xdr:cNvPr id="678" name="楕円 677"/>
        <xdr:cNvSpPr/>
      </xdr:nvSpPr>
      <xdr:spPr>
        <a:xfrm>
          <a:off x="13652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22861</xdr:rowOff>
    </xdr:from>
    <xdr:to>
      <xdr:col>76</xdr:col>
      <xdr:colOff>114300</xdr:colOff>
      <xdr:row>86</xdr:row>
      <xdr:rowOff>36195</xdr:rowOff>
    </xdr:to>
    <xdr:cxnSp macro="">
      <xdr:nvCxnSpPr>
        <xdr:cNvPr id="679" name="直線コネクタ 678"/>
        <xdr:cNvCxnSpPr/>
      </xdr:nvCxnSpPr>
      <xdr:spPr>
        <a:xfrm>
          <a:off x="13703300" y="1476756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126364</xdr:rowOff>
    </xdr:from>
    <xdr:to>
      <xdr:col>67</xdr:col>
      <xdr:colOff>101600</xdr:colOff>
      <xdr:row>86</xdr:row>
      <xdr:rowOff>56514</xdr:rowOff>
    </xdr:to>
    <xdr:sp macro="" textlink="">
      <xdr:nvSpPr>
        <xdr:cNvPr id="680" name="楕円 679"/>
        <xdr:cNvSpPr/>
      </xdr:nvSpPr>
      <xdr:spPr>
        <a:xfrm>
          <a:off x="12763500" y="146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5714</xdr:rowOff>
    </xdr:from>
    <xdr:to>
      <xdr:col>71</xdr:col>
      <xdr:colOff>177800</xdr:colOff>
      <xdr:row>86</xdr:row>
      <xdr:rowOff>22861</xdr:rowOff>
    </xdr:to>
    <xdr:cxnSp macro="">
      <xdr:nvCxnSpPr>
        <xdr:cNvPr id="681" name="直線コネクタ 680"/>
        <xdr:cNvCxnSpPr/>
      </xdr:nvCxnSpPr>
      <xdr:spPr>
        <a:xfrm>
          <a:off x="12814300" y="1475041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682" name="n_1aveValue【児童館】&#10;有形固定資産減価償却率"/>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97807</xdr:rowOff>
    </xdr:from>
    <xdr:ext cx="405111" cy="259045"/>
    <xdr:sp macro="" textlink="">
      <xdr:nvSpPr>
        <xdr:cNvPr id="683" name="n_2aveValue【児童館】&#10;有形固定資産減価償却率"/>
        <xdr:cNvSpPr txBox="1"/>
      </xdr:nvSpPr>
      <xdr:spPr>
        <a:xfrm>
          <a:off x="14389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71138</xdr:rowOff>
    </xdr:from>
    <xdr:ext cx="405111" cy="259045"/>
    <xdr:sp macro="" textlink="">
      <xdr:nvSpPr>
        <xdr:cNvPr id="684" name="n_3aveValue【児童館】&#10;有形固定資産減価償却率"/>
        <xdr:cNvSpPr txBox="1"/>
      </xdr:nvSpPr>
      <xdr:spPr>
        <a:xfrm>
          <a:off x="13500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78757</xdr:rowOff>
    </xdr:from>
    <xdr:ext cx="405111" cy="259045"/>
    <xdr:sp macro="" textlink="">
      <xdr:nvSpPr>
        <xdr:cNvPr id="685" name="n_4aveValue【児童館】&#10;有形固定資産減価償却率"/>
        <xdr:cNvSpPr txBox="1"/>
      </xdr:nvSpPr>
      <xdr:spPr>
        <a:xfrm>
          <a:off x="12611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86" name="n_1mainValue【児童館】&#10;有形固定資産減価償却率"/>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78122</xdr:rowOff>
    </xdr:from>
    <xdr:ext cx="405111" cy="259045"/>
    <xdr:sp macro="" textlink="">
      <xdr:nvSpPr>
        <xdr:cNvPr id="687" name="n_2mainValue【児童館】&#10;有形固定資産減価償却率"/>
        <xdr:cNvSpPr txBox="1"/>
      </xdr:nvSpPr>
      <xdr:spPr>
        <a:xfrm>
          <a:off x="14389744"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64788</xdr:rowOff>
    </xdr:from>
    <xdr:ext cx="405111" cy="259045"/>
    <xdr:sp macro="" textlink="">
      <xdr:nvSpPr>
        <xdr:cNvPr id="688" name="n_3mainValue【児童館】&#10;有形固定資産減価償却率"/>
        <xdr:cNvSpPr txBox="1"/>
      </xdr:nvSpPr>
      <xdr:spPr>
        <a:xfrm>
          <a:off x="13500744"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47641</xdr:rowOff>
    </xdr:from>
    <xdr:ext cx="405111" cy="259045"/>
    <xdr:sp macro="" textlink="">
      <xdr:nvSpPr>
        <xdr:cNvPr id="689" name="n_4mainValue【児童館】&#10;有形固定資産減価償却率"/>
        <xdr:cNvSpPr txBox="1"/>
      </xdr:nvSpPr>
      <xdr:spPr>
        <a:xfrm>
          <a:off x="12611744" y="1479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1" name="正方形/長方形 6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2" name="正方形/長方形 6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3" name="正方形/長方形 6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4" name="正方形/長方形 6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5" name="正方形/長方形 6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6" name="正方形/長方形 6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8" name="テキスト ボックス 6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9" name="直線コネクタ 6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0" name="直線コネクタ 69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1" name="テキスト ボックス 70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2" name="直線コネクタ 70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3" name="テキスト ボックス 70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4" name="直線コネクタ 70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5" name="テキスト ボックス 70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6" name="直線コネクタ 70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7" name="テキスト ボックス 70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8" name="直線コネクタ 7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9" name="テキスト ボックス 7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711" name="直線コネクタ 710"/>
        <xdr:cNvCxnSpPr/>
      </xdr:nvCxnSpPr>
      <xdr:spPr>
        <a:xfrm flipV="1">
          <a:off x="22160864" y="135712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12" name="【児童館】&#10;一人当たり面積最小値テキスト"/>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13" name="直線コネクタ 712"/>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714"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715" name="直線コネクタ 714"/>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716" name="【児童館】&#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17" name="フローチャート: 判断 716"/>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18" name="フローチャート: 判断 717"/>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19" name="フローチャート: 判断 718"/>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720" name="フローチャート: 判断 719"/>
        <xdr:cNvSpPr/>
      </xdr:nvSpPr>
      <xdr:spPr>
        <a:xfrm>
          <a:off x="19494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21" name="フローチャート: 判断 720"/>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2" name="テキスト ボックス 7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3" name="テキスト ボックス 7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4" name="テキスト ボックス 7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5" name="テキスト ボックス 7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6" name="テキスト ボックス 7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135889</xdr:rowOff>
    </xdr:from>
    <xdr:to>
      <xdr:col>116</xdr:col>
      <xdr:colOff>114300</xdr:colOff>
      <xdr:row>86</xdr:row>
      <xdr:rowOff>66039</xdr:rowOff>
    </xdr:to>
    <xdr:sp macro="" textlink="">
      <xdr:nvSpPr>
        <xdr:cNvPr id="727" name="楕円 726"/>
        <xdr:cNvSpPr/>
      </xdr:nvSpPr>
      <xdr:spPr>
        <a:xfrm>
          <a:off x="22110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50816</xdr:rowOff>
    </xdr:from>
    <xdr:ext cx="469744" cy="259045"/>
    <xdr:sp macro="" textlink="">
      <xdr:nvSpPr>
        <xdr:cNvPr id="728" name="【児童館】&#10;一人当たり面積該当値テキスト"/>
        <xdr:cNvSpPr txBox="1"/>
      </xdr:nvSpPr>
      <xdr:spPr>
        <a:xfrm>
          <a:off x="22199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135889</xdr:rowOff>
    </xdr:from>
    <xdr:to>
      <xdr:col>112</xdr:col>
      <xdr:colOff>38100</xdr:colOff>
      <xdr:row>86</xdr:row>
      <xdr:rowOff>66039</xdr:rowOff>
    </xdr:to>
    <xdr:sp macro="" textlink="">
      <xdr:nvSpPr>
        <xdr:cNvPr id="729" name="楕円 728"/>
        <xdr:cNvSpPr/>
      </xdr:nvSpPr>
      <xdr:spPr>
        <a:xfrm>
          <a:off x="21272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15239</xdr:rowOff>
    </xdr:from>
    <xdr:to>
      <xdr:col>116</xdr:col>
      <xdr:colOff>63500</xdr:colOff>
      <xdr:row>86</xdr:row>
      <xdr:rowOff>15239</xdr:rowOff>
    </xdr:to>
    <xdr:cxnSp macro="">
      <xdr:nvCxnSpPr>
        <xdr:cNvPr id="730" name="直線コネクタ 729"/>
        <xdr:cNvCxnSpPr/>
      </xdr:nvCxnSpPr>
      <xdr:spPr>
        <a:xfrm>
          <a:off x="21323300" y="14759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731" name="楕円 730"/>
        <xdr:cNvSpPr/>
      </xdr:nvSpPr>
      <xdr:spPr>
        <a:xfrm>
          <a:off x="2038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86</xdr:row>
      <xdr:rowOff>15239</xdr:rowOff>
    </xdr:to>
    <xdr:cxnSp macro="">
      <xdr:nvCxnSpPr>
        <xdr:cNvPr id="732" name="直線コネクタ 731"/>
        <xdr:cNvCxnSpPr/>
      </xdr:nvCxnSpPr>
      <xdr:spPr>
        <a:xfrm>
          <a:off x="20434300" y="146913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33" name="楕円 732"/>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118111</xdr:rowOff>
    </xdr:to>
    <xdr:cxnSp macro="">
      <xdr:nvCxnSpPr>
        <xdr:cNvPr id="734" name="直線コネクタ 733"/>
        <xdr:cNvCxnSpPr/>
      </xdr:nvCxnSpPr>
      <xdr:spPr>
        <a:xfrm>
          <a:off x="19545300" y="146685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735" name="楕円 734"/>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95250</xdr:rowOff>
    </xdr:to>
    <xdr:cxnSp macro="">
      <xdr:nvCxnSpPr>
        <xdr:cNvPr id="736" name="直線コネクタ 735"/>
        <xdr:cNvCxnSpPr/>
      </xdr:nvCxnSpPr>
      <xdr:spPr>
        <a:xfrm>
          <a:off x="18656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37"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738" name="n_2aveValue【児童館】&#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128288</xdr:rowOff>
    </xdr:from>
    <xdr:ext cx="469744" cy="259045"/>
    <xdr:sp macro="" textlink="">
      <xdr:nvSpPr>
        <xdr:cNvPr id="739" name="n_3aveValue【児童館】&#10;一人当たり面積"/>
        <xdr:cNvSpPr txBox="1"/>
      </xdr:nvSpPr>
      <xdr:spPr>
        <a:xfrm>
          <a:off x="19310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740" name="n_4aveValue【児童館】&#10;一人当たり面積"/>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57166</xdr:rowOff>
    </xdr:from>
    <xdr:ext cx="469744" cy="259045"/>
    <xdr:sp macro="" textlink="">
      <xdr:nvSpPr>
        <xdr:cNvPr id="741" name="n_1mainValue【児童館】&#10;一人当たり面積"/>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742" name="n_2mainValue【児童館】&#10;一人当たり面積"/>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43" name="n_3mainValue【児童館】&#10;一人当たり面積"/>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744" name="n_4mainValue【児童館】&#10;一人当たり面積"/>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5" name="正方形/長方形 7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6" name="正方形/長方形 7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7" name="正方形/長方形 7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8" name="正方形/長方形 7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9" name="正方形/長方形 7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0" name="正方形/長方形 7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1" name="正方形/長方形 7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正方形/長方形 7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3" name="テキスト ボックス 7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4" name="直線コネクタ 7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5" name="テキスト ボックス 7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6" name="直線コネクタ 75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7" name="テキスト ボックス 75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8" name="直線コネクタ 75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9" name="テキスト ボックス 75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0" name="直線コネクタ 75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1" name="テキスト ボックス 76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2" name="直線コネクタ 76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3" name="テキスト ボックス 76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4" name="直線コネクタ 76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5" name="テキスト ボックス 76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7" name="テキスト ボックス 76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769" name="直線コネクタ 768"/>
        <xdr:cNvCxnSpPr/>
      </xdr:nvCxnSpPr>
      <xdr:spPr>
        <a:xfrm flipV="1">
          <a:off x="16318864" y="173164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770" name="【公民館】&#10;有形固定資産減価償却率最小値テキスト"/>
        <xdr:cNvSpPr txBox="1"/>
      </xdr:nvSpPr>
      <xdr:spPr>
        <a:xfrm>
          <a:off x="16357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771" name="直線コネクタ 770"/>
        <xdr:cNvCxnSpPr/>
      </xdr:nvCxnSpPr>
      <xdr:spPr>
        <a:xfrm>
          <a:off x="16230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772" name="【公民館】&#10;有形固定資産減価償却率最大値テキスト"/>
        <xdr:cNvSpPr txBox="1"/>
      </xdr:nvSpPr>
      <xdr:spPr>
        <a:xfrm>
          <a:off x="16357600" y="1709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773" name="直線コネクタ 772"/>
        <xdr:cNvCxnSpPr/>
      </xdr:nvCxnSpPr>
      <xdr:spPr>
        <a:xfrm>
          <a:off x="16230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774" name="【公民館】&#10;有形固定資産減価償却率平均値テキスト"/>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775" name="フローチャート: 判断 774"/>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776" name="フローチャート: 判断 775"/>
        <xdr:cNvSpPr/>
      </xdr:nvSpPr>
      <xdr:spPr>
        <a:xfrm>
          <a:off x="15430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777" name="フローチャート: 判断 776"/>
        <xdr:cNvSpPr/>
      </xdr:nvSpPr>
      <xdr:spPr>
        <a:xfrm>
          <a:off x="14541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78739</xdr:rowOff>
    </xdr:from>
    <xdr:to>
      <xdr:col>72</xdr:col>
      <xdr:colOff>38100</xdr:colOff>
      <xdr:row>104</xdr:row>
      <xdr:rowOff>8889</xdr:rowOff>
    </xdr:to>
    <xdr:sp macro="" textlink="">
      <xdr:nvSpPr>
        <xdr:cNvPr id="778" name="フローチャート: 判断 777"/>
        <xdr:cNvSpPr/>
      </xdr:nvSpPr>
      <xdr:spPr>
        <a:xfrm>
          <a:off x="13652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69214</xdr:rowOff>
    </xdr:from>
    <xdr:to>
      <xdr:col>67</xdr:col>
      <xdr:colOff>101600</xdr:colOff>
      <xdr:row>103</xdr:row>
      <xdr:rowOff>170814</xdr:rowOff>
    </xdr:to>
    <xdr:sp macro="" textlink="">
      <xdr:nvSpPr>
        <xdr:cNvPr id="779" name="フローチャート: 判断 778"/>
        <xdr:cNvSpPr/>
      </xdr:nvSpPr>
      <xdr:spPr>
        <a:xfrm>
          <a:off x="12763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120650</xdr:rowOff>
    </xdr:from>
    <xdr:to>
      <xdr:col>85</xdr:col>
      <xdr:colOff>177800</xdr:colOff>
      <xdr:row>101</xdr:row>
      <xdr:rowOff>50800</xdr:rowOff>
    </xdr:to>
    <xdr:sp macro="" textlink="">
      <xdr:nvSpPr>
        <xdr:cNvPr id="785" name="楕円 784"/>
        <xdr:cNvSpPr/>
      </xdr:nvSpPr>
      <xdr:spPr>
        <a:xfrm>
          <a:off x="16268700" y="1726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73677</xdr:rowOff>
    </xdr:from>
    <xdr:ext cx="405111" cy="259045"/>
    <xdr:sp macro="" textlink="">
      <xdr:nvSpPr>
        <xdr:cNvPr id="786" name="【公民館】&#10;有形固定資産減価償却率該当値テキスト"/>
        <xdr:cNvSpPr txBox="1"/>
      </xdr:nvSpPr>
      <xdr:spPr>
        <a:xfrm>
          <a:off x="16357600" y="17218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12064</xdr:rowOff>
    </xdr:from>
    <xdr:to>
      <xdr:col>81</xdr:col>
      <xdr:colOff>101600</xdr:colOff>
      <xdr:row>106</xdr:row>
      <xdr:rowOff>113664</xdr:rowOff>
    </xdr:to>
    <xdr:sp macro="" textlink="">
      <xdr:nvSpPr>
        <xdr:cNvPr id="787" name="楕円 786"/>
        <xdr:cNvSpPr/>
      </xdr:nvSpPr>
      <xdr:spPr>
        <a:xfrm>
          <a:off x="154305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0</xdr:rowOff>
    </xdr:from>
    <xdr:to>
      <xdr:col>85</xdr:col>
      <xdr:colOff>127000</xdr:colOff>
      <xdr:row>106</xdr:row>
      <xdr:rowOff>62864</xdr:rowOff>
    </xdr:to>
    <xdr:cxnSp macro="">
      <xdr:nvCxnSpPr>
        <xdr:cNvPr id="788" name="直線コネクタ 787"/>
        <xdr:cNvCxnSpPr/>
      </xdr:nvCxnSpPr>
      <xdr:spPr>
        <a:xfrm flipV="1">
          <a:off x="15481300" y="17316450"/>
          <a:ext cx="838200" cy="92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135889</xdr:rowOff>
    </xdr:from>
    <xdr:to>
      <xdr:col>76</xdr:col>
      <xdr:colOff>165100</xdr:colOff>
      <xdr:row>106</xdr:row>
      <xdr:rowOff>66039</xdr:rowOff>
    </xdr:to>
    <xdr:sp macro="" textlink="">
      <xdr:nvSpPr>
        <xdr:cNvPr id="789" name="楕円 788"/>
        <xdr:cNvSpPr/>
      </xdr:nvSpPr>
      <xdr:spPr>
        <a:xfrm>
          <a:off x="14541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15239</xdr:rowOff>
    </xdr:from>
    <xdr:to>
      <xdr:col>81</xdr:col>
      <xdr:colOff>50800</xdr:colOff>
      <xdr:row>106</xdr:row>
      <xdr:rowOff>62864</xdr:rowOff>
    </xdr:to>
    <xdr:cxnSp macro="">
      <xdr:nvCxnSpPr>
        <xdr:cNvPr id="790" name="直線コネクタ 789"/>
        <xdr:cNvCxnSpPr/>
      </xdr:nvCxnSpPr>
      <xdr:spPr>
        <a:xfrm>
          <a:off x="14592300" y="1818893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88264</xdr:rowOff>
    </xdr:from>
    <xdr:to>
      <xdr:col>72</xdr:col>
      <xdr:colOff>38100</xdr:colOff>
      <xdr:row>106</xdr:row>
      <xdr:rowOff>18414</xdr:rowOff>
    </xdr:to>
    <xdr:sp macro="" textlink="">
      <xdr:nvSpPr>
        <xdr:cNvPr id="791" name="楕円 790"/>
        <xdr:cNvSpPr/>
      </xdr:nvSpPr>
      <xdr:spPr>
        <a:xfrm>
          <a:off x="13652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139064</xdr:rowOff>
    </xdr:from>
    <xdr:to>
      <xdr:col>76</xdr:col>
      <xdr:colOff>114300</xdr:colOff>
      <xdr:row>106</xdr:row>
      <xdr:rowOff>15239</xdr:rowOff>
    </xdr:to>
    <xdr:cxnSp macro="">
      <xdr:nvCxnSpPr>
        <xdr:cNvPr id="792" name="直線コネクタ 791"/>
        <xdr:cNvCxnSpPr/>
      </xdr:nvCxnSpPr>
      <xdr:spPr>
        <a:xfrm>
          <a:off x="13703300" y="1814131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40639</xdr:rowOff>
    </xdr:from>
    <xdr:to>
      <xdr:col>67</xdr:col>
      <xdr:colOff>101600</xdr:colOff>
      <xdr:row>105</xdr:row>
      <xdr:rowOff>142239</xdr:rowOff>
    </xdr:to>
    <xdr:sp macro="" textlink="">
      <xdr:nvSpPr>
        <xdr:cNvPr id="793" name="楕円 792"/>
        <xdr:cNvSpPr/>
      </xdr:nvSpPr>
      <xdr:spPr>
        <a:xfrm>
          <a:off x="12763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91439</xdr:rowOff>
    </xdr:from>
    <xdr:to>
      <xdr:col>71</xdr:col>
      <xdr:colOff>177800</xdr:colOff>
      <xdr:row>105</xdr:row>
      <xdr:rowOff>139064</xdr:rowOff>
    </xdr:to>
    <xdr:cxnSp macro="">
      <xdr:nvCxnSpPr>
        <xdr:cNvPr id="794" name="直線コネクタ 793"/>
        <xdr:cNvCxnSpPr/>
      </xdr:nvCxnSpPr>
      <xdr:spPr>
        <a:xfrm>
          <a:off x="12814300" y="1809368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61613</xdr:rowOff>
    </xdr:from>
    <xdr:ext cx="405111" cy="259045"/>
    <xdr:sp macro="" textlink="">
      <xdr:nvSpPr>
        <xdr:cNvPr id="795" name="n_1aveValue【公民館】&#10;有形固定資産減価償却率"/>
        <xdr:cNvSpPr txBox="1"/>
      </xdr:nvSpPr>
      <xdr:spPr>
        <a:xfrm>
          <a:off x="152660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50182</xdr:rowOff>
    </xdr:from>
    <xdr:ext cx="405111" cy="259045"/>
    <xdr:sp macro="" textlink="">
      <xdr:nvSpPr>
        <xdr:cNvPr id="796" name="n_2aveValue【公民館】&#10;有形固定資産減価償却率"/>
        <xdr:cNvSpPr txBox="1"/>
      </xdr:nvSpPr>
      <xdr:spPr>
        <a:xfrm>
          <a:off x="143897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25416</xdr:rowOff>
    </xdr:from>
    <xdr:ext cx="405111" cy="259045"/>
    <xdr:sp macro="" textlink="">
      <xdr:nvSpPr>
        <xdr:cNvPr id="797" name="n_3aveValue【公民館】&#10;有形固定資産減価償却率"/>
        <xdr:cNvSpPr txBox="1"/>
      </xdr:nvSpPr>
      <xdr:spPr>
        <a:xfrm>
          <a:off x="13500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15891</xdr:rowOff>
    </xdr:from>
    <xdr:ext cx="405111" cy="259045"/>
    <xdr:sp macro="" textlink="">
      <xdr:nvSpPr>
        <xdr:cNvPr id="798" name="n_4aveValue【公民館】&#10;有形固定資産減価償却率"/>
        <xdr:cNvSpPr txBox="1"/>
      </xdr:nvSpPr>
      <xdr:spPr>
        <a:xfrm>
          <a:off x="126117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104791</xdr:rowOff>
    </xdr:from>
    <xdr:ext cx="405111" cy="259045"/>
    <xdr:sp macro="" textlink="">
      <xdr:nvSpPr>
        <xdr:cNvPr id="799" name="n_1mainValue【公民館】&#10;有形固定資産減価償却率"/>
        <xdr:cNvSpPr txBox="1"/>
      </xdr:nvSpPr>
      <xdr:spPr>
        <a:xfrm>
          <a:off x="15266044" y="1827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57166</xdr:rowOff>
    </xdr:from>
    <xdr:ext cx="405111" cy="259045"/>
    <xdr:sp macro="" textlink="">
      <xdr:nvSpPr>
        <xdr:cNvPr id="800" name="n_2mainValue【公民館】&#10;有形固定資産減価償却率"/>
        <xdr:cNvSpPr txBox="1"/>
      </xdr:nvSpPr>
      <xdr:spPr>
        <a:xfrm>
          <a:off x="14389744" y="1823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9541</xdr:rowOff>
    </xdr:from>
    <xdr:ext cx="405111" cy="259045"/>
    <xdr:sp macro="" textlink="">
      <xdr:nvSpPr>
        <xdr:cNvPr id="801" name="n_3mainValue【公民館】&#10;有形固定資産減価償却率"/>
        <xdr:cNvSpPr txBox="1"/>
      </xdr:nvSpPr>
      <xdr:spPr>
        <a:xfrm>
          <a:off x="13500744"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133366</xdr:rowOff>
    </xdr:from>
    <xdr:ext cx="405111" cy="259045"/>
    <xdr:sp macro="" textlink="">
      <xdr:nvSpPr>
        <xdr:cNvPr id="802" name="n_4mainValue【公民館】&#10;有形固定資産減価償却率"/>
        <xdr:cNvSpPr txBox="1"/>
      </xdr:nvSpPr>
      <xdr:spPr>
        <a:xfrm>
          <a:off x="126117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813" name="直線コネクタ 812"/>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14" name="テキスト ボックス 813"/>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7" name="直線コネクタ 816"/>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8" name="テキスト ボックス 817"/>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822" name="直線コネクタ 821"/>
        <xdr:cNvCxnSpPr/>
      </xdr:nvCxnSpPr>
      <xdr:spPr>
        <a:xfrm flipV="1">
          <a:off x="22160864" y="17301211"/>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823" name="【公民館】&#10;一人当たり面積最小値テキスト"/>
        <xdr:cNvSpPr txBox="1"/>
      </xdr:nvSpPr>
      <xdr:spPr>
        <a:xfrm>
          <a:off x="22199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824" name="直線コネクタ 823"/>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825" name="【公民館】&#10;一人当たり面積最大値テキスト"/>
        <xdr:cNvSpPr txBox="1"/>
      </xdr:nvSpPr>
      <xdr:spPr>
        <a:xfrm>
          <a:off x="22199600" y="170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826" name="直線コネクタ 825"/>
        <xdr:cNvCxnSpPr/>
      </xdr:nvCxnSpPr>
      <xdr:spPr>
        <a:xfrm>
          <a:off x="22072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42563</xdr:rowOff>
    </xdr:from>
    <xdr:ext cx="469744" cy="259045"/>
    <xdr:sp macro="" textlink="">
      <xdr:nvSpPr>
        <xdr:cNvPr id="827" name="【公民館】&#10;一人当たり面積平均値テキスト"/>
        <xdr:cNvSpPr txBox="1"/>
      </xdr:nvSpPr>
      <xdr:spPr>
        <a:xfrm>
          <a:off x="22199600" y="17873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828" name="フローチャート: 判断 827"/>
        <xdr:cNvSpPr/>
      </xdr:nvSpPr>
      <xdr:spPr>
        <a:xfrm>
          <a:off x="221107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829" name="フローチャート: 判断 828"/>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31114</xdr:rowOff>
    </xdr:from>
    <xdr:to>
      <xdr:col>107</xdr:col>
      <xdr:colOff>101600</xdr:colOff>
      <xdr:row>105</xdr:row>
      <xdr:rowOff>132714</xdr:rowOff>
    </xdr:to>
    <xdr:sp macro="" textlink="">
      <xdr:nvSpPr>
        <xdr:cNvPr id="830" name="フローチャート: 判断 829"/>
        <xdr:cNvSpPr/>
      </xdr:nvSpPr>
      <xdr:spPr>
        <a:xfrm>
          <a:off x="20383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19686</xdr:rowOff>
    </xdr:from>
    <xdr:to>
      <xdr:col>102</xdr:col>
      <xdr:colOff>165100</xdr:colOff>
      <xdr:row>105</xdr:row>
      <xdr:rowOff>121286</xdr:rowOff>
    </xdr:to>
    <xdr:sp macro="" textlink="">
      <xdr:nvSpPr>
        <xdr:cNvPr id="831" name="フローチャート: 判断 830"/>
        <xdr:cNvSpPr/>
      </xdr:nvSpPr>
      <xdr:spPr>
        <a:xfrm>
          <a:off x="19494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42545</xdr:rowOff>
    </xdr:from>
    <xdr:to>
      <xdr:col>98</xdr:col>
      <xdr:colOff>38100</xdr:colOff>
      <xdr:row>105</xdr:row>
      <xdr:rowOff>144145</xdr:rowOff>
    </xdr:to>
    <xdr:sp macro="" textlink="">
      <xdr:nvSpPr>
        <xdr:cNvPr id="832" name="フローチャート: 判断 831"/>
        <xdr:cNvSpPr/>
      </xdr:nvSpPr>
      <xdr:spPr>
        <a:xfrm>
          <a:off x="18605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838" name="楕円 837"/>
        <xdr:cNvSpPr/>
      </xdr:nvSpPr>
      <xdr:spPr>
        <a:xfrm>
          <a:off x="221107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88916</xdr:rowOff>
    </xdr:from>
    <xdr:ext cx="469744" cy="259045"/>
    <xdr:sp macro="" textlink="">
      <xdr:nvSpPr>
        <xdr:cNvPr id="839" name="【公民館】&#10;一人当たり面積該当値テキスト"/>
        <xdr:cNvSpPr txBox="1"/>
      </xdr:nvSpPr>
      <xdr:spPr>
        <a:xfrm>
          <a:off x="22199600" y="1826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2539</xdr:rowOff>
    </xdr:from>
    <xdr:to>
      <xdr:col>112</xdr:col>
      <xdr:colOff>38100</xdr:colOff>
      <xdr:row>107</xdr:row>
      <xdr:rowOff>104139</xdr:rowOff>
    </xdr:to>
    <xdr:sp macro="" textlink="">
      <xdr:nvSpPr>
        <xdr:cNvPr id="840" name="楕円 839"/>
        <xdr:cNvSpPr/>
      </xdr:nvSpPr>
      <xdr:spPr>
        <a:xfrm>
          <a:off x="21272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53339</xdr:rowOff>
    </xdr:from>
    <xdr:to>
      <xdr:col>116</xdr:col>
      <xdr:colOff>63500</xdr:colOff>
      <xdr:row>107</xdr:row>
      <xdr:rowOff>53339</xdr:rowOff>
    </xdr:to>
    <xdr:cxnSp macro="">
      <xdr:nvCxnSpPr>
        <xdr:cNvPr id="841" name="直線コネクタ 840"/>
        <xdr:cNvCxnSpPr/>
      </xdr:nvCxnSpPr>
      <xdr:spPr>
        <a:xfrm>
          <a:off x="21323300" y="183984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2539</xdr:rowOff>
    </xdr:from>
    <xdr:to>
      <xdr:col>107</xdr:col>
      <xdr:colOff>101600</xdr:colOff>
      <xdr:row>107</xdr:row>
      <xdr:rowOff>104139</xdr:rowOff>
    </xdr:to>
    <xdr:sp macro="" textlink="">
      <xdr:nvSpPr>
        <xdr:cNvPr id="842" name="楕円 841"/>
        <xdr:cNvSpPr/>
      </xdr:nvSpPr>
      <xdr:spPr>
        <a:xfrm>
          <a:off x="20383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53339</xdr:rowOff>
    </xdr:from>
    <xdr:to>
      <xdr:col>111</xdr:col>
      <xdr:colOff>177800</xdr:colOff>
      <xdr:row>107</xdr:row>
      <xdr:rowOff>53339</xdr:rowOff>
    </xdr:to>
    <xdr:cxnSp macro="">
      <xdr:nvCxnSpPr>
        <xdr:cNvPr id="843" name="直線コネクタ 842"/>
        <xdr:cNvCxnSpPr/>
      </xdr:nvCxnSpPr>
      <xdr:spPr>
        <a:xfrm>
          <a:off x="20434300" y="18398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2539</xdr:rowOff>
    </xdr:from>
    <xdr:to>
      <xdr:col>102</xdr:col>
      <xdr:colOff>165100</xdr:colOff>
      <xdr:row>107</xdr:row>
      <xdr:rowOff>104139</xdr:rowOff>
    </xdr:to>
    <xdr:sp macro="" textlink="">
      <xdr:nvSpPr>
        <xdr:cNvPr id="844" name="楕円 843"/>
        <xdr:cNvSpPr/>
      </xdr:nvSpPr>
      <xdr:spPr>
        <a:xfrm>
          <a:off x="19494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53339</xdr:rowOff>
    </xdr:from>
    <xdr:to>
      <xdr:col>107</xdr:col>
      <xdr:colOff>50800</xdr:colOff>
      <xdr:row>107</xdr:row>
      <xdr:rowOff>53339</xdr:rowOff>
    </xdr:to>
    <xdr:cxnSp macro="">
      <xdr:nvCxnSpPr>
        <xdr:cNvPr id="845" name="直線コネクタ 844"/>
        <xdr:cNvCxnSpPr/>
      </xdr:nvCxnSpPr>
      <xdr:spPr>
        <a:xfrm>
          <a:off x="19545300" y="18398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2539</xdr:rowOff>
    </xdr:from>
    <xdr:to>
      <xdr:col>98</xdr:col>
      <xdr:colOff>38100</xdr:colOff>
      <xdr:row>107</xdr:row>
      <xdr:rowOff>104139</xdr:rowOff>
    </xdr:to>
    <xdr:sp macro="" textlink="">
      <xdr:nvSpPr>
        <xdr:cNvPr id="846" name="楕円 845"/>
        <xdr:cNvSpPr/>
      </xdr:nvSpPr>
      <xdr:spPr>
        <a:xfrm>
          <a:off x="18605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53339</xdr:rowOff>
    </xdr:from>
    <xdr:to>
      <xdr:col>102</xdr:col>
      <xdr:colOff>114300</xdr:colOff>
      <xdr:row>107</xdr:row>
      <xdr:rowOff>53339</xdr:rowOff>
    </xdr:to>
    <xdr:cxnSp macro="">
      <xdr:nvCxnSpPr>
        <xdr:cNvPr id="847" name="直線コネクタ 846"/>
        <xdr:cNvCxnSpPr/>
      </xdr:nvCxnSpPr>
      <xdr:spPr>
        <a:xfrm>
          <a:off x="18656300" y="18398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848" name="n_1aveValue【公民館】&#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149241</xdr:rowOff>
    </xdr:from>
    <xdr:ext cx="469744" cy="259045"/>
    <xdr:sp macro="" textlink="">
      <xdr:nvSpPr>
        <xdr:cNvPr id="849" name="n_2aveValue【公民館】&#10;一人当たり面積"/>
        <xdr:cNvSpPr txBox="1"/>
      </xdr:nvSpPr>
      <xdr:spPr>
        <a:xfrm>
          <a:off x="201994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137813</xdr:rowOff>
    </xdr:from>
    <xdr:ext cx="469744" cy="259045"/>
    <xdr:sp macro="" textlink="">
      <xdr:nvSpPr>
        <xdr:cNvPr id="850" name="n_3aveValue【公民館】&#10;一人当たり面積"/>
        <xdr:cNvSpPr txBox="1"/>
      </xdr:nvSpPr>
      <xdr:spPr>
        <a:xfrm>
          <a:off x="19310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160672</xdr:rowOff>
    </xdr:from>
    <xdr:ext cx="469744" cy="259045"/>
    <xdr:sp macro="" textlink="">
      <xdr:nvSpPr>
        <xdr:cNvPr id="851" name="n_4aveValue【公民館】&#10;一人当たり面積"/>
        <xdr:cNvSpPr txBox="1"/>
      </xdr:nvSpPr>
      <xdr:spPr>
        <a:xfrm>
          <a:off x="18421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95266</xdr:rowOff>
    </xdr:from>
    <xdr:ext cx="469744" cy="259045"/>
    <xdr:sp macro="" textlink="">
      <xdr:nvSpPr>
        <xdr:cNvPr id="852" name="n_1mainValue【公民館】&#10;一人当たり面積"/>
        <xdr:cNvSpPr txBox="1"/>
      </xdr:nvSpPr>
      <xdr:spPr>
        <a:xfrm>
          <a:off x="210757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95266</xdr:rowOff>
    </xdr:from>
    <xdr:ext cx="469744" cy="259045"/>
    <xdr:sp macro="" textlink="">
      <xdr:nvSpPr>
        <xdr:cNvPr id="853" name="n_2mainValue【公民館】&#10;一人当たり面積"/>
        <xdr:cNvSpPr txBox="1"/>
      </xdr:nvSpPr>
      <xdr:spPr>
        <a:xfrm>
          <a:off x="20199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95266</xdr:rowOff>
    </xdr:from>
    <xdr:ext cx="469744" cy="259045"/>
    <xdr:sp macro="" textlink="">
      <xdr:nvSpPr>
        <xdr:cNvPr id="854" name="n_3mainValue【公民館】&#10;一人当たり面積"/>
        <xdr:cNvSpPr txBox="1"/>
      </xdr:nvSpPr>
      <xdr:spPr>
        <a:xfrm>
          <a:off x="19310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95266</xdr:rowOff>
    </xdr:from>
    <xdr:ext cx="469744" cy="259045"/>
    <xdr:sp macro="" textlink="">
      <xdr:nvSpPr>
        <xdr:cNvPr id="855" name="n_4mainValue【公民館】&#10;一人当たり面積"/>
        <xdr:cNvSpPr txBox="1"/>
      </xdr:nvSpPr>
      <xdr:spPr>
        <a:xfrm>
          <a:off x="18421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類似団体平均と比較して特に有形固定資産減価償却率が高くなっている施設は，児童館，図書館であり，特に低くなっている施設は，公民館，保健センター・保健所である。</a:t>
          </a:r>
        </a:p>
        <a:p>
          <a:r>
            <a:rPr kumimoji="1" lang="ja-JP" altLang="en-US" sz="1300">
              <a:latin typeface="ＭＳ Ｐゴシック" panose="020B0600070205080204" pitchFamily="50" charset="-128"/>
              <a:ea typeface="ＭＳ Ｐゴシック" panose="020B0600070205080204" pitchFamily="50" charset="-128"/>
            </a:rPr>
            <a:t>　公民館については，令和元年度から令和２年度にかけて，老朽化対策として耐震補強及び大規模改修工事を実施したことにより，償却率が大きく減少に転じた。</a:t>
          </a:r>
        </a:p>
        <a:p>
          <a:r>
            <a:rPr kumimoji="1" lang="ja-JP" altLang="en-US" sz="1300">
              <a:latin typeface="ＭＳ Ｐゴシック" panose="020B0600070205080204" pitchFamily="50" charset="-128"/>
              <a:ea typeface="ＭＳ Ｐゴシック" panose="020B0600070205080204" pitchFamily="50" charset="-128"/>
            </a:rPr>
            <a:t>　体育館・プールについても，中央体育館の大規模改修工事を実施したことにより，償却率が減少に転じた。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保健センター・保健所については，平成２２年度に老朽化していた健康管理センターと保健センター等を複合化し，新しい保健所を建設したため，有形固定資産償却率が低くなっている。</a:t>
          </a:r>
        </a:p>
        <a:p>
          <a:r>
            <a:rPr kumimoji="1" lang="ja-JP" altLang="en-US" sz="1300">
              <a:latin typeface="ＭＳ Ｐゴシック" panose="020B0600070205080204" pitchFamily="50" charset="-128"/>
              <a:ea typeface="ＭＳ Ｐゴシック" panose="020B0600070205080204" pitchFamily="50" charset="-128"/>
            </a:rPr>
            <a:t>　その他の施設については，類似団体平均とほぼ同水準となっており，学校施設については，順次長寿命化工事等を実施し，老朽化対策を進めているため，有形固定資産減価償却率の増加を抑えている。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428,587
418,773
114.74
188,371,901
180,740,006
5,102,221
81,265,849
87,822,580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xdr:cNvCxnSpPr/>
      </xdr:nvCxnSpPr>
      <xdr:spPr>
        <a:xfrm flipV="1">
          <a:off x="4634865" y="563118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23512</xdr:rowOff>
    </xdr:from>
    <xdr:ext cx="405111" cy="259045"/>
    <xdr:sp macro="" textlink="">
      <xdr:nvSpPr>
        <xdr:cNvPr id="62" name="【図書館】&#10;有形固定資産減価償却率平均値テキスト"/>
        <xdr:cNvSpPr txBox="1"/>
      </xdr:nvSpPr>
      <xdr:spPr>
        <a:xfrm>
          <a:off x="4673600" y="6024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xdr:cNvSpPr/>
      </xdr:nvSpPr>
      <xdr:spPr>
        <a:xfrm>
          <a:off x="45847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xdr:cNvSpPr/>
      </xdr:nvSpPr>
      <xdr:spPr>
        <a:xfrm>
          <a:off x="2857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101600</xdr:rowOff>
    </xdr:from>
    <xdr:to>
      <xdr:col>6</xdr:col>
      <xdr:colOff>38100</xdr:colOff>
      <xdr:row>36</xdr:row>
      <xdr:rowOff>31750</xdr:rowOff>
    </xdr:to>
    <xdr:sp macro="" textlink="">
      <xdr:nvSpPr>
        <xdr:cNvPr id="67" name="フローチャート: 判断 66"/>
        <xdr:cNvSpPr/>
      </xdr:nvSpPr>
      <xdr:spPr>
        <a:xfrm>
          <a:off x="107950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21590</xdr:rowOff>
    </xdr:from>
    <xdr:to>
      <xdr:col>24</xdr:col>
      <xdr:colOff>114300</xdr:colOff>
      <xdr:row>40</xdr:row>
      <xdr:rowOff>123190</xdr:rowOff>
    </xdr:to>
    <xdr:sp macro="" textlink="">
      <xdr:nvSpPr>
        <xdr:cNvPr id="73" name="楕円 72"/>
        <xdr:cNvSpPr/>
      </xdr:nvSpPr>
      <xdr:spPr>
        <a:xfrm>
          <a:off x="45847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17</xdr:rowOff>
    </xdr:from>
    <xdr:ext cx="405111" cy="259045"/>
    <xdr:sp macro="" textlink="">
      <xdr:nvSpPr>
        <xdr:cNvPr id="74" name="【図書館】&#10;有形固定資産減価償却率該当値テキスト"/>
        <xdr:cNvSpPr txBox="1"/>
      </xdr:nvSpPr>
      <xdr:spPr>
        <a:xfrm>
          <a:off x="4673600"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149225</xdr:rowOff>
    </xdr:from>
    <xdr:to>
      <xdr:col>20</xdr:col>
      <xdr:colOff>38100</xdr:colOff>
      <xdr:row>40</xdr:row>
      <xdr:rowOff>79375</xdr:rowOff>
    </xdr:to>
    <xdr:sp macro="" textlink="">
      <xdr:nvSpPr>
        <xdr:cNvPr id="75" name="楕円 74"/>
        <xdr:cNvSpPr/>
      </xdr:nvSpPr>
      <xdr:spPr>
        <a:xfrm>
          <a:off x="37465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28575</xdr:rowOff>
    </xdr:from>
    <xdr:to>
      <xdr:col>24</xdr:col>
      <xdr:colOff>63500</xdr:colOff>
      <xdr:row>40</xdr:row>
      <xdr:rowOff>72390</xdr:rowOff>
    </xdr:to>
    <xdr:cxnSp macro="">
      <xdr:nvCxnSpPr>
        <xdr:cNvPr id="76" name="直線コネクタ 75"/>
        <xdr:cNvCxnSpPr/>
      </xdr:nvCxnSpPr>
      <xdr:spPr>
        <a:xfrm>
          <a:off x="3797300" y="688657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73025</xdr:rowOff>
    </xdr:from>
    <xdr:to>
      <xdr:col>15</xdr:col>
      <xdr:colOff>101600</xdr:colOff>
      <xdr:row>40</xdr:row>
      <xdr:rowOff>3175</xdr:rowOff>
    </xdr:to>
    <xdr:sp macro="" textlink="">
      <xdr:nvSpPr>
        <xdr:cNvPr id="77" name="楕円 76"/>
        <xdr:cNvSpPr/>
      </xdr:nvSpPr>
      <xdr:spPr>
        <a:xfrm>
          <a:off x="2857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123825</xdr:rowOff>
    </xdr:from>
    <xdr:to>
      <xdr:col>19</xdr:col>
      <xdr:colOff>177800</xdr:colOff>
      <xdr:row>40</xdr:row>
      <xdr:rowOff>28575</xdr:rowOff>
    </xdr:to>
    <xdr:cxnSp macro="">
      <xdr:nvCxnSpPr>
        <xdr:cNvPr id="78" name="直線コネクタ 77"/>
        <xdr:cNvCxnSpPr/>
      </xdr:nvCxnSpPr>
      <xdr:spPr>
        <a:xfrm>
          <a:off x="2908300" y="68103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55880</xdr:rowOff>
    </xdr:from>
    <xdr:to>
      <xdr:col>10</xdr:col>
      <xdr:colOff>165100</xdr:colOff>
      <xdr:row>40</xdr:row>
      <xdr:rowOff>157480</xdr:rowOff>
    </xdr:to>
    <xdr:sp macro="" textlink="">
      <xdr:nvSpPr>
        <xdr:cNvPr id="79" name="楕円 78"/>
        <xdr:cNvSpPr/>
      </xdr:nvSpPr>
      <xdr:spPr>
        <a:xfrm>
          <a:off x="1968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123825</xdr:rowOff>
    </xdr:from>
    <xdr:to>
      <xdr:col>15</xdr:col>
      <xdr:colOff>50800</xdr:colOff>
      <xdr:row>40</xdr:row>
      <xdr:rowOff>106680</xdr:rowOff>
    </xdr:to>
    <xdr:cxnSp macro="">
      <xdr:nvCxnSpPr>
        <xdr:cNvPr id="80" name="直線コネクタ 79"/>
        <xdr:cNvCxnSpPr/>
      </xdr:nvCxnSpPr>
      <xdr:spPr>
        <a:xfrm flipV="1">
          <a:off x="2019300" y="6810375"/>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12065</xdr:rowOff>
    </xdr:from>
    <xdr:to>
      <xdr:col>6</xdr:col>
      <xdr:colOff>38100</xdr:colOff>
      <xdr:row>40</xdr:row>
      <xdr:rowOff>113665</xdr:rowOff>
    </xdr:to>
    <xdr:sp macro="" textlink="">
      <xdr:nvSpPr>
        <xdr:cNvPr id="81" name="楕円 80"/>
        <xdr:cNvSpPr/>
      </xdr:nvSpPr>
      <xdr:spPr>
        <a:xfrm>
          <a:off x="10795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62865</xdr:rowOff>
    </xdr:from>
    <xdr:to>
      <xdr:col>10</xdr:col>
      <xdr:colOff>114300</xdr:colOff>
      <xdr:row>40</xdr:row>
      <xdr:rowOff>106680</xdr:rowOff>
    </xdr:to>
    <xdr:cxnSp macro="">
      <xdr:nvCxnSpPr>
        <xdr:cNvPr id="82" name="直線コネクタ 81"/>
        <xdr:cNvCxnSpPr/>
      </xdr:nvCxnSpPr>
      <xdr:spPr>
        <a:xfrm>
          <a:off x="1130300" y="69208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84472</xdr:rowOff>
    </xdr:from>
    <xdr:ext cx="405111" cy="259045"/>
    <xdr:sp macro="" textlink="">
      <xdr:nvSpPr>
        <xdr:cNvPr id="83" name="n_1aveValue【図書館】&#10;有形固定資産減価償却率"/>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57802</xdr:rowOff>
    </xdr:from>
    <xdr:ext cx="405111" cy="259045"/>
    <xdr:sp macro="" textlink="">
      <xdr:nvSpPr>
        <xdr:cNvPr id="84" name="n_2aveValue【図書館】&#10;有形固定資産減価償却率"/>
        <xdr:cNvSpPr txBox="1"/>
      </xdr:nvSpPr>
      <xdr:spPr>
        <a:xfrm>
          <a:off x="2705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27322</xdr:rowOff>
    </xdr:from>
    <xdr:ext cx="405111" cy="259045"/>
    <xdr:sp macro="" textlink="">
      <xdr:nvSpPr>
        <xdr:cNvPr id="85" name="n_3aveValue【図書館】&#10;有形固定資産減価償却率"/>
        <xdr:cNvSpPr txBox="1"/>
      </xdr:nvSpPr>
      <xdr:spPr>
        <a:xfrm>
          <a:off x="1816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48277</xdr:rowOff>
    </xdr:from>
    <xdr:ext cx="405111" cy="259045"/>
    <xdr:sp macro="" textlink="">
      <xdr:nvSpPr>
        <xdr:cNvPr id="86" name="n_4aveValue【図書館】&#10;有形固定資産減価償却率"/>
        <xdr:cNvSpPr txBox="1"/>
      </xdr:nvSpPr>
      <xdr:spPr>
        <a:xfrm>
          <a:off x="9277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70502</xdr:rowOff>
    </xdr:from>
    <xdr:ext cx="405111" cy="259045"/>
    <xdr:sp macro="" textlink="">
      <xdr:nvSpPr>
        <xdr:cNvPr id="87" name="n_1mainValue【図書館】&#10;有形固定資産減価償却率"/>
        <xdr:cNvSpPr txBox="1"/>
      </xdr:nvSpPr>
      <xdr:spPr>
        <a:xfrm>
          <a:off x="3582044"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165752</xdr:rowOff>
    </xdr:from>
    <xdr:ext cx="405111" cy="259045"/>
    <xdr:sp macro="" textlink="">
      <xdr:nvSpPr>
        <xdr:cNvPr id="88" name="n_2mainValue【図書館】&#10;有形固定資産減価償却率"/>
        <xdr:cNvSpPr txBox="1"/>
      </xdr:nvSpPr>
      <xdr:spPr>
        <a:xfrm>
          <a:off x="2705744"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148607</xdr:rowOff>
    </xdr:from>
    <xdr:ext cx="405111" cy="259045"/>
    <xdr:sp macro="" textlink="">
      <xdr:nvSpPr>
        <xdr:cNvPr id="89" name="n_3mainValue【図書館】&#10;有形固定資産減価償却率"/>
        <xdr:cNvSpPr txBox="1"/>
      </xdr:nvSpPr>
      <xdr:spPr>
        <a:xfrm>
          <a:off x="1816744"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104792</xdr:rowOff>
    </xdr:from>
    <xdr:ext cx="405111" cy="259045"/>
    <xdr:sp macro="" textlink="">
      <xdr:nvSpPr>
        <xdr:cNvPr id="90" name="n_4mainValue【図書館】&#10;有形固定資産減価償却率"/>
        <xdr:cNvSpPr txBox="1"/>
      </xdr:nvSpPr>
      <xdr:spPr>
        <a:xfrm>
          <a:off x="927744" y="696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7" name="【図書館】&#10;一人当たり面積平均値テキスト"/>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9" name="フローチャート: 判断 118"/>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1" name="フローチャート: 判断 120"/>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2" name="フローチャート: 判断 121"/>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116840</xdr:rowOff>
    </xdr:from>
    <xdr:to>
      <xdr:col>55</xdr:col>
      <xdr:colOff>50800</xdr:colOff>
      <xdr:row>41</xdr:row>
      <xdr:rowOff>46990</xdr:rowOff>
    </xdr:to>
    <xdr:sp macro="" textlink="">
      <xdr:nvSpPr>
        <xdr:cNvPr id="128" name="楕円 127"/>
        <xdr:cNvSpPr/>
      </xdr:nvSpPr>
      <xdr:spPr>
        <a:xfrm>
          <a:off x="10426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31767</xdr:rowOff>
    </xdr:from>
    <xdr:ext cx="469744" cy="259045"/>
    <xdr:sp macro="" textlink="">
      <xdr:nvSpPr>
        <xdr:cNvPr id="129" name="【図書館】&#10;一人当たり面積該当値テキスト"/>
        <xdr:cNvSpPr txBox="1"/>
      </xdr:nvSpPr>
      <xdr:spPr>
        <a:xfrm>
          <a:off x="10515600" y="688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116840</xdr:rowOff>
    </xdr:from>
    <xdr:to>
      <xdr:col>50</xdr:col>
      <xdr:colOff>165100</xdr:colOff>
      <xdr:row>41</xdr:row>
      <xdr:rowOff>46990</xdr:rowOff>
    </xdr:to>
    <xdr:sp macro="" textlink="">
      <xdr:nvSpPr>
        <xdr:cNvPr id="130" name="楕円 129"/>
        <xdr:cNvSpPr/>
      </xdr:nvSpPr>
      <xdr:spPr>
        <a:xfrm>
          <a:off x="9588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167640</xdr:rowOff>
    </xdr:from>
    <xdr:to>
      <xdr:col>55</xdr:col>
      <xdr:colOff>0</xdr:colOff>
      <xdr:row>40</xdr:row>
      <xdr:rowOff>167640</xdr:rowOff>
    </xdr:to>
    <xdr:cxnSp macro="">
      <xdr:nvCxnSpPr>
        <xdr:cNvPr id="131" name="直線コネクタ 130"/>
        <xdr:cNvCxnSpPr/>
      </xdr:nvCxnSpPr>
      <xdr:spPr>
        <a:xfrm>
          <a:off x="9639300" y="7025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116840</xdr:rowOff>
    </xdr:from>
    <xdr:to>
      <xdr:col>46</xdr:col>
      <xdr:colOff>38100</xdr:colOff>
      <xdr:row>41</xdr:row>
      <xdr:rowOff>46990</xdr:rowOff>
    </xdr:to>
    <xdr:sp macro="" textlink="">
      <xdr:nvSpPr>
        <xdr:cNvPr id="132" name="楕円 131"/>
        <xdr:cNvSpPr/>
      </xdr:nvSpPr>
      <xdr:spPr>
        <a:xfrm>
          <a:off x="8699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167640</xdr:rowOff>
    </xdr:from>
    <xdr:to>
      <xdr:col>50</xdr:col>
      <xdr:colOff>114300</xdr:colOff>
      <xdr:row>40</xdr:row>
      <xdr:rowOff>167640</xdr:rowOff>
    </xdr:to>
    <xdr:cxnSp macro="">
      <xdr:nvCxnSpPr>
        <xdr:cNvPr id="133" name="直線コネクタ 132"/>
        <xdr:cNvCxnSpPr/>
      </xdr:nvCxnSpPr>
      <xdr:spPr>
        <a:xfrm>
          <a:off x="8750300" y="702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93980</xdr:rowOff>
    </xdr:from>
    <xdr:to>
      <xdr:col>41</xdr:col>
      <xdr:colOff>101600</xdr:colOff>
      <xdr:row>41</xdr:row>
      <xdr:rowOff>24130</xdr:rowOff>
    </xdr:to>
    <xdr:sp macro="" textlink="">
      <xdr:nvSpPr>
        <xdr:cNvPr id="134" name="楕円 133"/>
        <xdr:cNvSpPr/>
      </xdr:nvSpPr>
      <xdr:spPr>
        <a:xfrm>
          <a:off x="7810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144780</xdr:rowOff>
    </xdr:from>
    <xdr:to>
      <xdr:col>45</xdr:col>
      <xdr:colOff>177800</xdr:colOff>
      <xdr:row>40</xdr:row>
      <xdr:rowOff>167640</xdr:rowOff>
    </xdr:to>
    <xdr:cxnSp macro="">
      <xdr:nvCxnSpPr>
        <xdr:cNvPr id="135" name="直線コネクタ 134"/>
        <xdr:cNvCxnSpPr/>
      </xdr:nvCxnSpPr>
      <xdr:spPr>
        <a:xfrm>
          <a:off x="7861300" y="7002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93980</xdr:rowOff>
    </xdr:from>
    <xdr:to>
      <xdr:col>36</xdr:col>
      <xdr:colOff>165100</xdr:colOff>
      <xdr:row>41</xdr:row>
      <xdr:rowOff>24130</xdr:rowOff>
    </xdr:to>
    <xdr:sp macro="" textlink="">
      <xdr:nvSpPr>
        <xdr:cNvPr id="136" name="楕円 135"/>
        <xdr:cNvSpPr/>
      </xdr:nvSpPr>
      <xdr:spPr>
        <a:xfrm>
          <a:off x="6921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144780</xdr:rowOff>
    </xdr:from>
    <xdr:to>
      <xdr:col>41</xdr:col>
      <xdr:colOff>50800</xdr:colOff>
      <xdr:row>40</xdr:row>
      <xdr:rowOff>144780</xdr:rowOff>
    </xdr:to>
    <xdr:cxnSp macro="">
      <xdr:nvCxnSpPr>
        <xdr:cNvPr id="137" name="直線コネクタ 136"/>
        <xdr:cNvCxnSpPr/>
      </xdr:nvCxnSpPr>
      <xdr:spPr>
        <a:xfrm>
          <a:off x="6972300" y="700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8" name="n_1ave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9" name="n_2ave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40" name="n_3aveValue【図書館】&#10;一人当たり面積"/>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41" name="n_4aveValue【図書館】&#10;一人当たり面積"/>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38117</xdr:rowOff>
    </xdr:from>
    <xdr:ext cx="469744" cy="259045"/>
    <xdr:sp macro="" textlink="">
      <xdr:nvSpPr>
        <xdr:cNvPr id="142" name="n_1mainValue【図書館】&#10;一人当たり面積"/>
        <xdr:cNvSpPr txBox="1"/>
      </xdr:nvSpPr>
      <xdr:spPr>
        <a:xfrm>
          <a:off x="9391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38117</xdr:rowOff>
    </xdr:from>
    <xdr:ext cx="469744" cy="259045"/>
    <xdr:sp macro="" textlink="">
      <xdr:nvSpPr>
        <xdr:cNvPr id="143" name="n_2mainValue【図書館】&#10;一人当たり面積"/>
        <xdr:cNvSpPr txBox="1"/>
      </xdr:nvSpPr>
      <xdr:spPr>
        <a:xfrm>
          <a:off x="8515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15257</xdr:rowOff>
    </xdr:from>
    <xdr:ext cx="469744" cy="259045"/>
    <xdr:sp macro="" textlink="">
      <xdr:nvSpPr>
        <xdr:cNvPr id="144" name="n_3mainValue【図書館】&#10;一人当たり面積"/>
        <xdr:cNvSpPr txBox="1"/>
      </xdr:nvSpPr>
      <xdr:spPr>
        <a:xfrm>
          <a:off x="7626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15257</xdr:rowOff>
    </xdr:from>
    <xdr:ext cx="469744" cy="259045"/>
    <xdr:sp macro="" textlink="">
      <xdr:nvSpPr>
        <xdr:cNvPr id="145" name="n_4mainValue【図書館】&#10;一人当たり面積"/>
        <xdr:cNvSpPr txBox="1"/>
      </xdr:nvSpPr>
      <xdr:spPr>
        <a:xfrm>
          <a:off x="6737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0" name="直線コネクタ 169"/>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1"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2" name="直線コネクタ 171"/>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3"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75" name="【体育館・プール】&#10;有形固定資産減価償却率平均値テキスト"/>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6" name="フローチャート: 判断 175"/>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7" name="フローチャート: 判断 176"/>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78" name="フローチャート: 判断 177"/>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79" name="フローチャート: 判断 178"/>
        <xdr:cNvSpPr/>
      </xdr:nvSpPr>
      <xdr:spPr>
        <a:xfrm>
          <a:off x="1968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103505</xdr:rowOff>
    </xdr:from>
    <xdr:to>
      <xdr:col>6</xdr:col>
      <xdr:colOff>38100</xdr:colOff>
      <xdr:row>59</xdr:row>
      <xdr:rowOff>33655</xdr:rowOff>
    </xdr:to>
    <xdr:sp macro="" textlink="">
      <xdr:nvSpPr>
        <xdr:cNvPr id="180" name="フローチャート: 判断 179"/>
        <xdr:cNvSpPr/>
      </xdr:nvSpPr>
      <xdr:spPr>
        <a:xfrm>
          <a:off x="1079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6" name="楕円 185"/>
        <xdr:cNvSpPr/>
      </xdr:nvSpPr>
      <xdr:spPr>
        <a:xfrm>
          <a:off x="4584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19067</xdr:rowOff>
    </xdr:from>
    <xdr:ext cx="405111" cy="259045"/>
    <xdr:sp macro="" textlink="">
      <xdr:nvSpPr>
        <xdr:cNvPr id="187" name="【体育館・プール】&#10;有形固定資産減価償却率該当値テキスト"/>
        <xdr:cNvSpPr txBox="1"/>
      </xdr:nvSpPr>
      <xdr:spPr>
        <a:xfrm>
          <a:off x="4673600"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10160</xdr:rowOff>
    </xdr:from>
    <xdr:to>
      <xdr:col>20</xdr:col>
      <xdr:colOff>38100</xdr:colOff>
      <xdr:row>61</xdr:row>
      <xdr:rowOff>111760</xdr:rowOff>
    </xdr:to>
    <xdr:sp macro="" textlink="">
      <xdr:nvSpPr>
        <xdr:cNvPr id="188" name="楕円 187"/>
        <xdr:cNvSpPr/>
      </xdr:nvSpPr>
      <xdr:spPr>
        <a:xfrm>
          <a:off x="3746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91440</xdr:rowOff>
    </xdr:from>
    <xdr:to>
      <xdr:col>24</xdr:col>
      <xdr:colOff>63500</xdr:colOff>
      <xdr:row>61</xdr:row>
      <xdr:rowOff>60960</xdr:rowOff>
    </xdr:to>
    <xdr:cxnSp macro="">
      <xdr:nvCxnSpPr>
        <xdr:cNvPr id="189" name="直線コネクタ 188"/>
        <xdr:cNvCxnSpPr/>
      </xdr:nvCxnSpPr>
      <xdr:spPr>
        <a:xfrm flipV="1">
          <a:off x="3797300" y="1037844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143510</xdr:rowOff>
    </xdr:from>
    <xdr:to>
      <xdr:col>15</xdr:col>
      <xdr:colOff>101600</xdr:colOff>
      <xdr:row>61</xdr:row>
      <xdr:rowOff>73660</xdr:rowOff>
    </xdr:to>
    <xdr:sp macro="" textlink="">
      <xdr:nvSpPr>
        <xdr:cNvPr id="190" name="楕円 189"/>
        <xdr:cNvSpPr/>
      </xdr:nvSpPr>
      <xdr:spPr>
        <a:xfrm>
          <a:off x="2857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22860</xdr:rowOff>
    </xdr:from>
    <xdr:to>
      <xdr:col>19</xdr:col>
      <xdr:colOff>177800</xdr:colOff>
      <xdr:row>61</xdr:row>
      <xdr:rowOff>60960</xdr:rowOff>
    </xdr:to>
    <xdr:cxnSp macro="">
      <xdr:nvCxnSpPr>
        <xdr:cNvPr id="191" name="直線コネクタ 190"/>
        <xdr:cNvCxnSpPr/>
      </xdr:nvCxnSpPr>
      <xdr:spPr>
        <a:xfrm>
          <a:off x="2908300" y="104813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101600</xdr:rowOff>
    </xdr:from>
    <xdr:to>
      <xdr:col>10</xdr:col>
      <xdr:colOff>165100</xdr:colOff>
      <xdr:row>61</xdr:row>
      <xdr:rowOff>31750</xdr:rowOff>
    </xdr:to>
    <xdr:sp macro="" textlink="">
      <xdr:nvSpPr>
        <xdr:cNvPr id="192" name="楕円 191"/>
        <xdr:cNvSpPr/>
      </xdr:nvSpPr>
      <xdr:spPr>
        <a:xfrm>
          <a:off x="1968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152400</xdr:rowOff>
    </xdr:from>
    <xdr:to>
      <xdr:col>15</xdr:col>
      <xdr:colOff>50800</xdr:colOff>
      <xdr:row>61</xdr:row>
      <xdr:rowOff>22860</xdr:rowOff>
    </xdr:to>
    <xdr:cxnSp macro="">
      <xdr:nvCxnSpPr>
        <xdr:cNvPr id="193" name="直線コネクタ 192"/>
        <xdr:cNvCxnSpPr/>
      </xdr:nvCxnSpPr>
      <xdr:spPr>
        <a:xfrm>
          <a:off x="2019300" y="104394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65405</xdr:rowOff>
    </xdr:from>
    <xdr:to>
      <xdr:col>6</xdr:col>
      <xdr:colOff>38100</xdr:colOff>
      <xdr:row>60</xdr:row>
      <xdr:rowOff>167005</xdr:rowOff>
    </xdr:to>
    <xdr:sp macro="" textlink="">
      <xdr:nvSpPr>
        <xdr:cNvPr id="194" name="楕円 193"/>
        <xdr:cNvSpPr/>
      </xdr:nvSpPr>
      <xdr:spPr>
        <a:xfrm>
          <a:off x="1079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116205</xdr:rowOff>
    </xdr:from>
    <xdr:to>
      <xdr:col>10</xdr:col>
      <xdr:colOff>114300</xdr:colOff>
      <xdr:row>60</xdr:row>
      <xdr:rowOff>152400</xdr:rowOff>
    </xdr:to>
    <xdr:cxnSp macro="">
      <xdr:nvCxnSpPr>
        <xdr:cNvPr id="195" name="直線コネクタ 194"/>
        <xdr:cNvCxnSpPr/>
      </xdr:nvCxnSpPr>
      <xdr:spPr>
        <a:xfrm>
          <a:off x="1130300" y="104032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92092</xdr:rowOff>
    </xdr:from>
    <xdr:ext cx="405111" cy="259045"/>
    <xdr:sp macro="" textlink="">
      <xdr:nvSpPr>
        <xdr:cNvPr id="196" name="n_1aveValue【体育館・プール】&#10;有形固定資産減価償却率"/>
        <xdr:cNvSpPr txBox="1"/>
      </xdr:nvSpPr>
      <xdr:spPr>
        <a:xfrm>
          <a:off x="3582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86377</xdr:rowOff>
    </xdr:from>
    <xdr:ext cx="405111" cy="259045"/>
    <xdr:sp macro="" textlink="">
      <xdr:nvSpPr>
        <xdr:cNvPr id="197" name="n_2aveValue【体育館・プール】&#10;有形固定資産減価償却率"/>
        <xdr:cNvSpPr txBox="1"/>
      </xdr:nvSpPr>
      <xdr:spPr>
        <a:xfrm>
          <a:off x="2705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48277</xdr:rowOff>
    </xdr:from>
    <xdr:ext cx="405111" cy="259045"/>
    <xdr:sp macro="" textlink="">
      <xdr:nvSpPr>
        <xdr:cNvPr id="198" name="n_3aveValue【体育館・プール】&#10;有形固定資産減価償却率"/>
        <xdr:cNvSpPr txBox="1"/>
      </xdr:nvSpPr>
      <xdr:spPr>
        <a:xfrm>
          <a:off x="1816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50182</xdr:rowOff>
    </xdr:from>
    <xdr:ext cx="405111" cy="259045"/>
    <xdr:sp macro="" textlink="">
      <xdr:nvSpPr>
        <xdr:cNvPr id="199" name="n_4aveValue【体育館・プール】&#10;有形固定資産減価償却率"/>
        <xdr:cNvSpPr txBox="1"/>
      </xdr:nvSpPr>
      <xdr:spPr>
        <a:xfrm>
          <a:off x="927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102887</xdr:rowOff>
    </xdr:from>
    <xdr:ext cx="405111" cy="259045"/>
    <xdr:sp macro="" textlink="">
      <xdr:nvSpPr>
        <xdr:cNvPr id="200" name="n_1mainValue【体育館・プール】&#10;有形固定資産減価償却率"/>
        <xdr:cNvSpPr txBox="1"/>
      </xdr:nvSpPr>
      <xdr:spPr>
        <a:xfrm>
          <a:off x="358204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64787</xdr:rowOff>
    </xdr:from>
    <xdr:ext cx="405111" cy="259045"/>
    <xdr:sp macro="" textlink="">
      <xdr:nvSpPr>
        <xdr:cNvPr id="201" name="n_2mainValue【体育館・プール】&#10;有形固定資産減価償却率"/>
        <xdr:cNvSpPr txBox="1"/>
      </xdr:nvSpPr>
      <xdr:spPr>
        <a:xfrm>
          <a:off x="2705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22877</xdr:rowOff>
    </xdr:from>
    <xdr:ext cx="405111" cy="259045"/>
    <xdr:sp macro="" textlink="">
      <xdr:nvSpPr>
        <xdr:cNvPr id="202" name="n_3mainValue【体育館・プール】&#10;有形固定資産減価償却率"/>
        <xdr:cNvSpPr txBox="1"/>
      </xdr:nvSpPr>
      <xdr:spPr>
        <a:xfrm>
          <a:off x="1816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158132</xdr:rowOff>
    </xdr:from>
    <xdr:ext cx="405111" cy="259045"/>
    <xdr:sp macro="" textlink="">
      <xdr:nvSpPr>
        <xdr:cNvPr id="203" name="n_4mainValue【体育館・プール】&#10;有形固定資産減価償却率"/>
        <xdr:cNvSpPr txBox="1"/>
      </xdr:nvSpPr>
      <xdr:spPr>
        <a:xfrm>
          <a:off x="9277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5" name="直線コネクタ 224"/>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8" name="【体育館・プール】&#10;一人当たり面積最大値テキスト"/>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29" name="直線コネクタ 228"/>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0" name="【体育館・プール】&#10;一人当たり面積平均値テキスト"/>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1" name="フローチャート: 判断 230"/>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2" name="フローチャート: 判断 231"/>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170942</xdr:rowOff>
    </xdr:from>
    <xdr:to>
      <xdr:col>41</xdr:col>
      <xdr:colOff>101600</xdr:colOff>
      <xdr:row>62</xdr:row>
      <xdr:rowOff>101092</xdr:rowOff>
    </xdr:to>
    <xdr:sp macro="" textlink="">
      <xdr:nvSpPr>
        <xdr:cNvPr id="234" name="フローチャート: 判断 233"/>
        <xdr:cNvSpPr/>
      </xdr:nvSpPr>
      <xdr:spPr>
        <a:xfrm>
          <a:off x="7810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61214</xdr:rowOff>
    </xdr:from>
    <xdr:to>
      <xdr:col>36</xdr:col>
      <xdr:colOff>165100</xdr:colOff>
      <xdr:row>62</xdr:row>
      <xdr:rowOff>162814</xdr:rowOff>
    </xdr:to>
    <xdr:sp macro="" textlink="">
      <xdr:nvSpPr>
        <xdr:cNvPr id="235" name="フローチャート: 判断 234"/>
        <xdr:cNvSpPr/>
      </xdr:nvSpPr>
      <xdr:spPr>
        <a:xfrm>
          <a:off x="6921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13208</xdr:rowOff>
    </xdr:from>
    <xdr:to>
      <xdr:col>55</xdr:col>
      <xdr:colOff>50800</xdr:colOff>
      <xdr:row>63</xdr:row>
      <xdr:rowOff>114808</xdr:rowOff>
    </xdr:to>
    <xdr:sp macro="" textlink="">
      <xdr:nvSpPr>
        <xdr:cNvPr id="241" name="楕円 240"/>
        <xdr:cNvSpPr/>
      </xdr:nvSpPr>
      <xdr:spPr>
        <a:xfrm>
          <a:off x="10426700" y="108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99585</xdr:rowOff>
    </xdr:from>
    <xdr:ext cx="469744" cy="259045"/>
    <xdr:sp macro="" textlink="">
      <xdr:nvSpPr>
        <xdr:cNvPr id="242" name="【体育館・プール】&#10;一人当たり面積該当値テキスト"/>
        <xdr:cNvSpPr txBox="1"/>
      </xdr:nvSpPr>
      <xdr:spPr>
        <a:xfrm>
          <a:off x="10515600" y="1072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13208</xdr:rowOff>
    </xdr:from>
    <xdr:to>
      <xdr:col>50</xdr:col>
      <xdr:colOff>165100</xdr:colOff>
      <xdr:row>63</xdr:row>
      <xdr:rowOff>114808</xdr:rowOff>
    </xdr:to>
    <xdr:sp macro="" textlink="">
      <xdr:nvSpPr>
        <xdr:cNvPr id="243" name="楕円 242"/>
        <xdr:cNvSpPr/>
      </xdr:nvSpPr>
      <xdr:spPr>
        <a:xfrm>
          <a:off x="9588500" y="108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64008</xdr:rowOff>
    </xdr:from>
    <xdr:to>
      <xdr:col>55</xdr:col>
      <xdr:colOff>0</xdr:colOff>
      <xdr:row>63</xdr:row>
      <xdr:rowOff>64008</xdr:rowOff>
    </xdr:to>
    <xdr:cxnSp macro="">
      <xdr:nvCxnSpPr>
        <xdr:cNvPr id="244" name="直線コネクタ 243"/>
        <xdr:cNvCxnSpPr/>
      </xdr:nvCxnSpPr>
      <xdr:spPr>
        <a:xfrm>
          <a:off x="9639300" y="108653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10922</xdr:rowOff>
    </xdr:from>
    <xdr:to>
      <xdr:col>46</xdr:col>
      <xdr:colOff>38100</xdr:colOff>
      <xdr:row>63</xdr:row>
      <xdr:rowOff>112522</xdr:rowOff>
    </xdr:to>
    <xdr:sp macro="" textlink="">
      <xdr:nvSpPr>
        <xdr:cNvPr id="245" name="楕円 244"/>
        <xdr:cNvSpPr/>
      </xdr:nvSpPr>
      <xdr:spPr>
        <a:xfrm>
          <a:off x="8699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61722</xdr:rowOff>
    </xdr:from>
    <xdr:to>
      <xdr:col>50</xdr:col>
      <xdr:colOff>114300</xdr:colOff>
      <xdr:row>63</xdr:row>
      <xdr:rowOff>64008</xdr:rowOff>
    </xdr:to>
    <xdr:cxnSp macro="">
      <xdr:nvCxnSpPr>
        <xdr:cNvPr id="246" name="直線コネクタ 245"/>
        <xdr:cNvCxnSpPr/>
      </xdr:nvCxnSpPr>
      <xdr:spPr>
        <a:xfrm>
          <a:off x="8750300" y="108630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10922</xdr:rowOff>
    </xdr:from>
    <xdr:to>
      <xdr:col>41</xdr:col>
      <xdr:colOff>101600</xdr:colOff>
      <xdr:row>63</xdr:row>
      <xdr:rowOff>112522</xdr:rowOff>
    </xdr:to>
    <xdr:sp macro="" textlink="">
      <xdr:nvSpPr>
        <xdr:cNvPr id="247" name="楕円 246"/>
        <xdr:cNvSpPr/>
      </xdr:nvSpPr>
      <xdr:spPr>
        <a:xfrm>
          <a:off x="7810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61722</xdr:rowOff>
    </xdr:from>
    <xdr:to>
      <xdr:col>45</xdr:col>
      <xdr:colOff>177800</xdr:colOff>
      <xdr:row>63</xdr:row>
      <xdr:rowOff>61722</xdr:rowOff>
    </xdr:to>
    <xdr:cxnSp macro="">
      <xdr:nvCxnSpPr>
        <xdr:cNvPr id="248" name="直線コネクタ 247"/>
        <xdr:cNvCxnSpPr/>
      </xdr:nvCxnSpPr>
      <xdr:spPr>
        <a:xfrm>
          <a:off x="7861300" y="1086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10922</xdr:rowOff>
    </xdr:from>
    <xdr:to>
      <xdr:col>36</xdr:col>
      <xdr:colOff>165100</xdr:colOff>
      <xdr:row>63</xdr:row>
      <xdr:rowOff>112522</xdr:rowOff>
    </xdr:to>
    <xdr:sp macro="" textlink="">
      <xdr:nvSpPr>
        <xdr:cNvPr id="249" name="楕円 248"/>
        <xdr:cNvSpPr/>
      </xdr:nvSpPr>
      <xdr:spPr>
        <a:xfrm>
          <a:off x="6921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61722</xdr:rowOff>
    </xdr:from>
    <xdr:to>
      <xdr:col>41</xdr:col>
      <xdr:colOff>50800</xdr:colOff>
      <xdr:row>63</xdr:row>
      <xdr:rowOff>61722</xdr:rowOff>
    </xdr:to>
    <xdr:cxnSp macro="">
      <xdr:nvCxnSpPr>
        <xdr:cNvPr id="250" name="直線コネクタ 249"/>
        <xdr:cNvCxnSpPr/>
      </xdr:nvCxnSpPr>
      <xdr:spPr>
        <a:xfrm>
          <a:off x="6972300" y="1086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51" name="n_1aveValue【体育館・プール】&#10;一人当たり面積"/>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117619</xdr:rowOff>
    </xdr:from>
    <xdr:ext cx="469744" cy="259045"/>
    <xdr:sp macro="" textlink="">
      <xdr:nvSpPr>
        <xdr:cNvPr id="253" name="n_3aveValue【体育館・プール】&#10;一人当たり面積"/>
        <xdr:cNvSpPr txBox="1"/>
      </xdr:nvSpPr>
      <xdr:spPr>
        <a:xfrm>
          <a:off x="7626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7891</xdr:rowOff>
    </xdr:from>
    <xdr:ext cx="469744" cy="259045"/>
    <xdr:sp macro="" textlink="">
      <xdr:nvSpPr>
        <xdr:cNvPr id="254" name="n_4aveValue【体育館・プール】&#10;一人当たり面積"/>
        <xdr:cNvSpPr txBox="1"/>
      </xdr:nvSpPr>
      <xdr:spPr>
        <a:xfrm>
          <a:off x="6737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105935</xdr:rowOff>
    </xdr:from>
    <xdr:ext cx="469744" cy="259045"/>
    <xdr:sp macro="" textlink="">
      <xdr:nvSpPr>
        <xdr:cNvPr id="255" name="n_1mainValue【体育館・プール】&#10;一人当たり面積"/>
        <xdr:cNvSpPr txBox="1"/>
      </xdr:nvSpPr>
      <xdr:spPr>
        <a:xfrm>
          <a:off x="9391727" y="1090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103649</xdr:rowOff>
    </xdr:from>
    <xdr:ext cx="469744" cy="259045"/>
    <xdr:sp macro="" textlink="">
      <xdr:nvSpPr>
        <xdr:cNvPr id="256" name="n_2mainValue【体育館・プール】&#10;一人当たり面積"/>
        <xdr:cNvSpPr txBox="1"/>
      </xdr:nvSpPr>
      <xdr:spPr>
        <a:xfrm>
          <a:off x="8515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103649</xdr:rowOff>
    </xdr:from>
    <xdr:ext cx="469744" cy="259045"/>
    <xdr:sp macro="" textlink="">
      <xdr:nvSpPr>
        <xdr:cNvPr id="257" name="n_3mainValue【体育館・プール】&#10;一人当たり面積"/>
        <xdr:cNvSpPr txBox="1"/>
      </xdr:nvSpPr>
      <xdr:spPr>
        <a:xfrm>
          <a:off x="7626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103649</xdr:rowOff>
    </xdr:from>
    <xdr:ext cx="469744" cy="259045"/>
    <xdr:sp macro="" textlink="">
      <xdr:nvSpPr>
        <xdr:cNvPr id="258" name="n_4mainValue【体育館・プール】&#10;一人当たり面積"/>
        <xdr:cNvSpPr txBox="1"/>
      </xdr:nvSpPr>
      <xdr:spPr>
        <a:xfrm>
          <a:off x="6737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81" name="直線コネクタ 280"/>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82" name="【福祉施設】&#10;有形固定資産減価償却率最小値テキスト"/>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3" name="直線コネクタ 282"/>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84" name="【福祉施設】&#10;有形固定資産減価償却率最大値テキスト"/>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85" name="直線コネクタ 284"/>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170197</xdr:rowOff>
    </xdr:from>
    <xdr:ext cx="405111" cy="259045"/>
    <xdr:sp macro="" textlink="">
      <xdr:nvSpPr>
        <xdr:cNvPr id="286" name="【福祉施設】&#10;有形固定資産減価償却率平均値テキスト"/>
        <xdr:cNvSpPr txBox="1"/>
      </xdr:nvSpPr>
      <xdr:spPr>
        <a:xfrm>
          <a:off x="4673600" y="1354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7" name="フローチャート: 判断 286"/>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88" name="フローチャート: 判断 287"/>
        <xdr:cNvSpPr/>
      </xdr:nvSpPr>
      <xdr:spPr>
        <a:xfrm>
          <a:off x="3746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89" name="フローチャート: 判断 288"/>
        <xdr:cNvSpPr/>
      </xdr:nvSpPr>
      <xdr:spPr>
        <a:xfrm>
          <a:off x="2857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51308</xdr:rowOff>
    </xdr:from>
    <xdr:to>
      <xdr:col>10</xdr:col>
      <xdr:colOff>165100</xdr:colOff>
      <xdr:row>79</xdr:row>
      <xdr:rowOff>152908</xdr:rowOff>
    </xdr:to>
    <xdr:sp macro="" textlink="">
      <xdr:nvSpPr>
        <xdr:cNvPr id="290" name="フローチャート: 判断 289"/>
        <xdr:cNvSpPr/>
      </xdr:nvSpPr>
      <xdr:spPr>
        <a:xfrm>
          <a:off x="1968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49022</xdr:rowOff>
    </xdr:from>
    <xdr:to>
      <xdr:col>6</xdr:col>
      <xdr:colOff>38100</xdr:colOff>
      <xdr:row>79</xdr:row>
      <xdr:rowOff>150622</xdr:rowOff>
    </xdr:to>
    <xdr:sp macro="" textlink="">
      <xdr:nvSpPr>
        <xdr:cNvPr id="291" name="フローチャート: 判断 290"/>
        <xdr:cNvSpPr/>
      </xdr:nvSpPr>
      <xdr:spPr>
        <a:xfrm>
          <a:off x="1079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28448</xdr:rowOff>
    </xdr:from>
    <xdr:to>
      <xdr:col>24</xdr:col>
      <xdr:colOff>114300</xdr:colOff>
      <xdr:row>81</xdr:row>
      <xdr:rowOff>130048</xdr:rowOff>
    </xdr:to>
    <xdr:sp macro="" textlink="">
      <xdr:nvSpPr>
        <xdr:cNvPr id="297" name="楕円 296"/>
        <xdr:cNvSpPr/>
      </xdr:nvSpPr>
      <xdr:spPr>
        <a:xfrm>
          <a:off x="4584700" y="1391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6875</xdr:rowOff>
    </xdr:from>
    <xdr:ext cx="405111" cy="259045"/>
    <xdr:sp macro="" textlink="">
      <xdr:nvSpPr>
        <xdr:cNvPr id="298" name="【福祉施設】&#10;有形固定資産減価償却率該当値テキスト"/>
        <xdr:cNvSpPr txBox="1"/>
      </xdr:nvSpPr>
      <xdr:spPr>
        <a:xfrm>
          <a:off x="4673600" y="13894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149606</xdr:rowOff>
    </xdr:from>
    <xdr:to>
      <xdr:col>20</xdr:col>
      <xdr:colOff>38100</xdr:colOff>
      <xdr:row>81</xdr:row>
      <xdr:rowOff>79756</xdr:rowOff>
    </xdr:to>
    <xdr:sp macro="" textlink="">
      <xdr:nvSpPr>
        <xdr:cNvPr id="299" name="楕円 298"/>
        <xdr:cNvSpPr/>
      </xdr:nvSpPr>
      <xdr:spPr>
        <a:xfrm>
          <a:off x="3746500" y="1386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28956</xdr:rowOff>
    </xdr:from>
    <xdr:to>
      <xdr:col>24</xdr:col>
      <xdr:colOff>63500</xdr:colOff>
      <xdr:row>81</xdr:row>
      <xdr:rowOff>79248</xdr:rowOff>
    </xdr:to>
    <xdr:cxnSp macro="">
      <xdr:nvCxnSpPr>
        <xdr:cNvPr id="300" name="直線コネクタ 299"/>
        <xdr:cNvCxnSpPr/>
      </xdr:nvCxnSpPr>
      <xdr:spPr>
        <a:xfrm>
          <a:off x="3797300" y="1391640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101600</xdr:rowOff>
    </xdr:from>
    <xdr:to>
      <xdr:col>15</xdr:col>
      <xdr:colOff>101600</xdr:colOff>
      <xdr:row>81</xdr:row>
      <xdr:rowOff>31750</xdr:rowOff>
    </xdr:to>
    <xdr:sp macro="" textlink="">
      <xdr:nvSpPr>
        <xdr:cNvPr id="301" name="楕円 300"/>
        <xdr:cNvSpPr/>
      </xdr:nvSpPr>
      <xdr:spPr>
        <a:xfrm>
          <a:off x="2857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152400</xdr:rowOff>
    </xdr:from>
    <xdr:to>
      <xdr:col>19</xdr:col>
      <xdr:colOff>177800</xdr:colOff>
      <xdr:row>81</xdr:row>
      <xdr:rowOff>28956</xdr:rowOff>
    </xdr:to>
    <xdr:cxnSp macro="">
      <xdr:nvCxnSpPr>
        <xdr:cNvPr id="302" name="直線コネクタ 301"/>
        <xdr:cNvCxnSpPr/>
      </xdr:nvCxnSpPr>
      <xdr:spPr>
        <a:xfrm>
          <a:off x="2908300" y="1386840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55880</xdr:rowOff>
    </xdr:from>
    <xdr:to>
      <xdr:col>10</xdr:col>
      <xdr:colOff>165100</xdr:colOff>
      <xdr:row>80</xdr:row>
      <xdr:rowOff>157480</xdr:rowOff>
    </xdr:to>
    <xdr:sp macro="" textlink="">
      <xdr:nvSpPr>
        <xdr:cNvPr id="303" name="楕円 302"/>
        <xdr:cNvSpPr/>
      </xdr:nvSpPr>
      <xdr:spPr>
        <a:xfrm>
          <a:off x="1968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106680</xdr:rowOff>
    </xdr:from>
    <xdr:to>
      <xdr:col>15</xdr:col>
      <xdr:colOff>50800</xdr:colOff>
      <xdr:row>80</xdr:row>
      <xdr:rowOff>152400</xdr:rowOff>
    </xdr:to>
    <xdr:cxnSp macro="">
      <xdr:nvCxnSpPr>
        <xdr:cNvPr id="304" name="直線コネクタ 303"/>
        <xdr:cNvCxnSpPr/>
      </xdr:nvCxnSpPr>
      <xdr:spPr>
        <a:xfrm>
          <a:off x="2019300" y="13822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10161</xdr:rowOff>
    </xdr:from>
    <xdr:to>
      <xdr:col>6</xdr:col>
      <xdr:colOff>38100</xdr:colOff>
      <xdr:row>80</xdr:row>
      <xdr:rowOff>111761</xdr:rowOff>
    </xdr:to>
    <xdr:sp macro="" textlink="">
      <xdr:nvSpPr>
        <xdr:cNvPr id="305" name="楕円 304"/>
        <xdr:cNvSpPr/>
      </xdr:nvSpPr>
      <xdr:spPr>
        <a:xfrm>
          <a:off x="1079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60961</xdr:rowOff>
    </xdr:from>
    <xdr:to>
      <xdr:col>10</xdr:col>
      <xdr:colOff>114300</xdr:colOff>
      <xdr:row>80</xdr:row>
      <xdr:rowOff>106680</xdr:rowOff>
    </xdr:to>
    <xdr:cxnSp macro="">
      <xdr:nvCxnSpPr>
        <xdr:cNvPr id="306" name="直線コネクタ 305"/>
        <xdr:cNvCxnSpPr/>
      </xdr:nvCxnSpPr>
      <xdr:spPr>
        <a:xfrm>
          <a:off x="1130300" y="137769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57421</xdr:rowOff>
    </xdr:from>
    <xdr:ext cx="405111" cy="259045"/>
    <xdr:sp macro="" textlink="">
      <xdr:nvSpPr>
        <xdr:cNvPr id="307" name="n_1aveValue【福祉施設】&#10;有形固定資産減価償却率"/>
        <xdr:cNvSpPr txBox="1"/>
      </xdr:nvSpPr>
      <xdr:spPr>
        <a:xfrm>
          <a:off x="35820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308" name="n_2aveValue【福祉施設】&#10;有形固定資産減価償却率"/>
        <xdr:cNvSpPr txBox="1"/>
      </xdr:nvSpPr>
      <xdr:spPr>
        <a:xfrm>
          <a:off x="2705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169435</xdr:rowOff>
    </xdr:from>
    <xdr:ext cx="405111" cy="259045"/>
    <xdr:sp macro="" textlink="">
      <xdr:nvSpPr>
        <xdr:cNvPr id="309" name="n_3aveValue【福祉施設】&#10;有形固定資産減価償却率"/>
        <xdr:cNvSpPr txBox="1"/>
      </xdr:nvSpPr>
      <xdr:spPr>
        <a:xfrm>
          <a:off x="1816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167149</xdr:rowOff>
    </xdr:from>
    <xdr:ext cx="405111" cy="259045"/>
    <xdr:sp macro="" textlink="">
      <xdr:nvSpPr>
        <xdr:cNvPr id="310" name="n_4aveValue【福祉施設】&#10;有形固定資産減価償却率"/>
        <xdr:cNvSpPr txBox="1"/>
      </xdr:nvSpPr>
      <xdr:spPr>
        <a:xfrm>
          <a:off x="927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70883</xdr:rowOff>
    </xdr:from>
    <xdr:ext cx="405111" cy="259045"/>
    <xdr:sp macro="" textlink="">
      <xdr:nvSpPr>
        <xdr:cNvPr id="311" name="n_1mainValue【福祉施設】&#10;有形固定資産減価償却率"/>
        <xdr:cNvSpPr txBox="1"/>
      </xdr:nvSpPr>
      <xdr:spPr>
        <a:xfrm>
          <a:off x="3582044" y="1395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22877</xdr:rowOff>
    </xdr:from>
    <xdr:ext cx="405111" cy="259045"/>
    <xdr:sp macro="" textlink="">
      <xdr:nvSpPr>
        <xdr:cNvPr id="312" name="n_2mainValue【福祉施設】&#10;有形固定資産減価償却率"/>
        <xdr:cNvSpPr txBox="1"/>
      </xdr:nvSpPr>
      <xdr:spPr>
        <a:xfrm>
          <a:off x="27057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148607</xdr:rowOff>
    </xdr:from>
    <xdr:ext cx="405111" cy="259045"/>
    <xdr:sp macro="" textlink="">
      <xdr:nvSpPr>
        <xdr:cNvPr id="313" name="n_3mainValue【福祉施設】&#10;有形固定資産減価償却率"/>
        <xdr:cNvSpPr txBox="1"/>
      </xdr:nvSpPr>
      <xdr:spPr>
        <a:xfrm>
          <a:off x="181674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102888</xdr:rowOff>
    </xdr:from>
    <xdr:ext cx="405111" cy="259045"/>
    <xdr:sp macro="" textlink="">
      <xdr:nvSpPr>
        <xdr:cNvPr id="314" name="n_4mainValue【福祉施設】&#10;有形固定資産減価償却率"/>
        <xdr:cNvSpPr txBox="1"/>
      </xdr:nvSpPr>
      <xdr:spPr>
        <a:xfrm>
          <a:off x="927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40" name="直線コネクタ 339"/>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43"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44" name="直線コネクタ 343"/>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45" name="【福祉施設】&#10;一人当たり面積平均値テキスト"/>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6" name="フローチャート: 判断 345"/>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98879</xdr:rowOff>
    </xdr:from>
    <xdr:to>
      <xdr:col>36</xdr:col>
      <xdr:colOff>165100</xdr:colOff>
      <xdr:row>84</xdr:row>
      <xdr:rowOff>29029</xdr:rowOff>
    </xdr:to>
    <xdr:sp macro="" textlink="">
      <xdr:nvSpPr>
        <xdr:cNvPr id="350" name="フローチャート: 判断 349"/>
        <xdr:cNvSpPr/>
      </xdr:nvSpPr>
      <xdr:spPr>
        <a:xfrm>
          <a:off x="6921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39007</xdr:rowOff>
    </xdr:from>
    <xdr:to>
      <xdr:col>55</xdr:col>
      <xdr:colOff>50800</xdr:colOff>
      <xdr:row>85</xdr:row>
      <xdr:rowOff>140607</xdr:rowOff>
    </xdr:to>
    <xdr:sp macro="" textlink="">
      <xdr:nvSpPr>
        <xdr:cNvPr id="356" name="楕円 355"/>
        <xdr:cNvSpPr/>
      </xdr:nvSpPr>
      <xdr:spPr>
        <a:xfrm>
          <a:off x="10426700" y="1461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17434</xdr:rowOff>
    </xdr:from>
    <xdr:ext cx="469744" cy="259045"/>
    <xdr:sp macro="" textlink="">
      <xdr:nvSpPr>
        <xdr:cNvPr id="357" name="【福祉施設】&#10;一人当たり面積該当値テキスト"/>
        <xdr:cNvSpPr txBox="1"/>
      </xdr:nvSpPr>
      <xdr:spPr>
        <a:xfrm>
          <a:off x="10515600" y="145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28121</xdr:rowOff>
    </xdr:from>
    <xdr:to>
      <xdr:col>50</xdr:col>
      <xdr:colOff>165100</xdr:colOff>
      <xdr:row>85</xdr:row>
      <xdr:rowOff>129721</xdr:rowOff>
    </xdr:to>
    <xdr:sp macro="" textlink="">
      <xdr:nvSpPr>
        <xdr:cNvPr id="358" name="楕円 357"/>
        <xdr:cNvSpPr/>
      </xdr:nvSpPr>
      <xdr:spPr>
        <a:xfrm>
          <a:off x="9588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78921</xdr:rowOff>
    </xdr:from>
    <xdr:to>
      <xdr:col>55</xdr:col>
      <xdr:colOff>0</xdr:colOff>
      <xdr:row>85</xdr:row>
      <xdr:rowOff>89807</xdr:rowOff>
    </xdr:to>
    <xdr:cxnSp macro="">
      <xdr:nvCxnSpPr>
        <xdr:cNvPr id="359" name="直線コネクタ 358"/>
        <xdr:cNvCxnSpPr/>
      </xdr:nvCxnSpPr>
      <xdr:spPr>
        <a:xfrm>
          <a:off x="9639300" y="146521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28121</xdr:rowOff>
    </xdr:from>
    <xdr:to>
      <xdr:col>46</xdr:col>
      <xdr:colOff>38100</xdr:colOff>
      <xdr:row>85</xdr:row>
      <xdr:rowOff>129721</xdr:rowOff>
    </xdr:to>
    <xdr:sp macro="" textlink="">
      <xdr:nvSpPr>
        <xdr:cNvPr id="360" name="楕円 359"/>
        <xdr:cNvSpPr/>
      </xdr:nvSpPr>
      <xdr:spPr>
        <a:xfrm>
          <a:off x="8699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78921</xdr:rowOff>
    </xdr:from>
    <xdr:to>
      <xdr:col>50</xdr:col>
      <xdr:colOff>114300</xdr:colOff>
      <xdr:row>85</xdr:row>
      <xdr:rowOff>78921</xdr:rowOff>
    </xdr:to>
    <xdr:cxnSp macro="">
      <xdr:nvCxnSpPr>
        <xdr:cNvPr id="361" name="直線コネクタ 360"/>
        <xdr:cNvCxnSpPr/>
      </xdr:nvCxnSpPr>
      <xdr:spPr>
        <a:xfrm>
          <a:off x="8750300" y="14652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28121</xdr:rowOff>
    </xdr:from>
    <xdr:to>
      <xdr:col>41</xdr:col>
      <xdr:colOff>101600</xdr:colOff>
      <xdr:row>85</xdr:row>
      <xdr:rowOff>129721</xdr:rowOff>
    </xdr:to>
    <xdr:sp macro="" textlink="">
      <xdr:nvSpPr>
        <xdr:cNvPr id="362" name="楕円 361"/>
        <xdr:cNvSpPr/>
      </xdr:nvSpPr>
      <xdr:spPr>
        <a:xfrm>
          <a:off x="7810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78921</xdr:rowOff>
    </xdr:from>
    <xdr:to>
      <xdr:col>45</xdr:col>
      <xdr:colOff>177800</xdr:colOff>
      <xdr:row>85</xdr:row>
      <xdr:rowOff>78921</xdr:rowOff>
    </xdr:to>
    <xdr:cxnSp macro="">
      <xdr:nvCxnSpPr>
        <xdr:cNvPr id="363" name="直線コネクタ 362"/>
        <xdr:cNvCxnSpPr/>
      </xdr:nvCxnSpPr>
      <xdr:spPr>
        <a:xfrm>
          <a:off x="7861300" y="14652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64" name="楕円 363"/>
        <xdr:cNvSpPr/>
      </xdr:nvSpPr>
      <xdr:spPr>
        <a:xfrm>
          <a:off x="6921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78921</xdr:rowOff>
    </xdr:from>
    <xdr:to>
      <xdr:col>41</xdr:col>
      <xdr:colOff>50800</xdr:colOff>
      <xdr:row>85</xdr:row>
      <xdr:rowOff>78921</xdr:rowOff>
    </xdr:to>
    <xdr:cxnSp macro="">
      <xdr:nvCxnSpPr>
        <xdr:cNvPr id="365" name="直線コネクタ 364"/>
        <xdr:cNvCxnSpPr/>
      </xdr:nvCxnSpPr>
      <xdr:spPr>
        <a:xfrm>
          <a:off x="6972300" y="14652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xdr:cNvSpPr txBox="1"/>
      </xdr:nvSpPr>
      <xdr:spPr>
        <a:xfrm>
          <a:off x="8515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8" name="n_3aveValue【福祉施設】&#10;一人当たり面積"/>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45556</xdr:rowOff>
    </xdr:from>
    <xdr:ext cx="469744" cy="259045"/>
    <xdr:sp macro="" textlink="">
      <xdr:nvSpPr>
        <xdr:cNvPr id="369" name="n_4aveValue【福祉施設】&#10;一人当たり面積"/>
        <xdr:cNvSpPr txBox="1"/>
      </xdr:nvSpPr>
      <xdr:spPr>
        <a:xfrm>
          <a:off x="6737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120848</xdr:rowOff>
    </xdr:from>
    <xdr:ext cx="469744" cy="259045"/>
    <xdr:sp macro="" textlink="">
      <xdr:nvSpPr>
        <xdr:cNvPr id="370" name="n_1mainValue【福祉施設】&#10;一人当たり面積"/>
        <xdr:cNvSpPr txBox="1"/>
      </xdr:nvSpPr>
      <xdr:spPr>
        <a:xfrm>
          <a:off x="93917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120848</xdr:rowOff>
    </xdr:from>
    <xdr:ext cx="469744" cy="259045"/>
    <xdr:sp macro="" textlink="">
      <xdr:nvSpPr>
        <xdr:cNvPr id="371" name="n_2mainValue【福祉施設】&#10;一人当たり面積"/>
        <xdr:cNvSpPr txBox="1"/>
      </xdr:nvSpPr>
      <xdr:spPr>
        <a:xfrm>
          <a:off x="8515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120848</xdr:rowOff>
    </xdr:from>
    <xdr:ext cx="469744" cy="259045"/>
    <xdr:sp macro="" textlink="">
      <xdr:nvSpPr>
        <xdr:cNvPr id="372" name="n_3mainValue【福祉施設】&#10;一人当たり面積"/>
        <xdr:cNvSpPr txBox="1"/>
      </xdr:nvSpPr>
      <xdr:spPr>
        <a:xfrm>
          <a:off x="7626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120848</xdr:rowOff>
    </xdr:from>
    <xdr:ext cx="469744" cy="259045"/>
    <xdr:sp macro="" textlink="">
      <xdr:nvSpPr>
        <xdr:cNvPr id="373" name="n_4mainValue【福祉施設】&#10;一人当たり面積"/>
        <xdr:cNvSpPr txBox="1"/>
      </xdr:nvSpPr>
      <xdr:spPr>
        <a:xfrm>
          <a:off x="6737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98" name="直線コネクタ 397"/>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1" name="【市民会館】&#10;有形固定資産減価償却率最大値テキスト"/>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2" name="直線コネクタ 401"/>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169563</xdr:rowOff>
    </xdr:from>
    <xdr:ext cx="405111" cy="259045"/>
    <xdr:sp macro="" textlink="">
      <xdr:nvSpPr>
        <xdr:cNvPr id="403" name="【市民会館】&#10;有形固定資産減価償却率平均値テキスト"/>
        <xdr:cNvSpPr txBox="1"/>
      </xdr:nvSpPr>
      <xdr:spPr>
        <a:xfrm>
          <a:off x="4673600" y="17657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04" name="フローチャート: 判断 403"/>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405" name="フローチャート: 判断 404"/>
        <xdr:cNvSpPr/>
      </xdr:nvSpPr>
      <xdr:spPr>
        <a:xfrm>
          <a:off x="3746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406" name="フローチャート: 判断 405"/>
        <xdr:cNvSpPr/>
      </xdr:nvSpPr>
      <xdr:spPr>
        <a:xfrm>
          <a:off x="2857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07" name="フローチャート: 判断 406"/>
        <xdr:cNvSpPr/>
      </xdr:nvSpPr>
      <xdr:spPr>
        <a:xfrm>
          <a:off x="1968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143511</xdr:rowOff>
    </xdr:from>
    <xdr:to>
      <xdr:col>6</xdr:col>
      <xdr:colOff>38100</xdr:colOff>
      <xdr:row>103</xdr:row>
      <xdr:rowOff>73661</xdr:rowOff>
    </xdr:to>
    <xdr:sp macro="" textlink="">
      <xdr:nvSpPr>
        <xdr:cNvPr id="408" name="フローチャート: 判断 407"/>
        <xdr:cNvSpPr/>
      </xdr:nvSpPr>
      <xdr:spPr>
        <a:xfrm>
          <a:off x="1079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118745</xdr:rowOff>
    </xdr:from>
    <xdr:to>
      <xdr:col>24</xdr:col>
      <xdr:colOff>114300</xdr:colOff>
      <xdr:row>103</xdr:row>
      <xdr:rowOff>48895</xdr:rowOff>
    </xdr:to>
    <xdr:sp macro="" textlink="">
      <xdr:nvSpPr>
        <xdr:cNvPr id="414" name="楕円 413"/>
        <xdr:cNvSpPr/>
      </xdr:nvSpPr>
      <xdr:spPr>
        <a:xfrm>
          <a:off x="4584700" y="1760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141622</xdr:rowOff>
    </xdr:from>
    <xdr:ext cx="405111" cy="259045"/>
    <xdr:sp macro="" textlink="">
      <xdr:nvSpPr>
        <xdr:cNvPr id="415" name="【市民会館】&#10;有形固定資産減価償却率該当値テキスト"/>
        <xdr:cNvSpPr txBox="1"/>
      </xdr:nvSpPr>
      <xdr:spPr>
        <a:xfrm>
          <a:off x="4673600"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78739</xdr:rowOff>
    </xdr:from>
    <xdr:to>
      <xdr:col>20</xdr:col>
      <xdr:colOff>38100</xdr:colOff>
      <xdr:row>103</xdr:row>
      <xdr:rowOff>8889</xdr:rowOff>
    </xdr:to>
    <xdr:sp macro="" textlink="">
      <xdr:nvSpPr>
        <xdr:cNvPr id="416" name="楕円 415"/>
        <xdr:cNvSpPr/>
      </xdr:nvSpPr>
      <xdr:spPr>
        <a:xfrm>
          <a:off x="3746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129539</xdr:rowOff>
    </xdr:from>
    <xdr:to>
      <xdr:col>24</xdr:col>
      <xdr:colOff>63500</xdr:colOff>
      <xdr:row>102</xdr:row>
      <xdr:rowOff>169545</xdr:rowOff>
    </xdr:to>
    <xdr:cxnSp macro="">
      <xdr:nvCxnSpPr>
        <xdr:cNvPr id="417" name="直線コネクタ 416"/>
        <xdr:cNvCxnSpPr/>
      </xdr:nvCxnSpPr>
      <xdr:spPr>
        <a:xfrm>
          <a:off x="3797300" y="1761743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74930</xdr:rowOff>
    </xdr:from>
    <xdr:to>
      <xdr:col>15</xdr:col>
      <xdr:colOff>101600</xdr:colOff>
      <xdr:row>103</xdr:row>
      <xdr:rowOff>5080</xdr:rowOff>
    </xdr:to>
    <xdr:sp macro="" textlink="">
      <xdr:nvSpPr>
        <xdr:cNvPr id="418" name="楕円 417"/>
        <xdr:cNvSpPr/>
      </xdr:nvSpPr>
      <xdr:spPr>
        <a:xfrm>
          <a:off x="2857500" y="175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125730</xdr:rowOff>
    </xdr:from>
    <xdr:to>
      <xdr:col>19</xdr:col>
      <xdr:colOff>177800</xdr:colOff>
      <xdr:row>102</xdr:row>
      <xdr:rowOff>129539</xdr:rowOff>
    </xdr:to>
    <xdr:cxnSp macro="">
      <xdr:nvCxnSpPr>
        <xdr:cNvPr id="419" name="直線コネクタ 418"/>
        <xdr:cNvCxnSpPr/>
      </xdr:nvCxnSpPr>
      <xdr:spPr>
        <a:xfrm>
          <a:off x="2908300" y="176136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40639</xdr:rowOff>
    </xdr:from>
    <xdr:to>
      <xdr:col>10</xdr:col>
      <xdr:colOff>165100</xdr:colOff>
      <xdr:row>102</xdr:row>
      <xdr:rowOff>142239</xdr:rowOff>
    </xdr:to>
    <xdr:sp macro="" textlink="">
      <xdr:nvSpPr>
        <xdr:cNvPr id="420" name="楕円 419"/>
        <xdr:cNvSpPr/>
      </xdr:nvSpPr>
      <xdr:spPr>
        <a:xfrm>
          <a:off x="1968500" y="1752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91439</xdr:rowOff>
    </xdr:from>
    <xdr:to>
      <xdr:col>15</xdr:col>
      <xdr:colOff>50800</xdr:colOff>
      <xdr:row>102</xdr:row>
      <xdr:rowOff>125730</xdr:rowOff>
    </xdr:to>
    <xdr:cxnSp macro="">
      <xdr:nvCxnSpPr>
        <xdr:cNvPr id="421" name="直線コネクタ 420"/>
        <xdr:cNvCxnSpPr/>
      </xdr:nvCxnSpPr>
      <xdr:spPr>
        <a:xfrm>
          <a:off x="2019300" y="175793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164464</xdr:rowOff>
    </xdr:from>
    <xdr:to>
      <xdr:col>6</xdr:col>
      <xdr:colOff>38100</xdr:colOff>
      <xdr:row>102</xdr:row>
      <xdr:rowOff>94614</xdr:rowOff>
    </xdr:to>
    <xdr:sp macro="" textlink="">
      <xdr:nvSpPr>
        <xdr:cNvPr id="422" name="楕円 421"/>
        <xdr:cNvSpPr/>
      </xdr:nvSpPr>
      <xdr:spPr>
        <a:xfrm>
          <a:off x="1079500" y="1748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43814</xdr:rowOff>
    </xdr:from>
    <xdr:to>
      <xdr:col>10</xdr:col>
      <xdr:colOff>114300</xdr:colOff>
      <xdr:row>102</xdr:row>
      <xdr:rowOff>91439</xdr:rowOff>
    </xdr:to>
    <xdr:cxnSp macro="">
      <xdr:nvCxnSpPr>
        <xdr:cNvPr id="423" name="直線コネクタ 422"/>
        <xdr:cNvCxnSpPr/>
      </xdr:nvCxnSpPr>
      <xdr:spPr>
        <a:xfrm>
          <a:off x="1130300" y="1753171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91457</xdr:rowOff>
    </xdr:from>
    <xdr:ext cx="405111" cy="259045"/>
    <xdr:sp macro="" textlink="">
      <xdr:nvSpPr>
        <xdr:cNvPr id="424" name="n_1aveValue【市民会館】&#10;有形固定資産減価償却率"/>
        <xdr:cNvSpPr txBox="1"/>
      </xdr:nvSpPr>
      <xdr:spPr>
        <a:xfrm>
          <a:off x="35820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144797</xdr:rowOff>
    </xdr:from>
    <xdr:ext cx="405111" cy="259045"/>
    <xdr:sp macro="" textlink="">
      <xdr:nvSpPr>
        <xdr:cNvPr id="425" name="n_2aveValue【市民会館】&#10;有形固定資産減価償却率"/>
        <xdr:cNvSpPr txBox="1"/>
      </xdr:nvSpPr>
      <xdr:spPr>
        <a:xfrm>
          <a:off x="2705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100982</xdr:rowOff>
    </xdr:from>
    <xdr:ext cx="405111" cy="259045"/>
    <xdr:sp macro="" textlink="">
      <xdr:nvSpPr>
        <xdr:cNvPr id="426" name="n_3aveValue【市民会館】&#10;有形固定資産減価償却率"/>
        <xdr:cNvSpPr txBox="1"/>
      </xdr:nvSpPr>
      <xdr:spPr>
        <a:xfrm>
          <a:off x="1816744" y="1776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64788</xdr:rowOff>
    </xdr:from>
    <xdr:ext cx="405111" cy="259045"/>
    <xdr:sp macro="" textlink="">
      <xdr:nvSpPr>
        <xdr:cNvPr id="427" name="n_4aveValue【市民会館】&#10;有形固定資産減価償却率"/>
        <xdr:cNvSpPr txBox="1"/>
      </xdr:nvSpPr>
      <xdr:spPr>
        <a:xfrm>
          <a:off x="9277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25416</xdr:rowOff>
    </xdr:from>
    <xdr:ext cx="405111" cy="259045"/>
    <xdr:sp macro="" textlink="">
      <xdr:nvSpPr>
        <xdr:cNvPr id="428" name="n_1mainValue【市民会館】&#10;有形固定資産減価償却率"/>
        <xdr:cNvSpPr txBox="1"/>
      </xdr:nvSpPr>
      <xdr:spPr>
        <a:xfrm>
          <a:off x="3582044" y="1734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21607</xdr:rowOff>
    </xdr:from>
    <xdr:ext cx="405111" cy="259045"/>
    <xdr:sp macro="" textlink="">
      <xdr:nvSpPr>
        <xdr:cNvPr id="429" name="n_2mainValue【市民会館】&#10;有形固定資産減価償却率"/>
        <xdr:cNvSpPr txBox="1"/>
      </xdr:nvSpPr>
      <xdr:spPr>
        <a:xfrm>
          <a:off x="2705744" y="1733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158766</xdr:rowOff>
    </xdr:from>
    <xdr:ext cx="405111" cy="259045"/>
    <xdr:sp macro="" textlink="">
      <xdr:nvSpPr>
        <xdr:cNvPr id="430" name="n_3mainValue【市民会館】&#10;有形固定資産減価償却率"/>
        <xdr:cNvSpPr txBox="1"/>
      </xdr:nvSpPr>
      <xdr:spPr>
        <a:xfrm>
          <a:off x="1816744" y="1730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111141</xdr:rowOff>
    </xdr:from>
    <xdr:ext cx="405111" cy="259045"/>
    <xdr:sp macro="" textlink="">
      <xdr:nvSpPr>
        <xdr:cNvPr id="431" name="n_4mainValue【市民会館】&#10;有形固定資産減価償却率"/>
        <xdr:cNvSpPr txBox="1"/>
      </xdr:nvSpPr>
      <xdr:spPr>
        <a:xfrm>
          <a:off x="927744" y="1725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1" name="直線コネクタ 450"/>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4"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5" name="直線コネクタ 454"/>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36847</xdr:rowOff>
    </xdr:from>
    <xdr:ext cx="469744" cy="259045"/>
    <xdr:sp macro="" textlink="">
      <xdr:nvSpPr>
        <xdr:cNvPr id="456" name="【市民会館】&#10;一人当たり面積平均値テキスト"/>
        <xdr:cNvSpPr txBox="1"/>
      </xdr:nvSpPr>
      <xdr:spPr>
        <a:xfrm>
          <a:off x="10515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7" name="フローチャート: 判断 456"/>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59" name="フローチャート: 判断 458"/>
        <xdr:cNvSpPr/>
      </xdr:nvSpPr>
      <xdr:spPr>
        <a:xfrm>
          <a:off x="8699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0" name="フローチャート: 判断 459"/>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99695</xdr:rowOff>
    </xdr:from>
    <xdr:to>
      <xdr:col>55</xdr:col>
      <xdr:colOff>50800</xdr:colOff>
      <xdr:row>107</xdr:row>
      <xdr:rowOff>29845</xdr:rowOff>
    </xdr:to>
    <xdr:sp macro="" textlink="">
      <xdr:nvSpPr>
        <xdr:cNvPr id="467" name="楕円 466"/>
        <xdr:cNvSpPr/>
      </xdr:nvSpPr>
      <xdr:spPr>
        <a:xfrm>
          <a:off x="104267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14622</xdr:rowOff>
    </xdr:from>
    <xdr:ext cx="469744" cy="259045"/>
    <xdr:sp macro="" textlink="">
      <xdr:nvSpPr>
        <xdr:cNvPr id="468" name="【市民会館】&#10;一人当たり面積該当値テキスト"/>
        <xdr:cNvSpPr txBox="1"/>
      </xdr:nvSpPr>
      <xdr:spPr>
        <a:xfrm>
          <a:off x="10515600" y="181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99695</xdr:rowOff>
    </xdr:from>
    <xdr:to>
      <xdr:col>50</xdr:col>
      <xdr:colOff>165100</xdr:colOff>
      <xdr:row>107</xdr:row>
      <xdr:rowOff>29845</xdr:rowOff>
    </xdr:to>
    <xdr:sp macro="" textlink="">
      <xdr:nvSpPr>
        <xdr:cNvPr id="469" name="楕円 468"/>
        <xdr:cNvSpPr/>
      </xdr:nvSpPr>
      <xdr:spPr>
        <a:xfrm>
          <a:off x="9588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150495</xdr:rowOff>
    </xdr:from>
    <xdr:to>
      <xdr:col>55</xdr:col>
      <xdr:colOff>0</xdr:colOff>
      <xdr:row>106</xdr:row>
      <xdr:rowOff>150495</xdr:rowOff>
    </xdr:to>
    <xdr:cxnSp macro="">
      <xdr:nvCxnSpPr>
        <xdr:cNvPr id="470" name="直線コネクタ 469"/>
        <xdr:cNvCxnSpPr/>
      </xdr:nvCxnSpPr>
      <xdr:spPr>
        <a:xfrm>
          <a:off x="9639300" y="1832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71" name="楕円 470"/>
        <xdr:cNvSpPr/>
      </xdr:nvSpPr>
      <xdr:spPr>
        <a:xfrm>
          <a:off x="8699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150495</xdr:rowOff>
    </xdr:from>
    <xdr:to>
      <xdr:col>50</xdr:col>
      <xdr:colOff>114300</xdr:colOff>
      <xdr:row>106</xdr:row>
      <xdr:rowOff>150495</xdr:rowOff>
    </xdr:to>
    <xdr:cxnSp macro="">
      <xdr:nvCxnSpPr>
        <xdr:cNvPr id="472" name="直線コネクタ 471"/>
        <xdr:cNvCxnSpPr/>
      </xdr:nvCxnSpPr>
      <xdr:spPr>
        <a:xfrm>
          <a:off x="8750300" y="1832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99695</xdr:rowOff>
    </xdr:from>
    <xdr:to>
      <xdr:col>41</xdr:col>
      <xdr:colOff>101600</xdr:colOff>
      <xdr:row>107</xdr:row>
      <xdr:rowOff>29845</xdr:rowOff>
    </xdr:to>
    <xdr:sp macro="" textlink="">
      <xdr:nvSpPr>
        <xdr:cNvPr id="473" name="楕円 472"/>
        <xdr:cNvSpPr/>
      </xdr:nvSpPr>
      <xdr:spPr>
        <a:xfrm>
          <a:off x="7810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150495</xdr:rowOff>
    </xdr:from>
    <xdr:to>
      <xdr:col>45</xdr:col>
      <xdr:colOff>177800</xdr:colOff>
      <xdr:row>106</xdr:row>
      <xdr:rowOff>150495</xdr:rowOff>
    </xdr:to>
    <xdr:cxnSp macro="">
      <xdr:nvCxnSpPr>
        <xdr:cNvPr id="474" name="直線コネクタ 473"/>
        <xdr:cNvCxnSpPr/>
      </xdr:nvCxnSpPr>
      <xdr:spPr>
        <a:xfrm>
          <a:off x="7861300" y="1832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93980</xdr:rowOff>
    </xdr:from>
    <xdr:to>
      <xdr:col>36</xdr:col>
      <xdr:colOff>165100</xdr:colOff>
      <xdr:row>107</xdr:row>
      <xdr:rowOff>24130</xdr:rowOff>
    </xdr:to>
    <xdr:sp macro="" textlink="">
      <xdr:nvSpPr>
        <xdr:cNvPr id="475" name="楕円 474"/>
        <xdr:cNvSpPr/>
      </xdr:nvSpPr>
      <xdr:spPr>
        <a:xfrm>
          <a:off x="6921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144780</xdr:rowOff>
    </xdr:from>
    <xdr:to>
      <xdr:col>41</xdr:col>
      <xdr:colOff>50800</xdr:colOff>
      <xdr:row>106</xdr:row>
      <xdr:rowOff>150495</xdr:rowOff>
    </xdr:to>
    <xdr:cxnSp macro="">
      <xdr:nvCxnSpPr>
        <xdr:cNvPr id="476" name="直線コネクタ 475"/>
        <xdr:cNvCxnSpPr/>
      </xdr:nvCxnSpPr>
      <xdr:spPr>
        <a:xfrm>
          <a:off x="6972300" y="183184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7"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137813</xdr:rowOff>
    </xdr:from>
    <xdr:ext cx="469744" cy="259045"/>
    <xdr:sp macro="" textlink="">
      <xdr:nvSpPr>
        <xdr:cNvPr id="478" name="n_2aveValue【市民会館】&#10;一人当たり面積"/>
        <xdr:cNvSpPr txBox="1"/>
      </xdr:nvSpPr>
      <xdr:spPr>
        <a:xfrm>
          <a:off x="8515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79" name="n_3aveValue【市民会館】&#10;一人当たり面積"/>
        <xdr:cNvSpPr txBox="1"/>
      </xdr:nvSpPr>
      <xdr:spPr>
        <a:xfrm>
          <a:off x="7626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126382</xdr:rowOff>
    </xdr:from>
    <xdr:ext cx="469744" cy="259045"/>
    <xdr:sp macro="" textlink="">
      <xdr:nvSpPr>
        <xdr:cNvPr id="480" name="n_4aveValue【市民会館】&#10;一人当たり面積"/>
        <xdr:cNvSpPr txBox="1"/>
      </xdr:nvSpPr>
      <xdr:spPr>
        <a:xfrm>
          <a:off x="6737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20972</xdr:rowOff>
    </xdr:from>
    <xdr:ext cx="469744" cy="259045"/>
    <xdr:sp macro="" textlink="">
      <xdr:nvSpPr>
        <xdr:cNvPr id="481" name="n_1mainValue【市民会館】&#10;一人当たり面積"/>
        <xdr:cNvSpPr txBox="1"/>
      </xdr:nvSpPr>
      <xdr:spPr>
        <a:xfrm>
          <a:off x="93917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20972</xdr:rowOff>
    </xdr:from>
    <xdr:ext cx="469744" cy="259045"/>
    <xdr:sp macro="" textlink="">
      <xdr:nvSpPr>
        <xdr:cNvPr id="482" name="n_2mainValue【市民会館】&#10;一人当たり面積"/>
        <xdr:cNvSpPr txBox="1"/>
      </xdr:nvSpPr>
      <xdr:spPr>
        <a:xfrm>
          <a:off x="8515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20972</xdr:rowOff>
    </xdr:from>
    <xdr:ext cx="469744" cy="259045"/>
    <xdr:sp macro="" textlink="">
      <xdr:nvSpPr>
        <xdr:cNvPr id="483" name="n_3mainValue【市民会館】&#10;一人当たり面積"/>
        <xdr:cNvSpPr txBox="1"/>
      </xdr:nvSpPr>
      <xdr:spPr>
        <a:xfrm>
          <a:off x="7626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15257</xdr:rowOff>
    </xdr:from>
    <xdr:ext cx="469744" cy="259045"/>
    <xdr:sp macro="" textlink="">
      <xdr:nvSpPr>
        <xdr:cNvPr id="484" name="n_4mainValue【市民会館】&#10;一人当たり面積"/>
        <xdr:cNvSpPr txBox="1"/>
      </xdr:nvSpPr>
      <xdr:spPr>
        <a:xfrm>
          <a:off x="6737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509" name="直線コネクタ 508"/>
        <xdr:cNvCxnSpPr/>
      </xdr:nvCxnSpPr>
      <xdr:spPr>
        <a:xfrm flipV="1">
          <a:off x="16318864" y="56483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510" name="【一般廃棄物処理施設】&#10;有形固定資産減価償却率最小値テキスト"/>
        <xdr:cNvSpPr txBox="1"/>
      </xdr:nvSpPr>
      <xdr:spPr>
        <a:xfrm>
          <a:off x="16357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11" name="直線コネクタ 510"/>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512" name="【一般廃棄物処理施設】&#10;有形固定資産減価償却率最大値テキスト"/>
        <xdr:cNvSpPr txBox="1"/>
      </xdr:nvSpPr>
      <xdr:spPr>
        <a:xfrm>
          <a:off x="1635760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513" name="直線コネクタ 512"/>
        <xdr:cNvCxnSpPr/>
      </xdr:nvCxnSpPr>
      <xdr:spPr>
        <a:xfrm>
          <a:off x="16230600" y="564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514" name="【一般廃棄物処理施設】&#10;有形固定資産減価償却率平均値テキスト"/>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516" name="フローチャート: 判断 515"/>
        <xdr:cNvSpPr/>
      </xdr:nvSpPr>
      <xdr:spPr>
        <a:xfrm>
          <a:off x="1543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517" name="フローチャート: 判断 516"/>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8" name="フローチャート: 判断 517"/>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2540</xdr:rowOff>
    </xdr:from>
    <xdr:to>
      <xdr:col>67</xdr:col>
      <xdr:colOff>101600</xdr:colOff>
      <xdr:row>37</xdr:row>
      <xdr:rowOff>104140</xdr:rowOff>
    </xdr:to>
    <xdr:sp macro="" textlink="">
      <xdr:nvSpPr>
        <xdr:cNvPr id="519" name="フローチャート: 判断 518"/>
        <xdr:cNvSpPr/>
      </xdr:nvSpPr>
      <xdr:spPr>
        <a:xfrm>
          <a:off x="12763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103505</xdr:rowOff>
    </xdr:from>
    <xdr:to>
      <xdr:col>85</xdr:col>
      <xdr:colOff>177800</xdr:colOff>
      <xdr:row>39</xdr:row>
      <xdr:rowOff>33655</xdr:rowOff>
    </xdr:to>
    <xdr:sp macro="" textlink="">
      <xdr:nvSpPr>
        <xdr:cNvPr id="525" name="楕円 524"/>
        <xdr:cNvSpPr/>
      </xdr:nvSpPr>
      <xdr:spPr>
        <a:xfrm>
          <a:off x="162687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81932</xdr:rowOff>
    </xdr:from>
    <xdr:ext cx="405111" cy="259045"/>
    <xdr:sp macro="" textlink="">
      <xdr:nvSpPr>
        <xdr:cNvPr id="526" name="【一般廃棄物処理施設】&#10;有形固定資産減価償却率該当値テキスト"/>
        <xdr:cNvSpPr txBox="1"/>
      </xdr:nvSpPr>
      <xdr:spPr>
        <a:xfrm>
          <a:off x="16357600"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50165</xdr:rowOff>
    </xdr:from>
    <xdr:to>
      <xdr:col>81</xdr:col>
      <xdr:colOff>101600</xdr:colOff>
      <xdr:row>38</xdr:row>
      <xdr:rowOff>151765</xdr:rowOff>
    </xdr:to>
    <xdr:sp macro="" textlink="">
      <xdr:nvSpPr>
        <xdr:cNvPr id="527" name="楕円 526"/>
        <xdr:cNvSpPr/>
      </xdr:nvSpPr>
      <xdr:spPr>
        <a:xfrm>
          <a:off x="15430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100965</xdr:rowOff>
    </xdr:from>
    <xdr:to>
      <xdr:col>85</xdr:col>
      <xdr:colOff>127000</xdr:colOff>
      <xdr:row>38</xdr:row>
      <xdr:rowOff>154305</xdr:rowOff>
    </xdr:to>
    <xdr:cxnSp macro="">
      <xdr:nvCxnSpPr>
        <xdr:cNvPr id="528" name="直線コネクタ 527"/>
        <xdr:cNvCxnSpPr/>
      </xdr:nvCxnSpPr>
      <xdr:spPr>
        <a:xfrm>
          <a:off x="15481300" y="661606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164465</xdr:rowOff>
    </xdr:from>
    <xdr:to>
      <xdr:col>76</xdr:col>
      <xdr:colOff>165100</xdr:colOff>
      <xdr:row>38</xdr:row>
      <xdr:rowOff>94615</xdr:rowOff>
    </xdr:to>
    <xdr:sp macro="" textlink="">
      <xdr:nvSpPr>
        <xdr:cNvPr id="529" name="楕円 528"/>
        <xdr:cNvSpPr/>
      </xdr:nvSpPr>
      <xdr:spPr>
        <a:xfrm>
          <a:off x="14541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43815</xdr:rowOff>
    </xdr:from>
    <xdr:to>
      <xdr:col>81</xdr:col>
      <xdr:colOff>50800</xdr:colOff>
      <xdr:row>38</xdr:row>
      <xdr:rowOff>100965</xdr:rowOff>
    </xdr:to>
    <xdr:cxnSp macro="">
      <xdr:nvCxnSpPr>
        <xdr:cNvPr id="530" name="直線コネクタ 529"/>
        <xdr:cNvCxnSpPr/>
      </xdr:nvCxnSpPr>
      <xdr:spPr>
        <a:xfrm>
          <a:off x="14592300" y="655891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105410</xdr:rowOff>
    </xdr:from>
    <xdr:to>
      <xdr:col>72</xdr:col>
      <xdr:colOff>38100</xdr:colOff>
      <xdr:row>38</xdr:row>
      <xdr:rowOff>35560</xdr:rowOff>
    </xdr:to>
    <xdr:sp macro="" textlink="">
      <xdr:nvSpPr>
        <xdr:cNvPr id="531" name="楕円 530"/>
        <xdr:cNvSpPr/>
      </xdr:nvSpPr>
      <xdr:spPr>
        <a:xfrm>
          <a:off x="13652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156210</xdr:rowOff>
    </xdr:from>
    <xdr:to>
      <xdr:col>76</xdr:col>
      <xdr:colOff>114300</xdr:colOff>
      <xdr:row>38</xdr:row>
      <xdr:rowOff>43815</xdr:rowOff>
    </xdr:to>
    <xdr:cxnSp macro="">
      <xdr:nvCxnSpPr>
        <xdr:cNvPr id="532" name="直線コネクタ 531"/>
        <xdr:cNvCxnSpPr/>
      </xdr:nvCxnSpPr>
      <xdr:spPr>
        <a:xfrm>
          <a:off x="13703300" y="649986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42545</xdr:rowOff>
    </xdr:from>
    <xdr:to>
      <xdr:col>67</xdr:col>
      <xdr:colOff>101600</xdr:colOff>
      <xdr:row>37</xdr:row>
      <xdr:rowOff>144145</xdr:rowOff>
    </xdr:to>
    <xdr:sp macro="" textlink="">
      <xdr:nvSpPr>
        <xdr:cNvPr id="533" name="楕円 532"/>
        <xdr:cNvSpPr/>
      </xdr:nvSpPr>
      <xdr:spPr>
        <a:xfrm>
          <a:off x="12763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93345</xdr:rowOff>
    </xdr:from>
    <xdr:to>
      <xdr:col>71</xdr:col>
      <xdr:colOff>177800</xdr:colOff>
      <xdr:row>37</xdr:row>
      <xdr:rowOff>156210</xdr:rowOff>
    </xdr:to>
    <xdr:cxnSp macro="">
      <xdr:nvCxnSpPr>
        <xdr:cNvPr id="534" name="直線コネクタ 533"/>
        <xdr:cNvCxnSpPr/>
      </xdr:nvCxnSpPr>
      <xdr:spPr>
        <a:xfrm>
          <a:off x="12814300" y="643699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154957</xdr:rowOff>
    </xdr:from>
    <xdr:ext cx="405111" cy="259045"/>
    <xdr:sp macro="" textlink="">
      <xdr:nvSpPr>
        <xdr:cNvPr id="535" name="n_1aveValue【一般廃棄物処理施設】&#10;有形固定資産減価償却率"/>
        <xdr:cNvSpPr txBox="1"/>
      </xdr:nvSpPr>
      <xdr:spPr>
        <a:xfrm>
          <a:off x="15266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4462</xdr:rowOff>
    </xdr:from>
    <xdr:ext cx="405111" cy="259045"/>
    <xdr:sp macro="" textlink="">
      <xdr:nvSpPr>
        <xdr:cNvPr id="536" name="n_2aveValue【一般廃棄物処理施設】&#10;有形固定資産減価償却率"/>
        <xdr:cNvSpPr txBox="1"/>
      </xdr:nvSpPr>
      <xdr:spPr>
        <a:xfrm>
          <a:off x="14389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537" name="n_3aveValue【一般廃棄物処理施設】&#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120667</xdr:rowOff>
    </xdr:from>
    <xdr:ext cx="405111" cy="259045"/>
    <xdr:sp macro="" textlink="">
      <xdr:nvSpPr>
        <xdr:cNvPr id="538" name="n_4aveValue【一般廃棄物処理施設】&#10;有形固定資産減価償却率"/>
        <xdr:cNvSpPr txBox="1"/>
      </xdr:nvSpPr>
      <xdr:spPr>
        <a:xfrm>
          <a:off x="12611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142892</xdr:rowOff>
    </xdr:from>
    <xdr:ext cx="405111" cy="259045"/>
    <xdr:sp macro="" textlink="">
      <xdr:nvSpPr>
        <xdr:cNvPr id="539" name="n_1mainValue【一般廃棄物処理施設】&#10;有形固定資産減価償却率"/>
        <xdr:cNvSpPr txBox="1"/>
      </xdr:nvSpPr>
      <xdr:spPr>
        <a:xfrm>
          <a:off x="152660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85742</xdr:rowOff>
    </xdr:from>
    <xdr:ext cx="405111" cy="259045"/>
    <xdr:sp macro="" textlink="">
      <xdr:nvSpPr>
        <xdr:cNvPr id="540" name="n_2mainValue【一般廃棄物処理施設】&#10;有形固定資産減価償却率"/>
        <xdr:cNvSpPr txBox="1"/>
      </xdr:nvSpPr>
      <xdr:spPr>
        <a:xfrm>
          <a:off x="143897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26687</xdr:rowOff>
    </xdr:from>
    <xdr:ext cx="405111" cy="259045"/>
    <xdr:sp macro="" textlink="">
      <xdr:nvSpPr>
        <xdr:cNvPr id="541" name="n_3mainValue【一般廃棄物処理施設】&#10;有形固定資産減価償却率"/>
        <xdr:cNvSpPr txBox="1"/>
      </xdr:nvSpPr>
      <xdr:spPr>
        <a:xfrm>
          <a:off x="13500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135272</xdr:rowOff>
    </xdr:from>
    <xdr:ext cx="405111" cy="259045"/>
    <xdr:sp macro="" textlink="">
      <xdr:nvSpPr>
        <xdr:cNvPr id="542" name="n_4mainValue【一般廃棄物処理施設】&#10;有形固定資産減価償却率"/>
        <xdr:cNvSpPr txBox="1"/>
      </xdr:nvSpPr>
      <xdr:spPr>
        <a:xfrm>
          <a:off x="12611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66" name="直線コネクタ 565"/>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67" name="【一般廃棄物処理施設】&#10;一人当たり有形固定資産（償却資産）額最小値テキスト"/>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68" name="直線コネクタ 567"/>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69" name="【一般廃棄物処理施設】&#10;一人当たり有形固定資産（償却資産）額最大値テキスト"/>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70" name="直線コネクタ 569"/>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127332</xdr:rowOff>
    </xdr:from>
    <xdr:ext cx="534377" cy="259045"/>
    <xdr:sp macro="" textlink="">
      <xdr:nvSpPr>
        <xdr:cNvPr id="571" name="【一般廃棄物処理施設】&#10;一人当たり有形固定資産（償却資産）額平均値テキスト"/>
        <xdr:cNvSpPr txBox="1"/>
      </xdr:nvSpPr>
      <xdr:spPr>
        <a:xfrm>
          <a:off x="22199600" y="664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72" name="フローチャート: 判断 571"/>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73" name="フローチャート: 判断 572"/>
        <xdr:cNvSpPr/>
      </xdr:nvSpPr>
      <xdr:spPr>
        <a:xfrm>
          <a:off x="212725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74" name="フローチャート: 判断 573"/>
        <xdr:cNvSpPr/>
      </xdr:nvSpPr>
      <xdr:spPr>
        <a:xfrm>
          <a:off x="20383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4056</xdr:rowOff>
    </xdr:from>
    <xdr:to>
      <xdr:col>102</xdr:col>
      <xdr:colOff>165100</xdr:colOff>
      <xdr:row>39</xdr:row>
      <xdr:rowOff>105656</xdr:rowOff>
    </xdr:to>
    <xdr:sp macro="" textlink="">
      <xdr:nvSpPr>
        <xdr:cNvPr id="575" name="フローチャート: 判断 574"/>
        <xdr:cNvSpPr/>
      </xdr:nvSpPr>
      <xdr:spPr>
        <a:xfrm>
          <a:off x="19494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43086</xdr:rowOff>
    </xdr:from>
    <xdr:to>
      <xdr:col>98</xdr:col>
      <xdr:colOff>38100</xdr:colOff>
      <xdr:row>39</xdr:row>
      <xdr:rowOff>144686</xdr:rowOff>
    </xdr:to>
    <xdr:sp macro="" textlink="">
      <xdr:nvSpPr>
        <xdr:cNvPr id="576" name="フローチャート: 判断 575"/>
        <xdr:cNvSpPr/>
      </xdr:nvSpPr>
      <xdr:spPr>
        <a:xfrm>
          <a:off x="18605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140302</xdr:rowOff>
    </xdr:from>
    <xdr:to>
      <xdr:col>116</xdr:col>
      <xdr:colOff>114300</xdr:colOff>
      <xdr:row>39</xdr:row>
      <xdr:rowOff>70452</xdr:rowOff>
    </xdr:to>
    <xdr:sp macro="" textlink="">
      <xdr:nvSpPr>
        <xdr:cNvPr id="582" name="楕円 581"/>
        <xdr:cNvSpPr/>
      </xdr:nvSpPr>
      <xdr:spPr>
        <a:xfrm>
          <a:off x="22110700" y="665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163179</xdr:rowOff>
    </xdr:from>
    <xdr:ext cx="534377" cy="259045"/>
    <xdr:sp macro="" textlink="">
      <xdr:nvSpPr>
        <xdr:cNvPr id="583" name="【一般廃棄物処理施設】&#10;一人当たり有形固定資産（償却資産）額該当値テキスト"/>
        <xdr:cNvSpPr txBox="1"/>
      </xdr:nvSpPr>
      <xdr:spPr>
        <a:xfrm>
          <a:off x="22199600" y="650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135920</xdr:rowOff>
    </xdr:from>
    <xdr:to>
      <xdr:col>112</xdr:col>
      <xdr:colOff>38100</xdr:colOff>
      <xdr:row>39</xdr:row>
      <xdr:rowOff>66070</xdr:rowOff>
    </xdr:to>
    <xdr:sp macro="" textlink="">
      <xdr:nvSpPr>
        <xdr:cNvPr id="584" name="楕円 583"/>
        <xdr:cNvSpPr/>
      </xdr:nvSpPr>
      <xdr:spPr>
        <a:xfrm>
          <a:off x="21272500" y="665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15270</xdr:rowOff>
    </xdr:from>
    <xdr:to>
      <xdr:col>116</xdr:col>
      <xdr:colOff>63500</xdr:colOff>
      <xdr:row>39</xdr:row>
      <xdr:rowOff>19652</xdr:rowOff>
    </xdr:to>
    <xdr:cxnSp macro="">
      <xdr:nvCxnSpPr>
        <xdr:cNvPr id="585" name="直線コネクタ 584"/>
        <xdr:cNvCxnSpPr/>
      </xdr:nvCxnSpPr>
      <xdr:spPr>
        <a:xfrm>
          <a:off x="21323300" y="6701820"/>
          <a:ext cx="8382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129703</xdr:rowOff>
    </xdr:from>
    <xdr:to>
      <xdr:col>107</xdr:col>
      <xdr:colOff>101600</xdr:colOff>
      <xdr:row>39</xdr:row>
      <xdr:rowOff>59853</xdr:rowOff>
    </xdr:to>
    <xdr:sp macro="" textlink="">
      <xdr:nvSpPr>
        <xdr:cNvPr id="586" name="楕円 585"/>
        <xdr:cNvSpPr/>
      </xdr:nvSpPr>
      <xdr:spPr>
        <a:xfrm>
          <a:off x="20383500" y="664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9053</xdr:rowOff>
    </xdr:from>
    <xdr:to>
      <xdr:col>111</xdr:col>
      <xdr:colOff>177800</xdr:colOff>
      <xdr:row>39</xdr:row>
      <xdr:rowOff>15270</xdr:rowOff>
    </xdr:to>
    <xdr:cxnSp macro="">
      <xdr:nvCxnSpPr>
        <xdr:cNvPr id="587" name="直線コネクタ 586"/>
        <xdr:cNvCxnSpPr/>
      </xdr:nvCxnSpPr>
      <xdr:spPr>
        <a:xfrm>
          <a:off x="20434300" y="6695603"/>
          <a:ext cx="8890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125154</xdr:rowOff>
    </xdr:from>
    <xdr:to>
      <xdr:col>102</xdr:col>
      <xdr:colOff>165100</xdr:colOff>
      <xdr:row>39</xdr:row>
      <xdr:rowOff>55304</xdr:rowOff>
    </xdr:to>
    <xdr:sp macro="" textlink="">
      <xdr:nvSpPr>
        <xdr:cNvPr id="588" name="楕円 587"/>
        <xdr:cNvSpPr/>
      </xdr:nvSpPr>
      <xdr:spPr>
        <a:xfrm>
          <a:off x="19494500" y="66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4504</xdr:rowOff>
    </xdr:from>
    <xdr:to>
      <xdr:col>107</xdr:col>
      <xdr:colOff>50800</xdr:colOff>
      <xdr:row>39</xdr:row>
      <xdr:rowOff>9053</xdr:rowOff>
    </xdr:to>
    <xdr:cxnSp macro="">
      <xdr:nvCxnSpPr>
        <xdr:cNvPr id="589" name="直線コネクタ 588"/>
        <xdr:cNvCxnSpPr/>
      </xdr:nvCxnSpPr>
      <xdr:spPr>
        <a:xfrm>
          <a:off x="19545300" y="6691054"/>
          <a:ext cx="889000" cy="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120292</xdr:rowOff>
    </xdr:from>
    <xdr:to>
      <xdr:col>98</xdr:col>
      <xdr:colOff>38100</xdr:colOff>
      <xdr:row>39</xdr:row>
      <xdr:rowOff>50442</xdr:rowOff>
    </xdr:to>
    <xdr:sp macro="" textlink="">
      <xdr:nvSpPr>
        <xdr:cNvPr id="590" name="楕円 589"/>
        <xdr:cNvSpPr/>
      </xdr:nvSpPr>
      <xdr:spPr>
        <a:xfrm>
          <a:off x="18605500" y="663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171092</xdr:rowOff>
    </xdr:from>
    <xdr:to>
      <xdr:col>102</xdr:col>
      <xdr:colOff>114300</xdr:colOff>
      <xdr:row>39</xdr:row>
      <xdr:rowOff>4504</xdr:rowOff>
    </xdr:to>
    <xdr:cxnSp macro="">
      <xdr:nvCxnSpPr>
        <xdr:cNvPr id="591" name="直線コネクタ 590"/>
        <xdr:cNvCxnSpPr/>
      </xdr:nvCxnSpPr>
      <xdr:spPr>
        <a:xfrm>
          <a:off x="18656300" y="6686192"/>
          <a:ext cx="889000" cy="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73512</xdr:rowOff>
    </xdr:from>
    <xdr:ext cx="534377" cy="259045"/>
    <xdr:sp macro="" textlink="">
      <xdr:nvSpPr>
        <xdr:cNvPr id="592" name="n_1aveValue【一般廃棄物処理施設】&#10;一人当たり有形固定資産（償却資産）額"/>
        <xdr:cNvSpPr txBox="1"/>
      </xdr:nvSpPr>
      <xdr:spPr>
        <a:xfrm>
          <a:off x="21043411" y="676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100243</xdr:rowOff>
    </xdr:from>
    <xdr:ext cx="534377" cy="259045"/>
    <xdr:sp macro="" textlink="">
      <xdr:nvSpPr>
        <xdr:cNvPr id="593" name="n_2aveValue【一般廃棄物処理施設】&#10;一人当たり有形固定資産（償却資産）額"/>
        <xdr:cNvSpPr txBox="1"/>
      </xdr:nvSpPr>
      <xdr:spPr>
        <a:xfrm>
          <a:off x="20167111" y="678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96783</xdr:rowOff>
    </xdr:from>
    <xdr:ext cx="534377" cy="259045"/>
    <xdr:sp macro="" textlink="">
      <xdr:nvSpPr>
        <xdr:cNvPr id="594" name="n_3aveValue【一般廃棄物処理施設】&#10;一人当たり有形固定資産（償却資産）額"/>
        <xdr:cNvSpPr txBox="1"/>
      </xdr:nvSpPr>
      <xdr:spPr>
        <a:xfrm>
          <a:off x="19278111" y="67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135813</xdr:rowOff>
    </xdr:from>
    <xdr:ext cx="534377" cy="259045"/>
    <xdr:sp macro="" textlink="">
      <xdr:nvSpPr>
        <xdr:cNvPr id="595" name="n_4aveValue【一般廃棄物処理施設】&#10;一人当たり有形固定資産（償却資産）額"/>
        <xdr:cNvSpPr txBox="1"/>
      </xdr:nvSpPr>
      <xdr:spPr>
        <a:xfrm>
          <a:off x="18389111" y="682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82597</xdr:rowOff>
    </xdr:from>
    <xdr:ext cx="534377" cy="259045"/>
    <xdr:sp macro="" textlink="">
      <xdr:nvSpPr>
        <xdr:cNvPr id="596" name="n_1mainValue【一般廃棄物処理施設】&#10;一人当たり有形固定資産（償却資産）額"/>
        <xdr:cNvSpPr txBox="1"/>
      </xdr:nvSpPr>
      <xdr:spPr>
        <a:xfrm>
          <a:off x="21043411" y="642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76380</xdr:rowOff>
    </xdr:from>
    <xdr:ext cx="534377" cy="259045"/>
    <xdr:sp macro="" textlink="">
      <xdr:nvSpPr>
        <xdr:cNvPr id="597" name="n_2mainValue【一般廃棄物処理施設】&#10;一人当たり有形固定資産（償却資産）額"/>
        <xdr:cNvSpPr txBox="1"/>
      </xdr:nvSpPr>
      <xdr:spPr>
        <a:xfrm>
          <a:off x="20167111" y="642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71831</xdr:rowOff>
    </xdr:from>
    <xdr:ext cx="534377" cy="259045"/>
    <xdr:sp macro="" textlink="">
      <xdr:nvSpPr>
        <xdr:cNvPr id="598" name="n_3mainValue【一般廃棄物処理施設】&#10;一人当たり有形固定資産（償却資産）額"/>
        <xdr:cNvSpPr txBox="1"/>
      </xdr:nvSpPr>
      <xdr:spPr>
        <a:xfrm>
          <a:off x="19278111" y="641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66969</xdr:rowOff>
    </xdr:from>
    <xdr:ext cx="534377" cy="259045"/>
    <xdr:sp macro="" textlink="">
      <xdr:nvSpPr>
        <xdr:cNvPr id="599" name="n_4mainValue【一般廃棄物処理施設】&#10;一人当たり有形固定資産（償却資産）額"/>
        <xdr:cNvSpPr txBox="1"/>
      </xdr:nvSpPr>
      <xdr:spPr>
        <a:xfrm>
          <a:off x="18389111" y="641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623" name="直線コネクタ 622"/>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24" name="【保健センター・保健所】&#10;有形固定資産減価償却率最小値テキスト"/>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25" name="直線コネクタ 624"/>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26"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27" name="直線コネクタ 626"/>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628" name="【保健センター・保健所】&#10;有形固定資産減価償却率平均値テキスト"/>
        <xdr:cNvSpPr txBox="1"/>
      </xdr:nvSpPr>
      <xdr:spPr>
        <a:xfrm>
          <a:off x="16357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29" name="フローチャート: 判断 628"/>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31" name="フローチャート: 判断 630"/>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73025</xdr:rowOff>
    </xdr:from>
    <xdr:to>
      <xdr:col>72</xdr:col>
      <xdr:colOff>38100</xdr:colOff>
      <xdr:row>60</xdr:row>
      <xdr:rowOff>3175</xdr:rowOff>
    </xdr:to>
    <xdr:sp macro="" textlink="">
      <xdr:nvSpPr>
        <xdr:cNvPr id="632" name="フローチャート: 判断 631"/>
        <xdr:cNvSpPr/>
      </xdr:nvSpPr>
      <xdr:spPr>
        <a:xfrm>
          <a:off x="13652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46355</xdr:rowOff>
    </xdr:from>
    <xdr:to>
      <xdr:col>67</xdr:col>
      <xdr:colOff>101600</xdr:colOff>
      <xdr:row>59</xdr:row>
      <xdr:rowOff>147955</xdr:rowOff>
    </xdr:to>
    <xdr:sp macro="" textlink="">
      <xdr:nvSpPr>
        <xdr:cNvPr id="633" name="フローチャート: 判断 632"/>
        <xdr:cNvSpPr/>
      </xdr:nvSpPr>
      <xdr:spPr>
        <a:xfrm>
          <a:off x="12763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118745</xdr:rowOff>
    </xdr:from>
    <xdr:to>
      <xdr:col>85</xdr:col>
      <xdr:colOff>177800</xdr:colOff>
      <xdr:row>59</xdr:row>
      <xdr:rowOff>48895</xdr:rowOff>
    </xdr:to>
    <xdr:sp macro="" textlink="">
      <xdr:nvSpPr>
        <xdr:cNvPr id="639" name="楕円 638"/>
        <xdr:cNvSpPr/>
      </xdr:nvSpPr>
      <xdr:spPr>
        <a:xfrm>
          <a:off x="162687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141622</xdr:rowOff>
    </xdr:from>
    <xdr:ext cx="405111" cy="259045"/>
    <xdr:sp macro="" textlink="">
      <xdr:nvSpPr>
        <xdr:cNvPr id="640" name="【保健センター・保健所】&#10;有形固定資産減価償却率該当値テキスト"/>
        <xdr:cNvSpPr txBox="1"/>
      </xdr:nvSpPr>
      <xdr:spPr>
        <a:xfrm>
          <a:off x="16357600"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74930</xdr:rowOff>
    </xdr:from>
    <xdr:to>
      <xdr:col>81</xdr:col>
      <xdr:colOff>101600</xdr:colOff>
      <xdr:row>59</xdr:row>
      <xdr:rowOff>5080</xdr:rowOff>
    </xdr:to>
    <xdr:sp macro="" textlink="">
      <xdr:nvSpPr>
        <xdr:cNvPr id="641" name="楕円 640"/>
        <xdr:cNvSpPr/>
      </xdr:nvSpPr>
      <xdr:spPr>
        <a:xfrm>
          <a:off x="15430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125730</xdr:rowOff>
    </xdr:from>
    <xdr:to>
      <xdr:col>85</xdr:col>
      <xdr:colOff>127000</xdr:colOff>
      <xdr:row>58</xdr:row>
      <xdr:rowOff>169545</xdr:rowOff>
    </xdr:to>
    <xdr:cxnSp macro="">
      <xdr:nvCxnSpPr>
        <xdr:cNvPr id="642" name="直線コネクタ 641"/>
        <xdr:cNvCxnSpPr/>
      </xdr:nvCxnSpPr>
      <xdr:spPr>
        <a:xfrm>
          <a:off x="15481300" y="1006983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33020</xdr:rowOff>
    </xdr:from>
    <xdr:to>
      <xdr:col>76</xdr:col>
      <xdr:colOff>165100</xdr:colOff>
      <xdr:row>58</xdr:row>
      <xdr:rowOff>134620</xdr:rowOff>
    </xdr:to>
    <xdr:sp macro="" textlink="">
      <xdr:nvSpPr>
        <xdr:cNvPr id="643" name="楕円 642"/>
        <xdr:cNvSpPr/>
      </xdr:nvSpPr>
      <xdr:spPr>
        <a:xfrm>
          <a:off x="14541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83820</xdr:rowOff>
    </xdr:from>
    <xdr:to>
      <xdr:col>81</xdr:col>
      <xdr:colOff>50800</xdr:colOff>
      <xdr:row>58</xdr:row>
      <xdr:rowOff>125730</xdr:rowOff>
    </xdr:to>
    <xdr:cxnSp macro="">
      <xdr:nvCxnSpPr>
        <xdr:cNvPr id="644" name="直線コネクタ 643"/>
        <xdr:cNvCxnSpPr/>
      </xdr:nvCxnSpPr>
      <xdr:spPr>
        <a:xfrm>
          <a:off x="14592300" y="100279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162560</xdr:rowOff>
    </xdr:from>
    <xdr:to>
      <xdr:col>72</xdr:col>
      <xdr:colOff>38100</xdr:colOff>
      <xdr:row>58</xdr:row>
      <xdr:rowOff>92710</xdr:rowOff>
    </xdr:to>
    <xdr:sp macro="" textlink="">
      <xdr:nvSpPr>
        <xdr:cNvPr id="645" name="楕円 644"/>
        <xdr:cNvSpPr/>
      </xdr:nvSpPr>
      <xdr:spPr>
        <a:xfrm>
          <a:off x="13652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41910</xdr:rowOff>
    </xdr:from>
    <xdr:to>
      <xdr:col>76</xdr:col>
      <xdr:colOff>114300</xdr:colOff>
      <xdr:row>58</xdr:row>
      <xdr:rowOff>83820</xdr:rowOff>
    </xdr:to>
    <xdr:cxnSp macro="">
      <xdr:nvCxnSpPr>
        <xdr:cNvPr id="646" name="直線コネクタ 645"/>
        <xdr:cNvCxnSpPr/>
      </xdr:nvCxnSpPr>
      <xdr:spPr>
        <a:xfrm>
          <a:off x="13703300" y="99860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120650</xdr:rowOff>
    </xdr:from>
    <xdr:to>
      <xdr:col>67</xdr:col>
      <xdr:colOff>101600</xdr:colOff>
      <xdr:row>58</xdr:row>
      <xdr:rowOff>50800</xdr:rowOff>
    </xdr:to>
    <xdr:sp macro="" textlink="">
      <xdr:nvSpPr>
        <xdr:cNvPr id="647" name="楕円 646"/>
        <xdr:cNvSpPr/>
      </xdr:nvSpPr>
      <xdr:spPr>
        <a:xfrm>
          <a:off x="12763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0</xdr:rowOff>
    </xdr:from>
    <xdr:to>
      <xdr:col>71</xdr:col>
      <xdr:colOff>177800</xdr:colOff>
      <xdr:row>58</xdr:row>
      <xdr:rowOff>41910</xdr:rowOff>
    </xdr:to>
    <xdr:cxnSp macro="">
      <xdr:nvCxnSpPr>
        <xdr:cNvPr id="648" name="直線コネクタ 647"/>
        <xdr:cNvCxnSpPr/>
      </xdr:nvCxnSpPr>
      <xdr:spPr>
        <a:xfrm>
          <a:off x="12814300" y="99441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49" name="n_1aveValue【保健センター・保健所】&#10;有形固定資産減価償却率"/>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650" name="n_2aveValue【保健センター・保健所】&#10;有形固定資産減価償却率"/>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165752</xdr:rowOff>
    </xdr:from>
    <xdr:ext cx="405111" cy="259045"/>
    <xdr:sp macro="" textlink="">
      <xdr:nvSpPr>
        <xdr:cNvPr id="651" name="n_3aveValue【保健センター・保健所】&#10;有形固定資産減価償却率"/>
        <xdr:cNvSpPr txBox="1"/>
      </xdr:nvSpPr>
      <xdr:spPr>
        <a:xfrm>
          <a:off x="13500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139082</xdr:rowOff>
    </xdr:from>
    <xdr:ext cx="405111" cy="259045"/>
    <xdr:sp macro="" textlink="">
      <xdr:nvSpPr>
        <xdr:cNvPr id="652" name="n_4aveValue【保健センター・保健所】&#10;有形固定資産減価償却率"/>
        <xdr:cNvSpPr txBox="1"/>
      </xdr:nvSpPr>
      <xdr:spPr>
        <a:xfrm>
          <a:off x="12611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21607</xdr:rowOff>
    </xdr:from>
    <xdr:ext cx="405111" cy="259045"/>
    <xdr:sp macro="" textlink="">
      <xdr:nvSpPr>
        <xdr:cNvPr id="653" name="n_1mainValue【保健センター・保健所】&#10;有形固定資産減価償却率"/>
        <xdr:cNvSpPr txBox="1"/>
      </xdr:nvSpPr>
      <xdr:spPr>
        <a:xfrm>
          <a:off x="152660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151147</xdr:rowOff>
    </xdr:from>
    <xdr:ext cx="405111" cy="259045"/>
    <xdr:sp macro="" textlink="">
      <xdr:nvSpPr>
        <xdr:cNvPr id="654" name="n_2mainValue【保健センター・保健所】&#10;有形固定資産減価償却率"/>
        <xdr:cNvSpPr txBox="1"/>
      </xdr:nvSpPr>
      <xdr:spPr>
        <a:xfrm>
          <a:off x="14389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109237</xdr:rowOff>
    </xdr:from>
    <xdr:ext cx="405111" cy="259045"/>
    <xdr:sp macro="" textlink="">
      <xdr:nvSpPr>
        <xdr:cNvPr id="655" name="n_3mainValue【保健センター・保健所】&#10;有形固定資産減価償却率"/>
        <xdr:cNvSpPr txBox="1"/>
      </xdr:nvSpPr>
      <xdr:spPr>
        <a:xfrm>
          <a:off x="135007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67327</xdr:rowOff>
    </xdr:from>
    <xdr:ext cx="405111" cy="259045"/>
    <xdr:sp macro="" textlink="">
      <xdr:nvSpPr>
        <xdr:cNvPr id="656" name="n_4mainValue【保健センター・保健所】&#10;有形固定資産減価償却率"/>
        <xdr:cNvSpPr txBox="1"/>
      </xdr:nvSpPr>
      <xdr:spPr>
        <a:xfrm>
          <a:off x="12611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78" name="直線コネクタ 677"/>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81" name="【保健センター・保健所】&#10;一人当たり面積最大値テキスト"/>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82" name="直線コネクタ 681"/>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macro="" textlink="">
      <xdr:nvSpPr>
        <xdr:cNvPr id="683" name="【保健センター・保健所】&#10;一人当たり面積平均値テキスト"/>
        <xdr:cNvSpPr txBox="1"/>
      </xdr:nvSpPr>
      <xdr:spPr>
        <a:xfrm>
          <a:off x="22199600" y="10662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85" name="フローチャート: 判断 684"/>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86" name="フローチャート: 判断 685"/>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87" name="フローチャート: 判断 686"/>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72644</xdr:rowOff>
    </xdr:from>
    <xdr:to>
      <xdr:col>98</xdr:col>
      <xdr:colOff>38100</xdr:colOff>
      <xdr:row>63</xdr:row>
      <xdr:rowOff>2794</xdr:rowOff>
    </xdr:to>
    <xdr:sp macro="" textlink="">
      <xdr:nvSpPr>
        <xdr:cNvPr id="688" name="フローチャート: 判断 687"/>
        <xdr:cNvSpPr/>
      </xdr:nvSpPr>
      <xdr:spPr>
        <a:xfrm>
          <a:off x="18605500" y="1070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17780</xdr:rowOff>
    </xdr:from>
    <xdr:to>
      <xdr:col>116</xdr:col>
      <xdr:colOff>114300</xdr:colOff>
      <xdr:row>62</xdr:row>
      <xdr:rowOff>119380</xdr:rowOff>
    </xdr:to>
    <xdr:sp macro="" textlink="">
      <xdr:nvSpPr>
        <xdr:cNvPr id="694" name="楕円 693"/>
        <xdr:cNvSpPr/>
      </xdr:nvSpPr>
      <xdr:spPr>
        <a:xfrm>
          <a:off x="22110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40657</xdr:rowOff>
    </xdr:from>
    <xdr:ext cx="469744" cy="259045"/>
    <xdr:sp macro="" textlink="">
      <xdr:nvSpPr>
        <xdr:cNvPr id="695" name="【保健センター・保健所】&#10;一人当たり面積該当値テキスト"/>
        <xdr:cNvSpPr txBox="1"/>
      </xdr:nvSpPr>
      <xdr:spPr>
        <a:xfrm>
          <a:off x="22199600"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17780</xdr:rowOff>
    </xdr:from>
    <xdr:to>
      <xdr:col>112</xdr:col>
      <xdr:colOff>38100</xdr:colOff>
      <xdr:row>62</xdr:row>
      <xdr:rowOff>119380</xdr:rowOff>
    </xdr:to>
    <xdr:sp macro="" textlink="">
      <xdr:nvSpPr>
        <xdr:cNvPr id="696" name="楕円 695"/>
        <xdr:cNvSpPr/>
      </xdr:nvSpPr>
      <xdr:spPr>
        <a:xfrm>
          <a:off x="21272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68580</xdr:rowOff>
    </xdr:from>
    <xdr:to>
      <xdr:col>116</xdr:col>
      <xdr:colOff>63500</xdr:colOff>
      <xdr:row>62</xdr:row>
      <xdr:rowOff>68580</xdr:rowOff>
    </xdr:to>
    <xdr:cxnSp macro="">
      <xdr:nvCxnSpPr>
        <xdr:cNvPr id="697" name="直線コネクタ 696"/>
        <xdr:cNvCxnSpPr/>
      </xdr:nvCxnSpPr>
      <xdr:spPr>
        <a:xfrm>
          <a:off x="21323300" y="1069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17780</xdr:rowOff>
    </xdr:from>
    <xdr:to>
      <xdr:col>107</xdr:col>
      <xdr:colOff>101600</xdr:colOff>
      <xdr:row>62</xdr:row>
      <xdr:rowOff>119380</xdr:rowOff>
    </xdr:to>
    <xdr:sp macro="" textlink="">
      <xdr:nvSpPr>
        <xdr:cNvPr id="698" name="楕円 697"/>
        <xdr:cNvSpPr/>
      </xdr:nvSpPr>
      <xdr:spPr>
        <a:xfrm>
          <a:off x="20383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68580</xdr:rowOff>
    </xdr:from>
    <xdr:to>
      <xdr:col>111</xdr:col>
      <xdr:colOff>177800</xdr:colOff>
      <xdr:row>62</xdr:row>
      <xdr:rowOff>68580</xdr:rowOff>
    </xdr:to>
    <xdr:cxnSp macro="">
      <xdr:nvCxnSpPr>
        <xdr:cNvPr id="699" name="直線コネクタ 698"/>
        <xdr:cNvCxnSpPr/>
      </xdr:nvCxnSpPr>
      <xdr:spPr>
        <a:xfrm>
          <a:off x="20434300" y="1069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8636</xdr:rowOff>
    </xdr:from>
    <xdr:to>
      <xdr:col>102</xdr:col>
      <xdr:colOff>165100</xdr:colOff>
      <xdr:row>62</xdr:row>
      <xdr:rowOff>110236</xdr:rowOff>
    </xdr:to>
    <xdr:sp macro="" textlink="">
      <xdr:nvSpPr>
        <xdr:cNvPr id="700" name="楕円 699"/>
        <xdr:cNvSpPr/>
      </xdr:nvSpPr>
      <xdr:spPr>
        <a:xfrm>
          <a:off x="19494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59436</xdr:rowOff>
    </xdr:from>
    <xdr:to>
      <xdr:col>107</xdr:col>
      <xdr:colOff>50800</xdr:colOff>
      <xdr:row>62</xdr:row>
      <xdr:rowOff>68580</xdr:rowOff>
    </xdr:to>
    <xdr:cxnSp macro="">
      <xdr:nvCxnSpPr>
        <xdr:cNvPr id="701" name="直線コネクタ 700"/>
        <xdr:cNvCxnSpPr/>
      </xdr:nvCxnSpPr>
      <xdr:spPr>
        <a:xfrm>
          <a:off x="19545300" y="106893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8636</xdr:rowOff>
    </xdr:from>
    <xdr:to>
      <xdr:col>98</xdr:col>
      <xdr:colOff>38100</xdr:colOff>
      <xdr:row>62</xdr:row>
      <xdr:rowOff>110236</xdr:rowOff>
    </xdr:to>
    <xdr:sp macro="" textlink="">
      <xdr:nvSpPr>
        <xdr:cNvPr id="702" name="楕円 701"/>
        <xdr:cNvSpPr/>
      </xdr:nvSpPr>
      <xdr:spPr>
        <a:xfrm>
          <a:off x="18605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59436</xdr:rowOff>
    </xdr:from>
    <xdr:to>
      <xdr:col>102</xdr:col>
      <xdr:colOff>114300</xdr:colOff>
      <xdr:row>62</xdr:row>
      <xdr:rowOff>59436</xdr:rowOff>
    </xdr:to>
    <xdr:cxnSp macro="">
      <xdr:nvCxnSpPr>
        <xdr:cNvPr id="703" name="直線コネクタ 702"/>
        <xdr:cNvCxnSpPr/>
      </xdr:nvCxnSpPr>
      <xdr:spPr>
        <a:xfrm>
          <a:off x="18656300" y="10689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704" name="n_1ave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147083</xdr:rowOff>
    </xdr:from>
    <xdr:ext cx="469744" cy="259045"/>
    <xdr:sp macro="" textlink="">
      <xdr:nvSpPr>
        <xdr:cNvPr id="705" name="n_2aveValue【保健センター・保健所】&#10;一人当たり面積"/>
        <xdr:cNvSpPr txBox="1"/>
      </xdr:nvSpPr>
      <xdr:spPr>
        <a:xfrm>
          <a:off x="20199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137939</xdr:rowOff>
    </xdr:from>
    <xdr:ext cx="469744" cy="259045"/>
    <xdr:sp macro="" textlink="">
      <xdr:nvSpPr>
        <xdr:cNvPr id="706" name="n_3aveValue【保健センター・保健所】&#10;一人当たり面積"/>
        <xdr:cNvSpPr txBox="1"/>
      </xdr:nvSpPr>
      <xdr:spPr>
        <a:xfrm>
          <a:off x="19310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165371</xdr:rowOff>
    </xdr:from>
    <xdr:ext cx="469744" cy="259045"/>
    <xdr:sp macro="" textlink="">
      <xdr:nvSpPr>
        <xdr:cNvPr id="707" name="n_4aveValue【保健センター・保健所】&#10;一人当たり面積"/>
        <xdr:cNvSpPr txBox="1"/>
      </xdr:nvSpPr>
      <xdr:spPr>
        <a:xfrm>
          <a:off x="18421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135907</xdr:rowOff>
    </xdr:from>
    <xdr:ext cx="469744" cy="259045"/>
    <xdr:sp macro="" textlink="">
      <xdr:nvSpPr>
        <xdr:cNvPr id="708" name="n_1mainValue【保健センター・保健所】&#10;一人当たり面積"/>
        <xdr:cNvSpPr txBox="1"/>
      </xdr:nvSpPr>
      <xdr:spPr>
        <a:xfrm>
          <a:off x="2107572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135907</xdr:rowOff>
    </xdr:from>
    <xdr:ext cx="469744" cy="259045"/>
    <xdr:sp macro="" textlink="">
      <xdr:nvSpPr>
        <xdr:cNvPr id="709" name="n_2mainValue【保健センター・保健所】&#10;一人当たり面積"/>
        <xdr:cNvSpPr txBox="1"/>
      </xdr:nvSpPr>
      <xdr:spPr>
        <a:xfrm>
          <a:off x="2019942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126763</xdr:rowOff>
    </xdr:from>
    <xdr:ext cx="469744" cy="259045"/>
    <xdr:sp macro="" textlink="">
      <xdr:nvSpPr>
        <xdr:cNvPr id="710" name="n_3mainValue【保健センター・保健所】&#10;一人当たり面積"/>
        <xdr:cNvSpPr txBox="1"/>
      </xdr:nvSpPr>
      <xdr:spPr>
        <a:xfrm>
          <a:off x="193104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126763</xdr:rowOff>
    </xdr:from>
    <xdr:ext cx="469744" cy="259045"/>
    <xdr:sp macro="" textlink="">
      <xdr:nvSpPr>
        <xdr:cNvPr id="711" name="n_4mainValue【保健センター・保健所】&#10;一人当たり面積"/>
        <xdr:cNvSpPr txBox="1"/>
      </xdr:nvSpPr>
      <xdr:spPr>
        <a:xfrm>
          <a:off x="184214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36" name="直線コネクタ 735"/>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37" name="【消防施設】&#10;有形固定資産減価償却率最小値テキスト"/>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38" name="直線コネクタ 737"/>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39" name="【消防施設】&#10;有形固定資産減価償却率最大値テキスト"/>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40" name="直線コネクタ 739"/>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68597</xdr:rowOff>
    </xdr:from>
    <xdr:ext cx="405111" cy="259045"/>
    <xdr:sp macro="" textlink="">
      <xdr:nvSpPr>
        <xdr:cNvPr id="741" name="【消防施設】&#10;有形固定資産減価償却率平均値テキスト"/>
        <xdr:cNvSpPr txBox="1"/>
      </xdr:nvSpPr>
      <xdr:spPr>
        <a:xfrm>
          <a:off x="16357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42" name="フローチャート: 判断 741"/>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43" name="フローチャート: 判断 742"/>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744" name="フローチャート: 判断 743"/>
        <xdr:cNvSpPr/>
      </xdr:nvSpPr>
      <xdr:spPr>
        <a:xfrm>
          <a:off x="14541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23495</xdr:rowOff>
    </xdr:from>
    <xdr:to>
      <xdr:col>72</xdr:col>
      <xdr:colOff>38100</xdr:colOff>
      <xdr:row>81</xdr:row>
      <xdr:rowOff>125095</xdr:rowOff>
    </xdr:to>
    <xdr:sp macro="" textlink="">
      <xdr:nvSpPr>
        <xdr:cNvPr id="745" name="フローチャート: 判断 744"/>
        <xdr:cNvSpPr/>
      </xdr:nvSpPr>
      <xdr:spPr>
        <a:xfrm>
          <a:off x="13652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746" name="フローチャート: 判断 745"/>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168275</xdr:rowOff>
    </xdr:from>
    <xdr:to>
      <xdr:col>85</xdr:col>
      <xdr:colOff>177800</xdr:colOff>
      <xdr:row>81</xdr:row>
      <xdr:rowOff>98425</xdr:rowOff>
    </xdr:to>
    <xdr:sp macro="" textlink="">
      <xdr:nvSpPr>
        <xdr:cNvPr id="752" name="楕円 751"/>
        <xdr:cNvSpPr/>
      </xdr:nvSpPr>
      <xdr:spPr>
        <a:xfrm>
          <a:off x="162687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19702</xdr:rowOff>
    </xdr:from>
    <xdr:ext cx="405111" cy="259045"/>
    <xdr:sp macro="" textlink="">
      <xdr:nvSpPr>
        <xdr:cNvPr id="753" name="【消防施設】&#10;有形固定資産減価償却率該当値テキスト"/>
        <xdr:cNvSpPr txBox="1"/>
      </xdr:nvSpPr>
      <xdr:spPr>
        <a:xfrm>
          <a:off x="16357600"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137795</xdr:rowOff>
    </xdr:from>
    <xdr:to>
      <xdr:col>81</xdr:col>
      <xdr:colOff>101600</xdr:colOff>
      <xdr:row>81</xdr:row>
      <xdr:rowOff>67945</xdr:rowOff>
    </xdr:to>
    <xdr:sp macro="" textlink="">
      <xdr:nvSpPr>
        <xdr:cNvPr id="754" name="楕円 753"/>
        <xdr:cNvSpPr/>
      </xdr:nvSpPr>
      <xdr:spPr>
        <a:xfrm>
          <a:off x="15430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17145</xdr:rowOff>
    </xdr:from>
    <xdr:to>
      <xdr:col>85</xdr:col>
      <xdr:colOff>127000</xdr:colOff>
      <xdr:row>81</xdr:row>
      <xdr:rowOff>47625</xdr:rowOff>
    </xdr:to>
    <xdr:cxnSp macro="">
      <xdr:nvCxnSpPr>
        <xdr:cNvPr id="755" name="直線コネクタ 754"/>
        <xdr:cNvCxnSpPr/>
      </xdr:nvCxnSpPr>
      <xdr:spPr>
        <a:xfrm>
          <a:off x="15481300" y="1390459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107314</xdr:rowOff>
    </xdr:from>
    <xdr:to>
      <xdr:col>76</xdr:col>
      <xdr:colOff>165100</xdr:colOff>
      <xdr:row>81</xdr:row>
      <xdr:rowOff>37464</xdr:rowOff>
    </xdr:to>
    <xdr:sp macro="" textlink="">
      <xdr:nvSpPr>
        <xdr:cNvPr id="756" name="楕円 755"/>
        <xdr:cNvSpPr/>
      </xdr:nvSpPr>
      <xdr:spPr>
        <a:xfrm>
          <a:off x="14541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158114</xdr:rowOff>
    </xdr:from>
    <xdr:to>
      <xdr:col>81</xdr:col>
      <xdr:colOff>50800</xdr:colOff>
      <xdr:row>81</xdr:row>
      <xdr:rowOff>17145</xdr:rowOff>
    </xdr:to>
    <xdr:cxnSp macro="">
      <xdr:nvCxnSpPr>
        <xdr:cNvPr id="757" name="直線コネクタ 756"/>
        <xdr:cNvCxnSpPr/>
      </xdr:nvCxnSpPr>
      <xdr:spPr>
        <a:xfrm>
          <a:off x="14592300" y="1387411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74930</xdr:rowOff>
    </xdr:from>
    <xdr:to>
      <xdr:col>72</xdr:col>
      <xdr:colOff>38100</xdr:colOff>
      <xdr:row>81</xdr:row>
      <xdr:rowOff>5080</xdr:rowOff>
    </xdr:to>
    <xdr:sp macro="" textlink="">
      <xdr:nvSpPr>
        <xdr:cNvPr id="758" name="楕円 757"/>
        <xdr:cNvSpPr/>
      </xdr:nvSpPr>
      <xdr:spPr>
        <a:xfrm>
          <a:off x="1365250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125730</xdr:rowOff>
    </xdr:from>
    <xdr:to>
      <xdr:col>76</xdr:col>
      <xdr:colOff>114300</xdr:colOff>
      <xdr:row>80</xdr:row>
      <xdr:rowOff>158114</xdr:rowOff>
    </xdr:to>
    <xdr:cxnSp macro="">
      <xdr:nvCxnSpPr>
        <xdr:cNvPr id="759" name="直線コネクタ 758"/>
        <xdr:cNvCxnSpPr/>
      </xdr:nvCxnSpPr>
      <xdr:spPr>
        <a:xfrm>
          <a:off x="13703300" y="1384173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46355</xdr:rowOff>
    </xdr:from>
    <xdr:to>
      <xdr:col>67</xdr:col>
      <xdr:colOff>101600</xdr:colOff>
      <xdr:row>80</xdr:row>
      <xdr:rowOff>147955</xdr:rowOff>
    </xdr:to>
    <xdr:sp macro="" textlink="">
      <xdr:nvSpPr>
        <xdr:cNvPr id="760" name="楕円 759"/>
        <xdr:cNvSpPr/>
      </xdr:nvSpPr>
      <xdr:spPr>
        <a:xfrm>
          <a:off x="12763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97155</xdr:rowOff>
    </xdr:from>
    <xdr:to>
      <xdr:col>71</xdr:col>
      <xdr:colOff>177800</xdr:colOff>
      <xdr:row>80</xdr:row>
      <xdr:rowOff>125730</xdr:rowOff>
    </xdr:to>
    <xdr:cxnSp macro="">
      <xdr:nvCxnSpPr>
        <xdr:cNvPr id="761" name="直線コネクタ 760"/>
        <xdr:cNvCxnSpPr/>
      </xdr:nvCxnSpPr>
      <xdr:spPr>
        <a:xfrm>
          <a:off x="12814300" y="138131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762" name="n_1aveValue【消防施設】&#10;有形固定資産減価償却率"/>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139082</xdr:rowOff>
    </xdr:from>
    <xdr:ext cx="405111" cy="259045"/>
    <xdr:sp macro="" textlink="">
      <xdr:nvSpPr>
        <xdr:cNvPr id="763" name="n_2aveValue【消防施設】&#10;有形固定資産減価償却率"/>
        <xdr:cNvSpPr txBox="1"/>
      </xdr:nvSpPr>
      <xdr:spPr>
        <a:xfrm>
          <a:off x="14389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116222</xdr:rowOff>
    </xdr:from>
    <xdr:ext cx="405111" cy="259045"/>
    <xdr:sp macro="" textlink="">
      <xdr:nvSpPr>
        <xdr:cNvPr id="764" name="n_3aveValue【消防施設】&#10;有形固定資産減価償却率"/>
        <xdr:cNvSpPr txBox="1"/>
      </xdr:nvSpPr>
      <xdr:spPr>
        <a:xfrm>
          <a:off x="13500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99077</xdr:rowOff>
    </xdr:from>
    <xdr:ext cx="405111" cy="259045"/>
    <xdr:sp macro="" textlink="">
      <xdr:nvSpPr>
        <xdr:cNvPr id="765" name="n_4aveValue【消防施設】&#10;有形固定資産減価償却率"/>
        <xdr:cNvSpPr txBox="1"/>
      </xdr:nvSpPr>
      <xdr:spPr>
        <a:xfrm>
          <a:off x="12611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84472</xdr:rowOff>
    </xdr:from>
    <xdr:ext cx="405111" cy="259045"/>
    <xdr:sp macro="" textlink="">
      <xdr:nvSpPr>
        <xdr:cNvPr id="766" name="n_1mainValue【消防施設】&#10;有形固定資産減価償却率"/>
        <xdr:cNvSpPr txBox="1"/>
      </xdr:nvSpPr>
      <xdr:spPr>
        <a:xfrm>
          <a:off x="152660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53991</xdr:rowOff>
    </xdr:from>
    <xdr:ext cx="405111" cy="259045"/>
    <xdr:sp macro="" textlink="">
      <xdr:nvSpPr>
        <xdr:cNvPr id="767" name="n_2mainValue【消防施設】&#10;有形固定資産減価償却率"/>
        <xdr:cNvSpPr txBox="1"/>
      </xdr:nvSpPr>
      <xdr:spPr>
        <a:xfrm>
          <a:off x="14389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21607</xdr:rowOff>
    </xdr:from>
    <xdr:ext cx="405111" cy="259045"/>
    <xdr:sp macro="" textlink="">
      <xdr:nvSpPr>
        <xdr:cNvPr id="768" name="n_3mainValue【消防施設】&#10;有形固定資産減価償却率"/>
        <xdr:cNvSpPr txBox="1"/>
      </xdr:nvSpPr>
      <xdr:spPr>
        <a:xfrm>
          <a:off x="13500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164482</xdr:rowOff>
    </xdr:from>
    <xdr:ext cx="405111" cy="259045"/>
    <xdr:sp macro="" textlink="">
      <xdr:nvSpPr>
        <xdr:cNvPr id="769" name="n_4mainValue【消防施設】&#10;有形固定資産減価償却率"/>
        <xdr:cNvSpPr txBox="1"/>
      </xdr:nvSpPr>
      <xdr:spPr>
        <a:xfrm>
          <a:off x="126117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93" name="直線コネクタ 792"/>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96" name="【消防施設】&#10;一人当たり面積最大値テキスト"/>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97" name="直線コネクタ 796"/>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8" name="【消防施設】&#10;一人当たり面積平均値テキスト"/>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01" name="フローチャート: 判断 800"/>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02" name="フローチャート: 判断 801"/>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803" name="フローチャート: 判断 802"/>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09" name="楕円 808"/>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22877</xdr:rowOff>
    </xdr:from>
    <xdr:ext cx="469744" cy="259045"/>
    <xdr:sp macro="" textlink="">
      <xdr:nvSpPr>
        <xdr:cNvPr id="810" name="【消防施設】&#10;一人当たり面積該当値テキスト"/>
        <xdr:cNvSpPr txBox="1"/>
      </xdr:nvSpPr>
      <xdr:spPr>
        <a:xfrm>
          <a:off x="221996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811" name="楕円 810"/>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95250</xdr:rowOff>
    </xdr:to>
    <xdr:cxnSp macro="">
      <xdr:nvCxnSpPr>
        <xdr:cNvPr id="812" name="直線コネクタ 811"/>
        <xdr:cNvCxnSpPr/>
      </xdr:nvCxnSpPr>
      <xdr:spPr>
        <a:xfrm>
          <a:off x="21323300" y="1432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813" name="楕円 812"/>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95250</xdr:rowOff>
    </xdr:to>
    <xdr:cxnSp macro="">
      <xdr:nvCxnSpPr>
        <xdr:cNvPr id="814" name="直線コネクタ 813"/>
        <xdr:cNvCxnSpPr/>
      </xdr:nvCxnSpPr>
      <xdr:spPr>
        <a:xfrm>
          <a:off x="20434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815" name="楕円 814"/>
        <xdr:cNvSpPr/>
      </xdr:nvSpPr>
      <xdr:spPr>
        <a:xfrm>
          <a:off x="19494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95250</xdr:rowOff>
    </xdr:to>
    <xdr:cxnSp macro="">
      <xdr:nvCxnSpPr>
        <xdr:cNvPr id="816" name="直線コネクタ 815"/>
        <xdr:cNvCxnSpPr/>
      </xdr:nvCxnSpPr>
      <xdr:spPr>
        <a:xfrm>
          <a:off x="19545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6350</xdr:rowOff>
    </xdr:from>
    <xdr:to>
      <xdr:col>98</xdr:col>
      <xdr:colOff>38100</xdr:colOff>
      <xdr:row>83</xdr:row>
      <xdr:rowOff>107950</xdr:rowOff>
    </xdr:to>
    <xdr:sp macro="" textlink="">
      <xdr:nvSpPr>
        <xdr:cNvPr id="817" name="楕円 816"/>
        <xdr:cNvSpPr/>
      </xdr:nvSpPr>
      <xdr:spPr>
        <a:xfrm>
          <a:off x="18605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57150</xdr:rowOff>
    </xdr:from>
    <xdr:to>
      <xdr:col>102</xdr:col>
      <xdr:colOff>114300</xdr:colOff>
      <xdr:row>83</xdr:row>
      <xdr:rowOff>95250</xdr:rowOff>
    </xdr:to>
    <xdr:cxnSp macro="">
      <xdr:nvCxnSpPr>
        <xdr:cNvPr id="818" name="直線コネクタ 817"/>
        <xdr:cNvCxnSpPr/>
      </xdr:nvCxnSpPr>
      <xdr:spPr>
        <a:xfrm>
          <a:off x="18656300" y="1428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19" name="n_1aveValue【消防施設】&#10;一人当たり面積"/>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820" name="n_2aveValue【消防施設】&#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821" name="n_3aveValue【消防施設】&#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822" name="n_4aveValue【消防施設】&#10;一人当たり面積"/>
        <xdr:cNvSpPr txBox="1"/>
      </xdr:nvSpPr>
      <xdr:spPr>
        <a:xfrm>
          <a:off x="18421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137177</xdr:rowOff>
    </xdr:from>
    <xdr:ext cx="469744" cy="259045"/>
    <xdr:sp macro="" textlink="">
      <xdr:nvSpPr>
        <xdr:cNvPr id="823" name="n_1mainValue【消防施設】&#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824" name="n_2mainValue【消防施設】&#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825" name="n_3mainValue【消防施設】&#10;一人当たり面積"/>
        <xdr:cNvSpPr txBox="1"/>
      </xdr:nvSpPr>
      <xdr:spPr>
        <a:xfrm>
          <a:off x="19310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99077</xdr:rowOff>
    </xdr:from>
    <xdr:ext cx="469744" cy="259045"/>
    <xdr:sp macro="" textlink="">
      <xdr:nvSpPr>
        <xdr:cNvPr id="826" name="n_4mainValue【消防施設】&#10;一人当たり面積"/>
        <xdr:cNvSpPr txBox="1"/>
      </xdr:nvSpPr>
      <xdr:spPr>
        <a:xfrm>
          <a:off x="18421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39" name="テキスト ボックス 83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7" name="テキスト ボックス 84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50" name="直線コネクタ 849"/>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51" name="【庁舎】&#10;有形固定資産減価償却率最小値テキスト"/>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52" name="直線コネクタ 851"/>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53" name="【庁舎】&#10;有形固定資産減価償却率最大値テキスト"/>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54" name="直線コネクタ 853"/>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103522</xdr:rowOff>
    </xdr:from>
    <xdr:ext cx="405111" cy="259045"/>
    <xdr:sp macro="" textlink="">
      <xdr:nvSpPr>
        <xdr:cNvPr id="855" name="【庁舎】&#10;有形固定資産減価償却率平均値テキスト"/>
        <xdr:cNvSpPr txBox="1"/>
      </xdr:nvSpPr>
      <xdr:spPr>
        <a:xfrm>
          <a:off x="16357600" y="17934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56" name="フローチャート: 判断 855"/>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57" name="フローチャート: 判断 856"/>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858" name="フローチャート: 判断 857"/>
        <xdr:cNvSpPr/>
      </xdr:nvSpPr>
      <xdr:spPr>
        <a:xfrm>
          <a:off x="14541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859" name="フローチャート: 判断 858"/>
        <xdr:cNvSpPr/>
      </xdr:nvSpPr>
      <xdr:spPr>
        <a:xfrm>
          <a:off x="13652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101600</xdr:rowOff>
    </xdr:from>
    <xdr:to>
      <xdr:col>67</xdr:col>
      <xdr:colOff>101600</xdr:colOff>
      <xdr:row>106</xdr:row>
      <xdr:rowOff>31750</xdr:rowOff>
    </xdr:to>
    <xdr:sp macro="" textlink="">
      <xdr:nvSpPr>
        <xdr:cNvPr id="860" name="フローチャート: 判断 859"/>
        <xdr:cNvSpPr/>
      </xdr:nvSpPr>
      <xdr:spPr>
        <a:xfrm>
          <a:off x="1276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29211</xdr:rowOff>
    </xdr:from>
    <xdr:to>
      <xdr:col>85</xdr:col>
      <xdr:colOff>177800</xdr:colOff>
      <xdr:row>106</xdr:row>
      <xdr:rowOff>130811</xdr:rowOff>
    </xdr:to>
    <xdr:sp macro="" textlink="">
      <xdr:nvSpPr>
        <xdr:cNvPr id="866" name="楕円 865"/>
        <xdr:cNvSpPr/>
      </xdr:nvSpPr>
      <xdr:spPr>
        <a:xfrm>
          <a:off x="162687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7638</xdr:rowOff>
    </xdr:from>
    <xdr:ext cx="405111" cy="259045"/>
    <xdr:sp macro="" textlink="">
      <xdr:nvSpPr>
        <xdr:cNvPr id="867" name="【庁舎】&#10;有形固定資産減価償却率該当値テキスト"/>
        <xdr:cNvSpPr txBox="1"/>
      </xdr:nvSpPr>
      <xdr:spPr>
        <a:xfrm>
          <a:off x="16357600" y="1818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162561</xdr:rowOff>
    </xdr:from>
    <xdr:to>
      <xdr:col>81</xdr:col>
      <xdr:colOff>101600</xdr:colOff>
      <xdr:row>106</xdr:row>
      <xdr:rowOff>92711</xdr:rowOff>
    </xdr:to>
    <xdr:sp macro="" textlink="">
      <xdr:nvSpPr>
        <xdr:cNvPr id="868" name="楕円 867"/>
        <xdr:cNvSpPr/>
      </xdr:nvSpPr>
      <xdr:spPr>
        <a:xfrm>
          <a:off x="15430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41911</xdr:rowOff>
    </xdr:from>
    <xdr:to>
      <xdr:col>85</xdr:col>
      <xdr:colOff>127000</xdr:colOff>
      <xdr:row>106</xdr:row>
      <xdr:rowOff>80011</xdr:rowOff>
    </xdr:to>
    <xdr:cxnSp macro="">
      <xdr:nvCxnSpPr>
        <xdr:cNvPr id="869" name="直線コネクタ 868"/>
        <xdr:cNvCxnSpPr/>
      </xdr:nvCxnSpPr>
      <xdr:spPr>
        <a:xfrm>
          <a:off x="15481300" y="182156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23495</xdr:rowOff>
    </xdr:from>
    <xdr:to>
      <xdr:col>76</xdr:col>
      <xdr:colOff>165100</xdr:colOff>
      <xdr:row>106</xdr:row>
      <xdr:rowOff>125095</xdr:rowOff>
    </xdr:to>
    <xdr:sp macro="" textlink="">
      <xdr:nvSpPr>
        <xdr:cNvPr id="870" name="楕円 869"/>
        <xdr:cNvSpPr/>
      </xdr:nvSpPr>
      <xdr:spPr>
        <a:xfrm>
          <a:off x="14541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41911</xdr:rowOff>
    </xdr:from>
    <xdr:to>
      <xdr:col>81</xdr:col>
      <xdr:colOff>50800</xdr:colOff>
      <xdr:row>106</xdr:row>
      <xdr:rowOff>74295</xdr:rowOff>
    </xdr:to>
    <xdr:cxnSp macro="">
      <xdr:nvCxnSpPr>
        <xdr:cNvPr id="871" name="直線コネクタ 870"/>
        <xdr:cNvCxnSpPr/>
      </xdr:nvCxnSpPr>
      <xdr:spPr>
        <a:xfrm flipV="1">
          <a:off x="14592300" y="1821561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95886</xdr:rowOff>
    </xdr:from>
    <xdr:to>
      <xdr:col>72</xdr:col>
      <xdr:colOff>38100</xdr:colOff>
      <xdr:row>107</xdr:row>
      <xdr:rowOff>26036</xdr:rowOff>
    </xdr:to>
    <xdr:sp macro="" textlink="">
      <xdr:nvSpPr>
        <xdr:cNvPr id="872" name="楕円 871"/>
        <xdr:cNvSpPr/>
      </xdr:nvSpPr>
      <xdr:spPr>
        <a:xfrm>
          <a:off x="13652500" y="182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74295</xdr:rowOff>
    </xdr:from>
    <xdr:to>
      <xdr:col>76</xdr:col>
      <xdr:colOff>114300</xdr:colOff>
      <xdr:row>106</xdr:row>
      <xdr:rowOff>146686</xdr:rowOff>
    </xdr:to>
    <xdr:cxnSp macro="">
      <xdr:nvCxnSpPr>
        <xdr:cNvPr id="873" name="直線コネクタ 872"/>
        <xdr:cNvCxnSpPr/>
      </xdr:nvCxnSpPr>
      <xdr:spPr>
        <a:xfrm flipV="1">
          <a:off x="13703300" y="18247995"/>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59689</xdr:rowOff>
    </xdr:from>
    <xdr:to>
      <xdr:col>67</xdr:col>
      <xdr:colOff>101600</xdr:colOff>
      <xdr:row>106</xdr:row>
      <xdr:rowOff>161289</xdr:rowOff>
    </xdr:to>
    <xdr:sp macro="" textlink="">
      <xdr:nvSpPr>
        <xdr:cNvPr id="874" name="楕円 873"/>
        <xdr:cNvSpPr/>
      </xdr:nvSpPr>
      <xdr:spPr>
        <a:xfrm>
          <a:off x="12763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110489</xdr:rowOff>
    </xdr:from>
    <xdr:to>
      <xdr:col>71</xdr:col>
      <xdr:colOff>177800</xdr:colOff>
      <xdr:row>106</xdr:row>
      <xdr:rowOff>146686</xdr:rowOff>
    </xdr:to>
    <xdr:cxnSp macro="">
      <xdr:nvCxnSpPr>
        <xdr:cNvPr id="875" name="直線コネクタ 874"/>
        <xdr:cNvCxnSpPr/>
      </xdr:nvCxnSpPr>
      <xdr:spPr>
        <a:xfrm>
          <a:off x="12814300" y="182841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46372</xdr:rowOff>
    </xdr:from>
    <xdr:ext cx="405111" cy="259045"/>
    <xdr:sp macro="" textlink="">
      <xdr:nvSpPr>
        <xdr:cNvPr id="876" name="n_1aveValue【庁舎】&#10;有形固定資産減価償却率"/>
        <xdr:cNvSpPr txBox="1"/>
      </xdr:nvSpPr>
      <xdr:spPr>
        <a:xfrm>
          <a:off x="15266044" y="1787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76852</xdr:rowOff>
    </xdr:from>
    <xdr:ext cx="405111" cy="259045"/>
    <xdr:sp macro="" textlink="">
      <xdr:nvSpPr>
        <xdr:cNvPr id="877" name="n_2aveValue【庁舎】&#10;有形固定資産減価償却率"/>
        <xdr:cNvSpPr txBox="1"/>
      </xdr:nvSpPr>
      <xdr:spPr>
        <a:xfrm>
          <a:off x="14389744" y="1790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44466</xdr:rowOff>
    </xdr:from>
    <xdr:ext cx="405111" cy="259045"/>
    <xdr:sp macro="" textlink="">
      <xdr:nvSpPr>
        <xdr:cNvPr id="878" name="n_3aveValue【庁舎】&#10;有形固定資産減価償却率"/>
        <xdr:cNvSpPr txBox="1"/>
      </xdr:nvSpPr>
      <xdr:spPr>
        <a:xfrm>
          <a:off x="13500744" y="1787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48277</xdr:rowOff>
    </xdr:from>
    <xdr:ext cx="405111" cy="259045"/>
    <xdr:sp macro="" textlink="">
      <xdr:nvSpPr>
        <xdr:cNvPr id="879" name="n_4aveValue【庁舎】&#10;有形固定資産減価償却率"/>
        <xdr:cNvSpPr txBox="1"/>
      </xdr:nvSpPr>
      <xdr:spPr>
        <a:xfrm>
          <a:off x="12611744" y="1787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83838</xdr:rowOff>
    </xdr:from>
    <xdr:ext cx="405111" cy="259045"/>
    <xdr:sp macro="" textlink="">
      <xdr:nvSpPr>
        <xdr:cNvPr id="880" name="n_1mainValue【庁舎】&#10;有形固定資産減価償却率"/>
        <xdr:cNvSpPr txBox="1"/>
      </xdr:nvSpPr>
      <xdr:spPr>
        <a:xfrm>
          <a:off x="152660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116222</xdr:rowOff>
    </xdr:from>
    <xdr:ext cx="405111" cy="259045"/>
    <xdr:sp macro="" textlink="">
      <xdr:nvSpPr>
        <xdr:cNvPr id="881" name="n_2mainValue【庁舎】&#10;有形固定資産減価償却率"/>
        <xdr:cNvSpPr txBox="1"/>
      </xdr:nvSpPr>
      <xdr:spPr>
        <a:xfrm>
          <a:off x="143897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17163</xdr:rowOff>
    </xdr:from>
    <xdr:ext cx="405111" cy="259045"/>
    <xdr:sp macro="" textlink="">
      <xdr:nvSpPr>
        <xdr:cNvPr id="882" name="n_3mainValue【庁舎】&#10;有形固定資産減価償却率"/>
        <xdr:cNvSpPr txBox="1"/>
      </xdr:nvSpPr>
      <xdr:spPr>
        <a:xfrm>
          <a:off x="13500744" y="1836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152416</xdr:rowOff>
    </xdr:from>
    <xdr:ext cx="405111" cy="259045"/>
    <xdr:sp macro="" textlink="">
      <xdr:nvSpPr>
        <xdr:cNvPr id="883" name="n_4mainValue【庁舎】&#10;有形固定資産減価償却率"/>
        <xdr:cNvSpPr txBox="1"/>
      </xdr:nvSpPr>
      <xdr:spPr>
        <a:xfrm>
          <a:off x="12611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4" name="直線コネクタ 89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5" name="テキスト ボックス 89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6" name="直線コネクタ 89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7" name="テキスト ボックス 89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8" name="直線コネクタ 89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9" name="テキスト ボックス 89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0" name="直線コネクタ 89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1" name="テキスト ボックス 90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2" name="直線コネクタ 90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3" name="テキスト ボックス 90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907" name="直線コネクタ 906"/>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908" name="【庁舎】&#10;一人当たり面積最小値テキスト"/>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909" name="直線コネクタ 908"/>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910" name="【庁舎】&#10;一人当たり面積最大値テキスト"/>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11" name="直線コネクタ 910"/>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912" name="【庁舎】&#10;一人当たり面積平均値テキスト"/>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13" name="フローチャート: 判断 912"/>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4" name="フローチャート: 判断 913"/>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915" name="フローチャート: 判断 914"/>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916" name="フローチャート: 判断 915"/>
        <xdr:cNvSpPr/>
      </xdr:nvSpPr>
      <xdr:spPr>
        <a:xfrm>
          <a:off x="19494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917" name="フローチャート: 判断 916"/>
        <xdr:cNvSpPr/>
      </xdr:nvSpPr>
      <xdr:spPr>
        <a:xfrm>
          <a:off x="18605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923" name="楕円 922"/>
        <xdr:cNvSpPr/>
      </xdr:nvSpPr>
      <xdr:spPr>
        <a:xfrm>
          <a:off x="221107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72407</xdr:rowOff>
    </xdr:from>
    <xdr:ext cx="469744" cy="259045"/>
    <xdr:sp macro="" textlink="">
      <xdr:nvSpPr>
        <xdr:cNvPr id="924" name="【庁舎】&#10;一人当たり面積該当値テキスト"/>
        <xdr:cNvSpPr txBox="1"/>
      </xdr:nvSpPr>
      <xdr:spPr>
        <a:xfrm>
          <a:off x="22199600"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90170</xdr:rowOff>
    </xdr:from>
    <xdr:to>
      <xdr:col>112</xdr:col>
      <xdr:colOff>38100</xdr:colOff>
      <xdr:row>106</xdr:row>
      <xdr:rowOff>20320</xdr:rowOff>
    </xdr:to>
    <xdr:sp macro="" textlink="">
      <xdr:nvSpPr>
        <xdr:cNvPr id="925" name="楕円 924"/>
        <xdr:cNvSpPr/>
      </xdr:nvSpPr>
      <xdr:spPr>
        <a:xfrm>
          <a:off x="21272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140970</xdr:rowOff>
    </xdr:from>
    <xdr:to>
      <xdr:col>116</xdr:col>
      <xdr:colOff>63500</xdr:colOff>
      <xdr:row>105</xdr:row>
      <xdr:rowOff>144780</xdr:rowOff>
    </xdr:to>
    <xdr:cxnSp macro="">
      <xdr:nvCxnSpPr>
        <xdr:cNvPr id="926" name="直線コネクタ 925"/>
        <xdr:cNvCxnSpPr/>
      </xdr:nvCxnSpPr>
      <xdr:spPr>
        <a:xfrm>
          <a:off x="21323300" y="181432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128270</xdr:rowOff>
    </xdr:from>
    <xdr:to>
      <xdr:col>107</xdr:col>
      <xdr:colOff>101600</xdr:colOff>
      <xdr:row>106</xdr:row>
      <xdr:rowOff>58420</xdr:rowOff>
    </xdr:to>
    <xdr:sp macro="" textlink="">
      <xdr:nvSpPr>
        <xdr:cNvPr id="927" name="楕円 926"/>
        <xdr:cNvSpPr/>
      </xdr:nvSpPr>
      <xdr:spPr>
        <a:xfrm>
          <a:off x="20383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140970</xdr:rowOff>
    </xdr:from>
    <xdr:to>
      <xdr:col>111</xdr:col>
      <xdr:colOff>177800</xdr:colOff>
      <xdr:row>106</xdr:row>
      <xdr:rowOff>7620</xdr:rowOff>
    </xdr:to>
    <xdr:cxnSp macro="">
      <xdr:nvCxnSpPr>
        <xdr:cNvPr id="928" name="直線コネクタ 927"/>
        <xdr:cNvCxnSpPr/>
      </xdr:nvCxnSpPr>
      <xdr:spPr>
        <a:xfrm flipV="1">
          <a:off x="20434300" y="18143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124461</xdr:rowOff>
    </xdr:from>
    <xdr:to>
      <xdr:col>102</xdr:col>
      <xdr:colOff>165100</xdr:colOff>
      <xdr:row>106</xdr:row>
      <xdr:rowOff>54611</xdr:rowOff>
    </xdr:to>
    <xdr:sp macro="" textlink="">
      <xdr:nvSpPr>
        <xdr:cNvPr id="929" name="楕円 928"/>
        <xdr:cNvSpPr/>
      </xdr:nvSpPr>
      <xdr:spPr>
        <a:xfrm>
          <a:off x="19494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3811</xdr:rowOff>
    </xdr:from>
    <xdr:to>
      <xdr:col>107</xdr:col>
      <xdr:colOff>50800</xdr:colOff>
      <xdr:row>106</xdr:row>
      <xdr:rowOff>7620</xdr:rowOff>
    </xdr:to>
    <xdr:cxnSp macro="">
      <xdr:nvCxnSpPr>
        <xdr:cNvPr id="930" name="直線コネクタ 929"/>
        <xdr:cNvCxnSpPr/>
      </xdr:nvCxnSpPr>
      <xdr:spPr>
        <a:xfrm>
          <a:off x="19545300" y="181775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120650</xdr:rowOff>
    </xdr:from>
    <xdr:to>
      <xdr:col>98</xdr:col>
      <xdr:colOff>38100</xdr:colOff>
      <xdr:row>106</xdr:row>
      <xdr:rowOff>50800</xdr:rowOff>
    </xdr:to>
    <xdr:sp macro="" textlink="">
      <xdr:nvSpPr>
        <xdr:cNvPr id="931" name="楕円 930"/>
        <xdr:cNvSpPr/>
      </xdr:nvSpPr>
      <xdr:spPr>
        <a:xfrm>
          <a:off x="18605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0</xdr:rowOff>
    </xdr:from>
    <xdr:to>
      <xdr:col>102</xdr:col>
      <xdr:colOff>114300</xdr:colOff>
      <xdr:row>106</xdr:row>
      <xdr:rowOff>3811</xdr:rowOff>
    </xdr:to>
    <xdr:cxnSp macro="">
      <xdr:nvCxnSpPr>
        <xdr:cNvPr id="932" name="直線コネクタ 931"/>
        <xdr:cNvCxnSpPr/>
      </xdr:nvCxnSpPr>
      <xdr:spPr>
        <a:xfrm>
          <a:off x="18656300" y="181737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33" name="n_1aveValue【庁舎】&#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33038</xdr:rowOff>
    </xdr:from>
    <xdr:ext cx="469744" cy="259045"/>
    <xdr:sp macro="" textlink="">
      <xdr:nvSpPr>
        <xdr:cNvPr id="934" name="n_2aveValue【庁舎】&#10;一人当たり面積"/>
        <xdr:cNvSpPr txBox="1"/>
      </xdr:nvSpPr>
      <xdr:spPr>
        <a:xfrm>
          <a:off x="20199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17797</xdr:rowOff>
    </xdr:from>
    <xdr:ext cx="469744" cy="259045"/>
    <xdr:sp macro="" textlink="">
      <xdr:nvSpPr>
        <xdr:cNvPr id="935" name="n_3aveValue【庁舎】&#10;一人当たり面積"/>
        <xdr:cNvSpPr txBox="1"/>
      </xdr:nvSpPr>
      <xdr:spPr>
        <a:xfrm>
          <a:off x="19310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40657</xdr:rowOff>
    </xdr:from>
    <xdr:ext cx="469744" cy="259045"/>
    <xdr:sp macro="" textlink="">
      <xdr:nvSpPr>
        <xdr:cNvPr id="936" name="n_4aveValue【庁舎】&#10;一人当たり面積"/>
        <xdr:cNvSpPr txBox="1"/>
      </xdr:nvSpPr>
      <xdr:spPr>
        <a:xfrm>
          <a:off x="18421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11447</xdr:rowOff>
    </xdr:from>
    <xdr:ext cx="469744" cy="259045"/>
    <xdr:sp macro="" textlink="">
      <xdr:nvSpPr>
        <xdr:cNvPr id="937" name="n_1mainValue【庁舎】&#10;一人当たり面積"/>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938" name="n_2mainValue【庁舎】&#10;一人当たり面積"/>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45738</xdr:rowOff>
    </xdr:from>
    <xdr:ext cx="469744" cy="259045"/>
    <xdr:sp macro="" textlink="">
      <xdr:nvSpPr>
        <xdr:cNvPr id="939" name="n_3mainValue【庁舎】&#10;一人当たり面積"/>
        <xdr:cNvSpPr txBox="1"/>
      </xdr:nvSpPr>
      <xdr:spPr>
        <a:xfrm>
          <a:off x="19310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41927</xdr:rowOff>
    </xdr:from>
    <xdr:ext cx="469744" cy="259045"/>
    <xdr:sp macro="" textlink="">
      <xdr:nvSpPr>
        <xdr:cNvPr id="940" name="n_4mainValue【庁舎】&#10;一人当たり面積"/>
        <xdr:cNvSpPr txBox="1"/>
      </xdr:nvSpPr>
      <xdr:spPr>
        <a:xfrm>
          <a:off x="18421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類似団体平均と比較して特に有形固定資産減価償却率が高くなっている施設は，児童館，図書館であり，特に低くなっている施設は，公民館，保健センター・保健所である。</a:t>
          </a:r>
        </a:p>
        <a:p>
          <a:r>
            <a:rPr kumimoji="1" lang="ja-JP" altLang="en-US" sz="1300">
              <a:latin typeface="ＭＳ Ｐゴシック" panose="020B0600070205080204" pitchFamily="50" charset="-128"/>
              <a:ea typeface="ＭＳ Ｐゴシック" panose="020B0600070205080204" pitchFamily="50" charset="-128"/>
            </a:rPr>
            <a:t>　公民館については，令和元年度から令和２年度にかけて，老朽化対策として耐震補強及び大規模改修工事を実施したことにより，償却率が大きく減少に転じた。</a:t>
          </a:r>
        </a:p>
        <a:p>
          <a:r>
            <a:rPr kumimoji="1" lang="ja-JP" altLang="en-US" sz="1300">
              <a:latin typeface="ＭＳ Ｐゴシック" panose="020B0600070205080204" pitchFamily="50" charset="-128"/>
              <a:ea typeface="ＭＳ Ｐゴシック" panose="020B0600070205080204" pitchFamily="50" charset="-128"/>
            </a:rPr>
            <a:t>　体育館・プールについても，中央体育館の大規模改修工事を実施したことにより，償却率が減少に転じた。　</a:t>
          </a:r>
        </a:p>
        <a:p>
          <a:r>
            <a:rPr kumimoji="1" lang="ja-JP" altLang="en-US" sz="1300">
              <a:latin typeface="ＭＳ Ｐゴシック" panose="020B0600070205080204" pitchFamily="50" charset="-128"/>
              <a:ea typeface="ＭＳ Ｐゴシック" panose="020B0600070205080204" pitchFamily="50" charset="-128"/>
            </a:rPr>
            <a:t>　保健センター・保健所については，平成２２年度に老朽化していた健康管理センターと保健センター等を複合化し，新しい保健所を建設したため，有形固定資産償却率が低くなっている。</a:t>
          </a:r>
        </a:p>
        <a:p>
          <a:r>
            <a:rPr kumimoji="1" lang="ja-JP" altLang="en-US" sz="1300">
              <a:latin typeface="ＭＳ Ｐゴシック" panose="020B0600070205080204" pitchFamily="50" charset="-128"/>
              <a:ea typeface="ＭＳ Ｐゴシック" panose="020B0600070205080204" pitchFamily="50" charset="-128"/>
            </a:rPr>
            <a:t>　その他の施設については，類似団体平均とほぼ同水準となっており，学校施設については，順次長寿命化工事等を実施し，老朽化対策を進めているため，有形固定資産減価償却率の増加を抑えている。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428,587
418,773
114.74
188,371,901
180,740,006
5,102,221
81,265,849
87,822,580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基準財政需要額において高齢者保健福祉費や社会福祉費等が増加した一方，基準財政収入額において固定資産税や地方消費税交付金等が増加したことから，単年度，３ヵ年平均ともに指数は前年度からほぼ横ばいとなった。</a:t>
          </a:r>
          <a:endParaRPr lang="ja-JP" altLang="ja-JP" sz="1400">
            <a:effectLst/>
          </a:endParaRPr>
        </a:p>
        <a:p>
          <a:r>
            <a:rPr kumimoji="1" lang="ja-JP" altLang="ja-JP" sz="1100">
              <a:solidFill>
                <a:schemeClr val="dk1"/>
              </a:solidFill>
              <a:effectLst/>
              <a:latin typeface="+mn-lt"/>
              <a:ea typeface="+mn-ea"/>
              <a:cs typeface="+mn-cs"/>
            </a:rPr>
            <a:t>　指数は類似団体平均を上回っているが，近年はほぼ横ばいになっているため，歳入の確保及び歳出の適正化の取組を進め，財政基盤の強化を図る。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23585</xdr:rowOff>
    </xdr:from>
    <xdr:to>
      <xdr:col>23</xdr:col>
      <xdr:colOff>133350</xdr:colOff>
      <xdr:row>40</xdr:row>
      <xdr:rowOff>23585</xdr:rowOff>
    </xdr:to>
    <xdr:cxnSp macro="">
      <xdr:nvCxnSpPr>
        <xdr:cNvPr id="71" name="直線コネクタ 70"/>
        <xdr:cNvCxnSpPr/>
      </xdr:nvCxnSpPr>
      <xdr:spPr>
        <a:xfrm>
          <a:off x="4114800" y="68815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23585</xdr:rowOff>
    </xdr:from>
    <xdr:to>
      <xdr:col>19</xdr:col>
      <xdr:colOff>133350</xdr:colOff>
      <xdr:row>40</xdr:row>
      <xdr:rowOff>40822</xdr:rowOff>
    </xdr:to>
    <xdr:cxnSp macro="">
      <xdr:nvCxnSpPr>
        <xdr:cNvPr id="74" name="直線コネクタ 73"/>
        <xdr:cNvCxnSpPr/>
      </xdr:nvCxnSpPr>
      <xdr:spPr>
        <a:xfrm flipV="1">
          <a:off x="3225800" y="68815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40822</xdr:rowOff>
    </xdr:from>
    <xdr:to>
      <xdr:col>15</xdr:col>
      <xdr:colOff>82550</xdr:colOff>
      <xdr:row>40</xdr:row>
      <xdr:rowOff>40822</xdr:rowOff>
    </xdr:to>
    <xdr:cxnSp macro="">
      <xdr:nvCxnSpPr>
        <xdr:cNvPr id="77" name="直線コネクタ 76"/>
        <xdr:cNvCxnSpPr/>
      </xdr:nvCxnSpPr>
      <xdr:spPr>
        <a:xfrm>
          <a:off x="2336800" y="68988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40822</xdr:rowOff>
    </xdr:from>
    <xdr:to>
      <xdr:col>11</xdr:col>
      <xdr:colOff>31750</xdr:colOff>
      <xdr:row>40</xdr:row>
      <xdr:rowOff>40822</xdr:rowOff>
    </xdr:to>
    <xdr:cxnSp macro="">
      <xdr:nvCxnSpPr>
        <xdr:cNvPr id="80" name="直線コネクタ 79"/>
        <xdr:cNvCxnSpPr/>
      </xdr:nvCxnSpPr>
      <xdr:spPr>
        <a:xfrm>
          <a:off x="1447800" y="68988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144235</xdr:rowOff>
    </xdr:from>
    <xdr:to>
      <xdr:col>23</xdr:col>
      <xdr:colOff>184150</xdr:colOff>
      <xdr:row>40</xdr:row>
      <xdr:rowOff>74385</xdr:rowOff>
    </xdr:to>
    <xdr:sp macro="" textlink="">
      <xdr:nvSpPr>
        <xdr:cNvPr id="90" name="楕円 89"/>
        <xdr:cNvSpPr/>
      </xdr:nvSpPr>
      <xdr:spPr>
        <a:xfrm>
          <a:off x="4902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160762</xdr:rowOff>
    </xdr:from>
    <xdr:ext cx="762000" cy="259045"/>
    <xdr:sp macro="" textlink="">
      <xdr:nvSpPr>
        <xdr:cNvPr id="91" name="財政力該当値テキスト"/>
        <xdr:cNvSpPr txBox="1"/>
      </xdr:nvSpPr>
      <xdr:spPr>
        <a:xfrm>
          <a:off x="5041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144235</xdr:rowOff>
    </xdr:from>
    <xdr:to>
      <xdr:col>19</xdr:col>
      <xdr:colOff>184150</xdr:colOff>
      <xdr:row>40</xdr:row>
      <xdr:rowOff>74385</xdr:rowOff>
    </xdr:to>
    <xdr:sp macro="" textlink="">
      <xdr:nvSpPr>
        <xdr:cNvPr id="92" name="楕円 91"/>
        <xdr:cNvSpPr/>
      </xdr:nvSpPr>
      <xdr:spPr>
        <a:xfrm>
          <a:off x="4064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84562</xdr:rowOff>
    </xdr:from>
    <xdr:ext cx="736600" cy="259045"/>
    <xdr:sp macro="" textlink="">
      <xdr:nvSpPr>
        <xdr:cNvPr id="93" name="テキスト ボックス 92"/>
        <xdr:cNvSpPr txBox="1"/>
      </xdr:nvSpPr>
      <xdr:spPr>
        <a:xfrm>
          <a:off x="3733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161472</xdr:rowOff>
    </xdr:from>
    <xdr:to>
      <xdr:col>15</xdr:col>
      <xdr:colOff>133350</xdr:colOff>
      <xdr:row>40</xdr:row>
      <xdr:rowOff>91622</xdr:rowOff>
    </xdr:to>
    <xdr:sp macro="" textlink="">
      <xdr:nvSpPr>
        <xdr:cNvPr id="94" name="楕円 93"/>
        <xdr:cNvSpPr/>
      </xdr:nvSpPr>
      <xdr:spPr>
        <a:xfrm>
          <a:off x="3175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101799</xdr:rowOff>
    </xdr:from>
    <xdr:ext cx="762000" cy="259045"/>
    <xdr:sp macro="" textlink="">
      <xdr:nvSpPr>
        <xdr:cNvPr id="95" name="テキスト ボックス 94"/>
        <xdr:cNvSpPr txBox="1"/>
      </xdr:nvSpPr>
      <xdr:spPr>
        <a:xfrm>
          <a:off x="2844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161472</xdr:rowOff>
    </xdr:from>
    <xdr:to>
      <xdr:col>11</xdr:col>
      <xdr:colOff>82550</xdr:colOff>
      <xdr:row>40</xdr:row>
      <xdr:rowOff>91622</xdr:rowOff>
    </xdr:to>
    <xdr:sp macro="" textlink="">
      <xdr:nvSpPr>
        <xdr:cNvPr id="96" name="楕円 95"/>
        <xdr:cNvSpPr/>
      </xdr:nvSpPr>
      <xdr:spPr>
        <a:xfrm>
          <a:off x="2286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101799</xdr:rowOff>
    </xdr:from>
    <xdr:ext cx="762000" cy="259045"/>
    <xdr:sp macro="" textlink="">
      <xdr:nvSpPr>
        <xdr:cNvPr id="97" name="テキスト ボックス 96"/>
        <xdr:cNvSpPr txBox="1"/>
      </xdr:nvSpPr>
      <xdr:spPr>
        <a:xfrm>
          <a:off x="1955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161472</xdr:rowOff>
    </xdr:from>
    <xdr:to>
      <xdr:col>7</xdr:col>
      <xdr:colOff>31750</xdr:colOff>
      <xdr:row>40</xdr:row>
      <xdr:rowOff>91622</xdr:rowOff>
    </xdr:to>
    <xdr:sp macro="" textlink="">
      <xdr:nvSpPr>
        <xdr:cNvPr id="98" name="楕円 97"/>
        <xdr:cNvSpPr/>
      </xdr:nvSpPr>
      <xdr:spPr>
        <a:xfrm>
          <a:off x="1397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101799</xdr:rowOff>
    </xdr:from>
    <xdr:ext cx="762000" cy="259045"/>
    <xdr:sp macro="" textlink="">
      <xdr:nvSpPr>
        <xdr:cNvPr id="99" name="テキスト ボックス 98"/>
        <xdr:cNvSpPr txBox="1"/>
      </xdr:nvSpPr>
      <xdr:spPr>
        <a:xfrm>
          <a:off x="1066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等が増加したものの，個人市民税や固定資産税等の市税や地方消費税交付金等の増加がそれを上回ったことから，対前年度比０．</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ポイントの減少となった。</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前年度に比べ数値は改善したものの，依然高水準で硬直化していることから，引き続き，収納対策の強化，受益者負担の適正化，歳出削減などの取組を進め，経常収支比率の改善を目指す。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47943</xdr:rowOff>
    </xdr:from>
    <xdr:to>
      <xdr:col>23</xdr:col>
      <xdr:colOff>133350</xdr:colOff>
      <xdr:row>63</xdr:row>
      <xdr:rowOff>66040</xdr:rowOff>
    </xdr:to>
    <xdr:cxnSp macro="">
      <xdr:nvCxnSpPr>
        <xdr:cNvPr id="130" name="直線コネクタ 129"/>
        <xdr:cNvCxnSpPr/>
      </xdr:nvCxnSpPr>
      <xdr:spPr>
        <a:xfrm flipV="1">
          <a:off x="4114800" y="10849293"/>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77805</xdr:rowOff>
    </xdr:from>
    <xdr:ext cx="762000" cy="259045"/>
    <xdr:sp macro="" textlink="">
      <xdr:nvSpPr>
        <xdr:cNvPr id="131" name="財政構造の弾力性平均値テキスト"/>
        <xdr:cNvSpPr txBox="1"/>
      </xdr:nvSpPr>
      <xdr:spPr>
        <a:xfrm>
          <a:off x="5041900" y="10879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63</xdr:row>
      <xdr:rowOff>66040</xdr:rowOff>
    </xdr:to>
    <xdr:cxnSp macro="">
      <xdr:nvCxnSpPr>
        <xdr:cNvPr id="133" name="直線コネクタ 132"/>
        <xdr:cNvCxnSpPr/>
      </xdr:nvCxnSpPr>
      <xdr:spPr>
        <a:xfrm>
          <a:off x="3225800" y="1084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5" name="テキスト ボックス 134"/>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17780</xdr:rowOff>
    </xdr:from>
    <xdr:to>
      <xdr:col>15</xdr:col>
      <xdr:colOff>82550</xdr:colOff>
      <xdr:row>63</xdr:row>
      <xdr:rowOff>41910</xdr:rowOff>
    </xdr:to>
    <xdr:cxnSp macro="">
      <xdr:nvCxnSpPr>
        <xdr:cNvPr id="136" name="直線コネクタ 135"/>
        <xdr:cNvCxnSpPr/>
      </xdr:nvCxnSpPr>
      <xdr:spPr>
        <a:xfrm>
          <a:off x="2336800" y="1081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8" name="テキスト ボックス 137"/>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17780</xdr:rowOff>
    </xdr:from>
    <xdr:to>
      <xdr:col>11</xdr:col>
      <xdr:colOff>31750</xdr:colOff>
      <xdr:row>63</xdr:row>
      <xdr:rowOff>72072</xdr:rowOff>
    </xdr:to>
    <xdr:cxnSp macro="">
      <xdr:nvCxnSpPr>
        <xdr:cNvPr id="139" name="直線コネクタ 138"/>
        <xdr:cNvCxnSpPr/>
      </xdr:nvCxnSpPr>
      <xdr:spPr>
        <a:xfrm flipV="1">
          <a:off x="1447800" y="10819130"/>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1" name="テキスト ボックス 140"/>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143845</xdr:rowOff>
    </xdr:from>
    <xdr:ext cx="762000" cy="259045"/>
    <xdr:sp macro="" textlink="">
      <xdr:nvSpPr>
        <xdr:cNvPr id="143" name="テキスト ボックス 142"/>
        <xdr:cNvSpPr txBox="1"/>
      </xdr:nvSpPr>
      <xdr:spPr>
        <a:xfrm>
          <a:off x="1066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168593</xdr:rowOff>
    </xdr:from>
    <xdr:to>
      <xdr:col>23</xdr:col>
      <xdr:colOff>184150</xdr:colOff>
      <xdr:row>63</xdr:row>
      <xdr:rowOff>98743</xdr:rowOff>
    </xdr:to>
    <xdr:sp macro="" textlink="">
      <xdr:nvSpPr>
        <xdr:cNvPr id="149" name="楕円 148"/>
        <xdr:cNvSpPr/>
      </xdr:nvSpPr>
      <xdr:spPr>
        <a:xfrm>
          <a:off x="49022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13670</xdr:rowOff>
    </xdr:from>
    <xdr:ext cx="762000" cy="259045"/>
    <xdr:sp macro="" textlink="">
      <xdr:nvSpPr>
        <xdr:cNvPr id="150" name="財政構造の弾力性該当値テキスト"/>
        <xdr:cNvSpPr txBox="1"/>
      </xdr:nvSpPr>
      <xdr:spPr>
        <a:xfrm>
          <a:off x="5041900" y="1064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15240</xdr:rowOff>
    </xdr:from>
    <xdr:to>
      <xdr:col>19</xdr:col>
      <xdr:colOff>184150</xdr:colOff>
      <xdr:row>63</xdr:row>
      <xdr:rowOff>116840</xdr:rowOff>
    </xdr:to>
    <xdr:sp macro="" textlink="">
      <xdr:nvSpPr>
        <xdr:cNvPr id="151" name="楕円 150"/>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127017</xdr:rowOff>
    </xdr:from>
    <xdr:ext cx="736600" cy="259045"/>
    <xdr:sp macro="" textlink="">
      <xdr:nvSpPr>
        <xdr:cNvPr id="152" name="テキスト ボックス 151"/>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3" name="楕円 152"/>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102887</xdr:rowOff>
    </xdr:from>
    <xdr:ext cx="762000" cy="259045"/>
    <xdr:sp macro="" textlink="">
      <xdr:nvSpPr>
        <xdr:cNvPr id="154" name="テキスト ボックス 153"/>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138430</xdr:rowOff>
    </xdr:from>
    <xdr:to>
      <xdr:col>11</xdr:col>
      <xdr:colOff>82550</xdr:colOff>
      <xdr:row>63</xdr:row>
      <xdr:rowOff>68580</xdr:rowOff>
    </xdr:to>
    <xdr:sp macro="" textlink="">
      <xdr:nvSpPr>
        <xdr:cNvPr id="155" name="楕円 154"/>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78757</xdr:rowOff>
    </xdr:from>
    <xdr:ext cx="762000" cy="259045"/>
    <xdr:sp macro="" textlink="">
      <xdr:nvSpPr>
        <xdr:cNvPr id="156" name="テキスト ボックス 155"/>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21272</xdr:rowOff>
    </xdr:from>
    <xdr:to>
      <xdr:col>7</xdr:col>
      <xdr:colOff>31750</xdr:colOff>
      <xdr:row>63</xdr:row>
      <xdr:rowOff>122872</xdr:rowOff>
    </xdr:to>
    <xdr:sp macro="" textlink="">
      <xdr:nvSpPr>
        <xdr:cNvPr id="157" name="楕円 156"/>
        <xdr:cNvSpPr/>
      </xdr:nvSpPr>
      <xdr:spPr>
        <a:xfrm>
          <a:off x="1397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133049</xdr:rowOff>
    </xdr:from>
    <xdr:ext cx="762000" cy="259045"/>
    <xdr:sp macro="" textlink="">
      <xdr:nvSpPr>
        <xdr:cNvPr id="158" name="テキスト ボックス 157"/>
        <xdr:cNvSpPr txBox="1"/>
      </xdr:nvSpPr>
      <xdr:spPr>
        <a:xfrm>
          <a:off x="1066800" y="1059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[111,541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会計年度任用職員制度への移行により，物件費</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したものの，</a:t>
          </a:r>
          <a:r>
            <a:rPr kumimoji="1" lang="ja-JP" altLang="en-US" sz="1100">
              <a:solidFill>
                <a:schemeClr val="dk1"/>
              </a:solidFill>
              <a:effectLst/>
              <a:latin typeface="+mn-lt"/>
              <a:ea typeface="+mn-ea"/>
              <a:cs typeface="+mn-cs"/>
            </a:rPr>
            <a:t>期末手当支給開始等もあり，人件費</a:t>
          </a:r>
          <a:r>
            <a:rPr kumimoji="1" lang="ja-JP" altLang="ja-JP" sz="1100">
              <a:solidFill>
                <a:schemeClr val="dk1"/>
              </a:solidFill>
              <a:effectLst/>
              <a:latin typeface="+mn-lt"/>
              <a:ea typeface="+mn-ea"/>
              <a:cs typeface="+mn-cs"/>
            </a:rPr>
            <a:t>の増加がそれを上回ったことから，結果として</a:t>
          </a:r>
          <a:r>
            <a:rPr kumimoji="1" lang="ja-JP" altLang="en-US" sz="1100">
              <a:solidFill>
                <a:schemeClr val="dk1"/>
              </a:solidFill>
              <a:effectLst/>
              <a:latin typeface="+mn-lt"/>
              <a:ea typeface="+mn-ea"/>
              <a:cs typeface="+mn-cs"/>
            </a:rPr>
            <a:t>人口</a:t>
          </a:r>
          <a:r>
            <a:rPr kumimoji="1" lang="ja-JP" altLang="ja-JP" sz="1100">
              <a:solidFill>
                <a:schemeClr val="dk1"/>
              </a:solidFill>
              <a:effectLst/>
              <a:latin typeface="+mn-lt"/>
              <a:ea typeface="+mn-ea"/>
              <a:cs typeface="+mn-cs"/>
            </a:rPr>
            <a:t>１人当たりの決算額は増加した。</a:t>
          </a:r>
          <a:endParaRPr lang="ja-JP" altLang="ja-JP">
            <a:effectLst/>
          </a:endParaRPr>
        </a:p>
        <a:p>
          <a:r>
            <a:rPr kumimoji="1" lang="ja-JP" altLang="ja-JP" sz="1100">
              <a:solidFill>
                <a:schemeClr val="dk1"/>
              </a:solidFill>
              <a:effectLst/>
              <a:latin typeface="+mn-lt"/>
              <a:ea typeface="+mn-ea"/>
              <a:cs typeface="+mn-cs"/>
            </a:rPr>
            <a:t>　人口１人当たりの決算額は，</a:t>
          </a:r>
          <a:r>
            <a:rPr kumimoji="1" lang="ja-JP" altLang="en-US" sz="1100">
              <a:solidFill>
                <a:schemeClr val="dk1"/>
              </a:solidFill>
              <a:effectLst/>
              <a:latin typeface="+mn-lt"/>
              <a:ea typeface="+mn-ea"/>
              <a:cs typeface="+mn-cs"/>
            </a:rPr>
            <a:t>平成３０年度以降，逓増の傾向にあり</a:t>
          </a:r>
          <a:r>
            <a:rPr kumimoji="1" lang="ja-JP" altLang="ja-JP" sz="1100">
              <a:solidFill>
                <a:schemeClr val="dk1"/>
              </a:solidFill>
              <a:effectLst/>
              <a:latin typeface="+mn-lt"/>
              <a:ea typeface="+mn-ea"/>
              <a:cs typeface="+mn-cs"/>
            </a:rPr>
            <a:t>，今後も物件費の増加等が見込まれるため，引き続き，経常経費の削減に努めるとともに，職員数や給与水準の適正化により人件費の抑制に努める。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96782</xdr:rowOff>
    </xdr:from>
    <xdr:to>
      <xdr:col>23</xdr:col>
      <xdr:colOff>133350</xdr:colOff>
      <xdr:row>83</xdr:row>
      <xdr:rowOff>56496</xdr:rowOff>
    </xdr:to>
    <xdr:cxnSp macro="">
      <xdr:nvCxnSpPr>
        <xdr:cNvPr id="195" name="直線コネクタ 194"/>
        <xdr:cNvCxnSpPr/>
      </xdr:nvCxnSpPr>
      <xdr:spPr>
        <a:xfrm>
          <a:off x="4114800" y="14155682"/>
          <a:ext cx="838200" cy="13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112988</xdr:rowOff>
    </xdr:from>
    <xdr:ext cx="762000" cy="259045"/>
    <xdr:sp macro="" textlink="">
      <xdr:nvSpPr>
        <xdr:cNvPr id="196" name="人件費・物件費等の状況平均値テキスト"/>
        <xdr:cNvSpPr txBox="1"/>
      </xdr:nvSpPr>
      <xdr:spPr>
        <a:xfrm>
          <a:off x="5041900" y="1434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46092</xdr:rowOff>
    </xdr:from>
    <xdr:to>
      <xdr:col>19</xdr:col>
      <xdr:colOff>133350</xdr:colOff>
      <xdr:row>82</xdr:row>
      <xdr:rowOff>96782</xdr:rowOff>
    </xdr:to>
    <xdr:cxnSp macro="">
      <xdr:nvCxnSpPr>
        <xdr:cNvPr id="198" name="直線コネクタ 197"/>
        <xdr:cNvCxnSpPr/>
      </xdr:nvCxnSpPr>
      <xdr:spPr>
        <a:xfrm>
          <a:off x="3225800" y="14104992"/>
          <a:ext cx="889000" cy="5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87075</xdr:rowOff>
    </xdr:from>
    <xdr:ext cx="736600" cy="259045"/>
    <xdr:sp macro="" textlink="">
      <xdr:nvSpPr>
        <xdr:cNvPr id="200" name="テキスト ボックス 199"/>
        <xdr:cNvSpPr txBox="1"/>
      </xdr:nvSpPr>
      <xdr:spPr>
        <a:xfrm>
          <a:off x="3733800" y="1431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6018</xdr:rowOff>
    </xdr:from>
    <xdr:to>
      <xdr:col>15</xdr:col>
      <xdr:colOff>82550</xdr:colOff>
      <xdr:row>82</xdr:row>
      <xdr:rowOff>46092</xdr:rowOff>
    </xdr:to>
    <xdr:cxnSp macro="">
      <xdr:nvCxnSpPr>
        <xdr:cNvPr id="201" name="直線コネクタ 200"/>
        <xdr:cNvCxnSpPr/>
      </xdr:nvCxnSpPr>
      <xdr:spPr>
        <a:xfrm>
          <a:off x="2336800" y="14064918"/>
          <a:ext cx="889000" cy="4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42761</xdr:rowOff>
    </xdr:from>
    <xdr:ext cx="762000" cy="259045"/>
    <xdr:sp macro="" textlink="">
      <xdr:nvSpPr>
        <xdr:cNvPr id="203" name="テキスト ボックス 202"/>
        <xdr:cNvSpPr txBox="1"/>
      </xdr:nvSpPr>
      <xdr:spPr>
        <a:xfrm>
          <a:off x="2844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6018</xdr:rowOff>
    </xdr:from>
    <xdr:to>
      <xdr:col>11</xdr:col>
      <xdr:colOff>31750</xdr:colOff>
      <xdr:row>82</xdr:row>
      <xdr:rowOff>10207</xdr:rowOff>
    </xdr:to>
    <xdr:cxnSp macro="">
      <xdr:nvCxnSpPr>
        <xdr:cNvPr id="204" name="直線コネクタ 203"/>
        <xdr:cNvCxnSpPr/>
      </xdr:nvCxnSpPr>
      <xdr:spPr>
        <a:xfrm flipV="1">
          <a:off x="1447800" y="14064918"/>
          <a:ext cx="889000" cy="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168451</xdr:rowOff>
    </xdr:from>
    <xdr:ext cx="762000" cy="259045"/>
    <xdr:sp macro="" textlink="">
      <xdr:nvSpPr>
        <xdr:cNvPr id="206" name="テキスト ボックス 205"/>
        <xdr:cNvSpPr txBox="1"/>
      </xdr:nvSpPr>
      <xdr:spPr>
        <a:xfrm>
          <a:off x="1955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xdr:rowOff>
    </xdr:from>
    <xdr:ext cx="762000" cy="259045"/>
    <xdr:sp macro="" textlink="">
      <xdr:nvSpPr>
        <xdr:cNvPr id="208" name="テキスト ボックス 207"/>
        <xdr:cNvSpPr txBox="1"/>
      </xdr:nvSpPr>
      <xdr:spPr>
        <a:xfrm>
          <a:off x="1066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5696</xdr:rowOff>
    </xdr:from>
    <xdr:to>
      <xdr:col>23</xdr:col>
      <xdr:colOff>184150</xdr:colOff>
      <xdr:row>83</xdr:row>
      <xdr:rowOff>107296</xdr:rowOff>
    </xdr:to>
    <xdr:sp macro="" textlink="">
      <xdr:nvSpPr>
        <xdr:cNvPr id="214" name="楕円 213"/>
        <xdr:cNvSpPr/>
      </xdr:nvSpPr>
      <xdr:spPr>
        <a:xfrm>
          <a:off x="4902200" y="1423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22223</xdr:rowOff>
    </xdr:from>
    <xdr:ext cx="762000" cy="259045"/>
    <xdr:sp macro="" textlink="">
      <xdr:nvSpPr>
        <xdr:cNvPr id="215" name="人件費・物件費等の状況該当値テキスト"/>
        <xdr:cNvSpPr txBox="1"/>
      </xdr:nvSpPr>
      <xdr:spPr>
        <a:xfrm>
          <a:off x="5041900" y="1408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45982</xdr:rowOff>
    </xdr:from>
    <xdr:to>
      <xdr:col>19</xdr:col>
      <xdr:colOff>184150</xdr:colOff>
      <xdr:row>82</xdr:row>
      <xdr:rowOff>147582</xdr:rowOff>
    </xdr:to>
    <xdr:sp macro="" textlink="">
      <xdr:nvSpPr>
        <xdr:cNvPr id="216" name="楕円 215"/>
        <xdr:cNvSpPr/>
      </xdr:nvSpPr>
      <xdr:spPr>
        <a:xfrm>
          <a:off x="4064000" y="1410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157759</xdr:rowOff>
    </xdr:from>
    <xdr:ext cx="736600" cy="259045"/>
    <xdr:sp macro="" textlink="">
      <xdr:nvSpPr>
        <xdr:cNvPr id="217" name="テキスト ボックス 216"/>
        <xdr:cNvSpPr txBox="1"/>
      </xdr:nvSpPr>
      <xdr:spPr>
        <a:xfrm>
          <a:off x="3733800" y="13873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166742</xdr:rowOff>
    </xdr:from>
    <xdr:to>
      <xdr:col>15</xdr:col>
      <xdr:colOff>133350</xdr:colOff>
      <xdr:row>82</xdr:row>
      <xdr:rowOff>96892</xdr:rowOff>
    </xdr:to>
    <xdr:sp macro="" textlink="">
      <xdr:nvSpPr>
        <xdr:cNvPr id="218" name="楕円 217"/>
        <xdr:cNvSpPr/>
      </xdr:nvSpPr>
      <xdr:spPr>
        <a:xfrm>
          <a:off x="3175000" y="1405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107069</xdr:rowOff>
    </xdr:from>
    <xdr:ext cx="762000" cy="259045"/>
    <xdr:sp macro="" textlink="">
      <xdr:nvSpPr>
        <xdr:cNvPr id="219" name="テキスト ボックス 218"/>
        <xdr:cNvSpPr txBox="1"/>
      </xdr:nvSpPr>
      <xdr:spPr>
        <a:xfrm>
          <a:off x="2844800" y="1382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126668</xdr:rowOff>
    </xdr:from>
    <xdr:to>
      <xdr:col>11</xdr:col>
      <xdr:colOff>82550</xdr:colOff>
      <xdr:row>82</xdr:row>
      <xdr:rowOff>56818</xdr:rowOff>
    </xdr:to>
    <xdr:sp macro="" textlink="">
      <xdr:nvSpPr>
        <xdr:cNvPr id="220" name="楕円 219"/>
        <xdr:cNvSpPr/>
      </xdr:nvSpPr>
      <xdr:spPr>
        <a:xfrm>
          <a:off x="2286000" y="1401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66995</xdr:rowOff>
    </xdr:from>
    <xdr:ext cx="762000" cy="259045"/>
    <xdr:sp macro="" textlink="">
      <xdr:nvSpPr>
        <xdr:cNvPr id="221" name="テキスト ボックス 220"/>
        <xdr:cNvSpPr txBox="1"/>
      </xdr:nvSpPr>
      <xdr:spPr>
        <a:xfrm>
          <a:off x="1955800" y="13782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130857</xdr:rowOff>
    </xdr:from>
    <xdr:to>
      <xdr:col>7</xdr:col>
      <xdr:colOff>31750</xdr:colOff>
      <xdr:row>82</xdr:row>
      <xdr:rowOff>61007</xdr:rowOff>
    </xdr:to>
    <xdr:sp macro="" textlink="">
      <xdr:nvSpPr>
        <xdr:cNvPr id="222" name="楕円 221"/>
        <xdr:cNvSpPr/>
      </xdr:nvSpPr>
      <xdr:spPr>
        <a:xfrm>
          <a:off x="1397000" y="1401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71184</xdr:rowOff>
    </xdr:from>
    <xdr:ext cx="762000" cy="259045"/>
    <xdr:sp macro="" textlink="">
      <xdr:nvSpPr>
        <xdr:cNvPr id="223" name="テキスト ボックス 222"/>
        <xdr:cNvSpPr txBox="1"/>
      </xdr:nvSpPr>
      <xdr:spPr>
        <a:xfrm>
          <a:off x="1066800" y="1378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現行の給料表は</a:t>
          </a:r>
          <a:r>
            <a:rPr kumimoji="1" lang="ja-JP" altLang="ja-JP" sz="1100" b="0" i="0" baseline="0">
              <a:solidFill>
                <a:schemeClr val="dk1"/>
              </a:solidFill>
              <a:effectLst/>
              <a:latin typeface="+mn-lt"/>
              <a:ea typeface="+mn-ea"/>
              <a:cs typeface="+mn-cs"/>
            </a:rPr>
            <a:t>一部高位の号給において国よりも高く</a:t>
          </a:r>
          <a:r>
            <a:rPr kumimoji="1" lang="ja-JP" altLang="ja-JP" sz="1100">
              <a:solidFill>
                <a:schemeClr val="dk1"/>
              </a:solidFill>
              <a:effectLst/>
              <a:latin typeface="+mn-lt"/>
              <a:ea typeface="+mn-ea"/>
              <a:cs typeface="+mn-cs"/>
            </a:rPr>
            <a:t>なっている</a:t>
          </a:r>
          <a:r>
            <a:rPr kumimoji="1" lang="ja-JP" altLang="ja-JP" sz="1100" b="0" i="0" baseline="0">
              <a:solidFill>
                <a:schemeClr val="dk1"/>
              </a:solidFill>
              <a:effectLst/>
              <a:latin typeface="+mn-lt"/>
              <a:ea typeface="+mn-ea"/>
              <a:cs typeface="+mn-cs"/>
            </a:rPr>
            <a:t>。</a:t>
          </a:r>
          <a:endParaRPr lang="ja-JP" altLang="ja-JP" sz="1400">
            <a:effectLst/>
          </a:endParaRPr>
        </a:p>
        <a:p>
          <a:r>
            <a:rPr kumimoji="1" lang="ja-JP" altLang="ja-JP" sz="1100" b="0" i="0" baseline="0">
              <a:solidFill>
                <a:schemeClr val="dk1"/>
              </a:solidFill>
              <a:effectLst/>
              <a:latin typeface="+mn-lt"/>
              <a:ea typeface="+mn-ea"/>
              <a:cs typeface="+mn-cs"/>
            </a:rPr>
            <a:t>　また，高位号給である職員の定年等で</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退職や低位号給である職員の採用により新陳代謝が進んでいるものの，</a:t>
          </a:r>
          <a:r>
            <a:rPr kumimoji="1" lang="ja-JP" altLang="ja-JP" sz="1100">
              <a:solidFill>
                <a:schemeClr val="dk1"/>
              </a:solidFill>
              <a:effectLst/>
              <a:latin typeface="+mn-lt"/>
              <a:ea typeface="+mn-ea"/>
              <a:cs typeface="+mn-cs"/>
            </a:rPr>
            <a:t>依然として高位号給の職員が多いため，昨年よりも数値が上回っている。</a:t>
          </a:r>
          <a:endParaRPr lang="ja-JP" altLang="ja-JP" sz="1400">
            <a:effectLst/>
          </a:endParaRPr>
        </a:p>
        <a:p>
          <a:r>
            <a:rPr kumimoji="1" lang="ja-JP" altLang="ja-JP" sz="1100">
              <a:solidFill>
                <a:schemeClr val="dk1"/>
              </a:solidFill>
              <a:effectLst/>
              <a:latin typeface="+mn-lt"/>
              <a:ea typeface="+mn-ea"/>
              <a:cs typeface="+mn-cs"/>
            </a:rPr>
            <a:t>　今後も人事院勧告に準拠した見直しを基本に，給与水準の適正化を図っていく。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86179</xdr:rowOff>
    </xdr:from>
    <xdr:to>
      <xdr:col>81</xdr:col>
      <xdr:colOff>44450</xdr:colOff>
      <xdr:row>88</xdr:row>
      <xdr:rowOff>155121</xdr:rowOff>
    </xdr:to>
    <xdr:cxnSp macro="">
      <xdr:nvCxnSpPr>
        <xdr:cNvPr id="259" name="直線コネクタ 258"/>
        <xdr:cNvCxnSpPr/>
      </xdr:nvCxnSpPr>
      <xdr:spPr>
        <a:xfrm>
          <a:off x="16179800" y="1517377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0"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51707</xdr:rowOff>
    </xdr:from>
    <xdr:to>
      <xdr:col>77</xdr:col>
      <xdr:colOff>44450</xdr:colOff>
      <xdr:row>88</xdr:row>
      <xdr:rowOff>86179</xdr:rowOff>
    </xdr:to>
    <xdr:cxnSp macro="">
      <xdr:nvCxnSpPr>
        <xdr:cNvPr id="262" name="直線コネクタ 261"/>
        <xdr:cNvCxnSpPr/>
      </xdr:nvCxnSpPr>
      <xdr:spPr>
        <a:xfrm>
          <a:off x="15290800" y="1513930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51707</xdr:rowOff>
    </xdr:from>
    <xdr:to>
      <xdr:col>72</xdr:col>
      <xdr:colOff>203200</xdr:colOff>
      <xdr:row>88</xdr:row>
      <xdr:rowOff>51707</xdr:rowOff>
    </xdr:to>
    <xdr:cxnSp macro="">
      <xdr:nvCxnSpPr>
        <xdr:cNvPr id="265" name="直線コネクタ 264"/>
        <xdr:cNvCxnSpPr/>
      </xdr:nvCxnSpPr>
      <xdr:spPr>
        <a:xfrm>
          <a:off x="14401800" y="15139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67" name="テキスト ボックス 266"/>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17236</xdr:rowOff>
    </xdr:from>
    <xdr:to>
      <xdr:col>68</xdr:col>
      <xdr:colOff>152400</xdr:colOff>
      <xdr:row>88</xdr:row>
      <xdr:rowOff>51707</xdr:rowOff>
    </xdr:to>
    <xdr:cxnSp macro="">
      <xdr:nvCxnSpPr>
        <xdr:cNvPr id="268" name="直線コネクタ 267"/>
        <xdr:cNvCxnSpPr/>
      </xdr:nvCxnSpPr>
      <xdr:spPr>
        <a:xfrm>
          <a:off x="13512800" y="151048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70" name="テキスト ボックス 269"/>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104321</xdr:rowOff>
    </xdr:from>
    <xdr:to>
      <xdr:col>81</xdr:col>
      <xdr:colOff>95250</xdr:colOff>
      <xdr:row>89</xdr:row>
      <xdr:rowOff>34471</xdr:rowOff>
    </xdr:to>
    <xdr:sp macro="" textlink="">
      <xdr:nvSpPr>
        <xdr:cNvPr id="278" name="楕円 277"/>
        <xdr:cNvSpPr/>
      </xdr:nvSpPr>
      <xdr:spPr>
        <a:xfrm>
          <a:off x="169672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198</xdr:rowOff>
    </xdr:from>
    <xdr:ext cx="762000" cy="259045"/>
    <xdr:sp macro="" textlink="">
      <xdr:nvSpPr>
        <xdr:cNvPr id="279" name="給与水準   （国との比較）該当値テキスト"/>
        <xdr:cNvSpPr txBox="1"/>
      </xdr:nvSpPr>
      <xdr:spPr>
        <a:xfrm>
          <a:off x="17106900" y="1508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35379</xdr:rowOff>
    </xdr:from>
    <xdr:to>
      <xdr:col>77</xdr:col>
      <xdr:colOff>95250</xdr:colOff>
      <xdr:row>88</xdr:row>
      <xdr:rowOff>136979</xdr:rowOff>
    </xdr:to>
    <xdr:sp macro="" textlink="">
      <xdr:nvSpPr>
        <xdr:cNvPr id="280" name="楕円 279"/>
        <xdr:cNvSpPr/>
      </xdr:nvSpPr>
      <xdr:spPr>
        <a:xfrm>
          <a:off x="16129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121756</xdr:rowOff>
    </xdr:from>
    <xdr:ext cx="736600" cy="259045"/>
    <xdr:sp macro="" textlink="">
      <xdr:nvSpPr>
        <xdr:cNvPr id="281" name="テキスト ボックス 280"/>
        <xdr:cNvSpPr txBox="1"/>
      </xdr:nvSpPr>
      <xdr:spPr>
        <a:xfrm>
          <a:off x="15798800" y="15209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907</xdr:rowOff>
    </xdr:from>
    <xdr:to>
      <xdr:col>73</xdr:col>
      <xdr:colOff>44450</xdr:colOff>
      <xdr:row>88</xdr:row>
      <xdr:rowOff>102507</xdr:rowOff>
    </xdr:to>
    <xdr:sp macro="" textlink="">
      <xdr:nvSpPr>
        <xdr:cNvPr id="282" name="楕円 281"/>
        <xdr:cNvSpPr/>
      </xdr:nvSpPr>
      <xdr:spPr>
        <a:xfrm>
          <a:off x="15240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87284</xdr:rowOff>
    </xdr:from>
    <xdr:ext cx="762000" cy="259045"/>
    <xdr:sp macro="" textlink="">
      <xdr:nvSpPr>
        <xdr:cNvPr id="283" name="テキスト ボックス 282"/>
        <xdr:cNvSpPr txBox="1"/>
      </xdr:nvSpPr>
      <xdr:spPr>
        <a:xfrm>
          <a:off x="14909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907</xdr:rowOff>
    </xdr:from>
    <xdr:to>
      <xdr:col>68</xdr:col>
      <xdr:colOff>203200</xdr:colOff>
      <xdr:row>88</xdr:row>
      <xdr:rowOff>102507</xdr:rowOff>
    </xdr:to>
    <xdr:sp macro="" textlink="">
      <xdr:nvSpPr>
        <xdr:cNvPr id="284" name="楕円 283"/>
        <xdr:cNvSpPr/>
      </xdr:nvSpPr>
      <xdr:spPr>
        <a:xfrm>
          <a:off x="14351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87284</xdr:rowOff>
    </xdr:from>
    <xdr:ext cx="762000" cy="259045"/>
    <xdr:sp macro="" textlink="">
      <xdr:nvSpPr>
        <xdr:cNvPr id="285" name="テキスト ボックス 284"/>
        <xdr:cNvSpPr txBox="1"/>
      </xdr:nvSpPr>
      <xdr:spPr>
        <a:xfrm>
          <a:off x="14020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137886</xdr:rowOff>
    </xdr:from>
    <xdr:to>
      <xdr:col>64</xdr:col>
      <xdr:colOff>152400</xdr:colOff>
      <xdr:row>88</xdr:row>
      <xdr:rowOff>68036</xdr:rowOff>
    </xdr:to>
    <xdr:sp macro="" textlink="">
      <xdr:nvSpPr>
        <xdr:cNvPr id="286" name="楕円 285"/>
        <xdr:cNvSpPr/>
      </xdr:nvSpPr>
      <xdr:spPr>
        <a:xfrm>
          <a:off x="13462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52813</xdr:rowOff>
    </xdr:from>
    <xdr:ext cx="762000" cy="259045"/>
    <xdr:sp macro="" textlink="">
      <xdr:nvSpPr>
        <xdr:cNvPr id="287" name="テキスト ボックス 286"/>
        <xdr:cNvSpPr txBox="1"/>
      </xdr:nvSpPr>
      <xdr:spPr>
        <a:xfrm>
          <a:off x="13131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baseline="0">
              <a:solidFill>
                <a:schemeClr val="dk1"/>
              </a:solidFill>
              <a:effectLst/>
              <a:latin typeface="+mn-lt"/>
              <a:ea typeface="+mn-ea"/>
              <a:cs typeface="+mn-cs"/>
            </a:rPr>
            <a:t>　子育て支援や教育に係る施策の拡充や，福祉分野での業務量増加に対応するため，ここ数年，職員総数は増加傾向にある。</a:t>
          </a:r>
          <a:endParaRPr lang="ja-JP" altLang="ja-JP" sz="1100">
            <a:effectLst/>
          </a:endParaRPr>
        </a:p>
        <a:p>
          <a:r>
            <a:rPr kumimoji="1" lang="ja-JP" altLang="ja-JP" sz="1000" baseline="0">
              <a:solidFill>
                <a:schemeClr val="dk1"/>
              </a:solidFill>
              <a:effectLst/>
              <a:latin typeface="+mn-lt"/>
              <a:ea typeface="+mn-ea"/>
              <a:cs typeface="+mn-cs"/>
            </a:rPr>
            <a:t>　一方で，技能労務職の退職者不補充や，業務・組織の見直し・縮小などにも継続して取り組んでおり，市の人口が増加していることもあって，人口</a:t>
          </a:r>
          <a:r>
            <a:rPr kumimoji="1" lang="en-US" altLang="ja-JP" sz="1000" baseline="0">
              <a:solidFill>
                <a:schemeClr val="dk1"/>
              </a:solidFill>
              <a:effectLst/>
              <a:latin typeface="+mn-lt"/>
              <a:ea typeface="+mn-ea"/>
              <a:cs typeface="+mn-cs"/>
            </a:rPr>
            <a:t>1,000</a:t>
          </a:r>
          <a:r>
            <a:rPr kumimoji="1" lang="ja-JP" altLang="ja-JP" sz="1000" baseline="0">
              <a:solidFill>
                <a:schemeClr val="dk1"/>
              </a:solidFill>
              <a:effectLst/>
              <a:latin typeface="+mn-lt"/>
              <a:ea typeface="+mn-ea"/>
              <a:cs typeface="+mn-cs"/>
            </a:rPr>
            <a:t>人当たりの職員数については概ね横ばいとなった。</a:t>
          </a:r>
          <a:endParaRPr lang="ja-JP" altLang="ja-JP" sz="1100">
            <a:effectLst/>
          </a:endParaRPr>
        </a:p>
        <a:p>
          <a:r>
            <a:rPr kumimoji="1" lang="ja-JP" altLang="ja-JP" sz="1000" baseline="0">
              <a:solidFill>
                <a:schemeClr val="dk1"/>
              </a:solidFill>
              <a:effectLst/>
              <a:latin typeface="+mn-lt"/>
              <a:ea typeface="+mn-ea"/>
              <a:cs typeface="+mn-cs"/>
            </a:rPr>
            <a:t>　今後も，新型コロナウイルス感染症対策等，行政需要の増加が見込まれるところであるが，業務の委託化や業務プロセスの見直し・改善とＩＣＴの活用等を進めていくことで，職員数の増加の抑制に努める。</a:t>
          </a:r>
          <a:endParaRPr lang="ja-JP" altLang="ja-JP" sz="11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89746</xdr:rowOff>
    </xdr:from>
    <xdr:to>
      <xdr:col>81</xdr:col>
      <xdr:colOff>44450</xdr:colOff>
      <xdr:row>60</xdr:row>
      <xdr:rowOff>101812</xdr:rowOff>
    </xdr:to>
    <xdr:cxnSp macro="">
      <xdr:nvCxnSpPr>
        <xdr:cNvPr id="322" name="直線コネクタ 321"/>
        <xdr:cNvCxnSpPr/>
      </xdr:nvCxnSpPr>
      <xdr:spPr>
        <a:xfrm>
          <a:off x="16179800" y="10376746"/>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3" name="定員管理の状況平均値テキスト"/>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89746</xdr:rowOff>
    </xdr:from>
    <xdr:to>
      <xdr:col>77</xdr:col>
      <xdr:colOff>44450</xdr:colOff>
      <xdr:row>60</xdr:row>
      <xdr:rowOff>89746</xdr:rowOff>
    </xdr:to>
    <xdr:cxnSp macro="">
      <xdr:nvCxnSpPr>
        <xdr:cNvPr id="325" name="直線コネクタ 324"/>
        <xdr:cNvCxnSpPr/>
      </xdr:nvCxnSpPr>
      <xdr:spPr>
        <a:xfrm>
          <a:off x="15290800" y="103767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98654</xdr:rowOff>
    </xdr:from>
    <xdr:ext cx="736600" cy="259045"/>
    <xdr:sp macro="" textlink="">
      <xdr:nvSpPr>
        <xdr:cNvPr id="327" name="テキスト ボックス 326"/>
        <xdr:cNvSpPr txBox="1"/>
      </xdr:nvSpPr>
      <xdr:spPr>
        <a:xfrm>
          <a:off x="15798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73660</xdr:rowOff>
    </xdr:from>
    <xdr:to>
      <xdr:col>72</xdr:col>
      <xdr:colOff>203200</xdr:colOff>
      <xdr:row>60</xdr:row>
      <xdr:rowOff>89746</xdr:rowOff>
    </xdr:to>
    <xdr:cxnSp macro="">
      <xdr:nvCxnSpPr>
        <xdr:cNvPr id="328" name="直線コネクタ 327"/>
        <xdr:cNvCxnSpPr/>
      </xdr:nvCxnSpPr>
      <xdr:spPr>
        <a:xfrm>
          <a:off x="14401800" y="103606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30" name="テキスト ボックス 329"/>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45508</xdr:rowOff>
    </xdr:from>
    <xdr:to>
      <xdr:col>68</xdr:col>
      <xdr:colOff>152400</xdr:colOff>
      <xdr:row>60</xdr:row>
      <xdr:rowOff>73660</xdr:rowOff>
    </xdr:to>
    <xdr:cxnSp macro="">
      <xdr:nvCxnSpPr>
        <xdr:cNvPr id="331" name="直線コネクタ 330"/>
        <xdr:cNvCxnSpPr/>
      </xdr:nvCxnSpPr>
      <xdr:spPr>
        <a:xfrm>
          <a:off x="13512800" y="10332508"/>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54415</xdr:rowOff>
    </xdr:from>
    <xdr:ext cx="762000" cy="259045"/>
    <xdr:sp macro="" textlink="">
      <xdr:nvSpPr>
        <xdr:cNvPr id="333" name="テキスト ボックス 332"/>
        <xdr:cNvSpPr txBox="1"/>
      </xdr:nvSpPr>
      <xdr:spPr>
        <a:xfrm>
          <a:off x="14020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46372</xdr:rowOff>
    </xdr:from>
    <xdr:ext cx="762000" cy="259045"/>
    <xdr:sp macro="" textlink="">
      <xdr:nvSpPr>
        <xdr:cNvPr id="335" name="テキスト ボックス 334"/>
        <xdr:cNvSpPr txBox="1"/>
      </xdr:nvSpPr>
      <xdr:spPr>
        <a:xfrm>
          <a:off x="13131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51012</xdr:rowOff>
    </xdr:from>
    <xdr:to>
      <xdr:col>81</xdr:col>
      <xdr:colOff>95250</xdr:colOff>
      <xdr:row>60</xdr:row>
      <xdr:rowOff>152612</xdr:rowOff>
    </xdr:to>
    <xdr:sp macro="" textlink="">
      <xdr:nvSpPr>
        <xdr:cNvPr id="341" name="楕円 340"/>
        <xdr:cNvSpPr/>
      </xdr:nvSpPr>
      <xdr:spPr>
        <a:xfrm>
          <a:off x="169672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67539</xdr:rowOff>
    </xdr:from>
    <xdr:ext cx="762000" cy="259045"/>
    <xdr:sp macro="" textlink="">
      <xdr:nvSpPr>
        <xdr:cNvPr id="342" name="定員管理の状況該当値テキスト"/>
        <xdr:cNvSpPr txBox="1"/>
      </xdr:nvSpPr>
      <xdr:spPr>
        <a:xfrm>
          <a:off x="17106900" y="1018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38946</xdr:rowOff>
    </xdr:from>
    <xdr:to>
      <xdr:col>77</xdr:col>
      <xdr:colOff>95250</xdr:colOff>
      <xdr:row>60</xdr:row>
      <xdr:rowOff>140546</xdr:rowOff>
    </xdr:to>
    <xdr:sp macro="" textlink="">
      <xdr:nvSpPr>
        <xdr:cNvPr id="343" name="楕円 342"/>
        <xdr:cNvSpPr/>
      </xdr:nvSpPr>
      <xdr:spPr>
        <a:xfrm>
          <a:off x="16129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150723</xdr:rowOff>
    </xdr:from>
    <xdr:ext cx="736600" cy="259045"/>
    <xdr:sp macro="" textlink="">
      <xdr:nvSpPr>
        <xdr:cNvPr id="344" name="テキスト ボックス 343"/>
        <xdr:cNvSpPr txBox="1"/>
      </xdr:nvSpPr>
      <xdr:spPr>
        <a:xfrm>
          <a:off x="15798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38946</xdr:rowOff>
    </xdr:from>
    <xdr:to>
      <xdr:col>73</xdr:col>
      <xdr:colOff>44450</xdr:colOff>
      <xdr:row>60</xdr:row>
      <xdr:rowOff>140546</xdr:rowOff>
    </xdr:to>
    <xdr:sp macro="" textlink="">
      <xdr:nvSpPr>
        <xdr:cNvPr id="345" name="楕円 344"/>
        <xdr:cNvSpPr/>
      </xdr:nvSpPr>
      <xdr:spPr>
        <a:xfrm>
          <a:off x="15240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150723</xdr:rowOff>
    </xdr:from>
    <xdr:ext cx="762000" cy="259045"/>
    <xdr:sp macro="" textlink="">
      <xdr:nvSpPr>
        <xdr:cNvPr id="346" name="テキスト ボックス 345"/>
        <xdr:cNvSpPr txBox="1"/>
      </xdr:nvSpPr>
      <xdr:spPr>
        <a:xfrm>
          <a:off x="14909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22860</xdr:rowOff>
    </xdr:from>
    <xdr:to>
      <xdr:col>68</xdr:col>
      <xdr:colOff>203200</xdr:colOff>
      <xdr:row>60</xdr:row>
      <xdr:rowOff>124460</xdr:rowOff>
    </xdr:to>
    <xdr:sp macro="" textlink="">
      <xdr:nvSpPr>
        <xdr:cNvPr id="347" name="楕円 346"/>
        <xdr:cNvSpPr/>
      </xdr:nvSpPr>
      <xdr:spPr>
        <a:xfrm>
          <a:off x="14351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134637</xdr:rowOff>
    </xdr:from>
    <xdr:ext cx="762000" cy="259045"/>
    <xdr:sp macro="" textlink="">
      <xdr:nvSpPr>
        <xdr:cNvPr id="348" name="テキスト ボックス 347"/>
        <xdr:cNvSpPr txBox="1"/>
      </xdr:nvSpPr>
      <xdr:spPr>
        <a:xfrm>
          <a:off x="14020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166158</xdr:rowOff>
    </xdr:from>
    <xdr:to>
      <xdr:col>64</xdr:col>
      <xdr:colOff>152400</xdr:colOff>
      <xdr:row>60</xdr:row>
      <xdr:rowOff>96308</xdr:rowOff>
    </xdr:to>
    <xdr:sp macro="" textlink="">
      <xdr:nvSpPr>
        <xdr:cNvPr id="349" name="楕円 348"/>
        <xdr:cNvSpPr/>
      </xdr:nvSpPr>
      <xdr:spPr>
        <a:xfrm>
          <a:off x="13462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106485</xdr:rowOff>
    </xdr:from>
    <xdr:ext cx="762000" cy="259045"/>
    <xdr:sp macro="" textlink="">
      <xdr:nvSpPr>
        <xdr:cNvPr id="350" name="テキスト ボックス 349"/>
        <xdr:cNvSpPr txBox="1"/>
      </xdr:nvSpPr>
      <xdr:spPr>
        <a:xfrm>
          <a:off x="13131800" y="1005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公債費に準ずる債務負担行為に係る</a:t>
          </a:r>
          <a:r>
            <a:rPr lang="ja-JP" altLang="en-US" sz="1100">
              <a:solidFill>
                <a:schemeClr val="dk1"/>
              </a:solidFill>
              <a:effectLst/>
              <a:latin typeface="+mn-lt"/>
              <a:ea typeface="+mn-ea"/>
              <a:cs typeface="+mn-cs"/>
            </a:rPr>
            <a:t>支出額のうち</a:t>
          </a:r>
          <a:r>
            <a:rPr lang="ja-JP" altLang="ja-JP" sz="1100">
              <a:solidFill>
                <a:schemeClr val="dk1"/>
              </a:solidFill>
              <a:effectLst/>
              <a:latin typeface="+mn-lt"/>
              <a:ea typeface="+mn-ea"/>
              <a:cs typeface="+mn-cs"/>
            </a:rPr>
            <a:t>，土地開発公社からの用地買</a:t>
          </a:r>
          <a:r>
            <a:rPr lang="ja-JP" altLang="en-US" sz="1100">
              <a:solidFill>
                <a:schemeClr val="dk1"/>
              </a:solidFill>
              <a:effectLst/>
              <a:latin typeface="+mn-lt"/>
              <a:ea typeface="+mn-ea"/>
              <a:cs typeface="+mn-cs"/>
            </a:rPr>
            <a:t>い</a:t>
          </a:r>
          <a:r>
            <a:rPr lang="ja-JP" altLang="ja-JP" sz="1100">
              <a:solidFill>
                <a:schemeClr val="dk1"/>
              </a:solidFill>
              <a:effectLst/>
              <a:latin typeface="+mn-lt"/>
              <a:ea typeface="+mn-ea"/>
              <a:cs typeface="+mn-cs"/>
            </a:rPr>
            <a:t>戻しに</a:t>
          </a:r>
          <a:r>
            <a:rPr lang="ja-JP" altLang="en-US" sz="1100">
              <a:solidFill>
                <a:schemeClr val="dk1"/>
              </a:solidFill>
              <a:effectLst/>
              <a:latin typeface="+mn-lt"/>
              <a:ea typeface="+mn-ea"/>
              <a:cs typeface="+mn-cs"/>
            </a:rPr>
            <a:t>係る</a:t>
          </a:r>
          <a:r>
            <a:rPr lang="ja-JP" altLang="ja-JP" sz="1100">
              <a:solidFill>
                <a:schemeClr val="dk1"/>
              </a:solidFill>
              <a:effectLst/>
              <a:latin typeface="+mn-lt"/>
              <a:ea typeface="+mn-ea"/>
              <a:cs typeface="+mn-cs"/>
            </a:rPr>
            <a:t>財源</a:t>
          </a:r>
          <a:r>
            <a:rPr lang="ja-JP" altLang="en-US" sz="1100">
              <a:solidFill>
                <a:schemeClr val="dk1"/>
              </a:solidFill>
              <a:effectLst/>
              <a:latin typeface="+mn-lt"/>
              <a:ea typeface="+mn-ea"/>
              <a:cs typeface="+mn-cs"/>
            </a:rPr>
            <a:t>について</a:t>
          </a:r>
          <a:r>
            <a:rPr lang="ja-JP" altLang="ja-JP" sz="1100">
              <a:solidFill>
                <a:schemeClr val="dk1"/>
              </a:solidFill>
              <a:effectLst/>
              <a:latin typeface="+mn-lt"/>
              <a:ea typeface="+mn-ea"/>
              <a:cs typeface="+mn-cs"/>
            </a:rPr>
            <a:t>，交付税措置のない地方債の借入を抑制した結果，一般財源による負担額が増加したことに</a:t>
          </a:r>
          <a:r>
            <a:rPr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実質公債費比率は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類似団体との比較で</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低い水準にある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，引き続き，地方債の新規発行額の抑制に努める。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73237</xdr:rowOff>
    </xdr:from>
    <xdr:to>
      <xdr:col>81</xdr:col>
      <xdr:colOff>44450</xdr:colOff>
      <xdr:row>39</xdr:row>
      <xdr:rowOff>97367</xdr:rowOff>
    </xdr:to>
    <xdr:cxnSp macro="">
      <xdr:nvCxnSpPr>
        <xdr:cNvPr id="383" name="直線コネクタ 382"/>
        <xdr:cNvCxnSpPr/>
      </xdr:nvCxnSpPr>
      <xdr:spPr>
        <a:xfrm>
          <a:off x="16179800" y="675978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80450</xdr:rowOff>
    </xdr:from>
    <xdr:ext cx="762000" cy="259045"/>
    <xdr:sp macro="" textlink="">
      <xdr:nvSpPr>
        <xdr:cNvPr id="384"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73237</xdr:rowOff>
    </xdr:from>
    <xdr:to>
      <xdr:col>77</xdr:col>
      <xdr:colOff>44450</xdr:colOff>
      <xdr:row>39</xdr:row>
      <xdr:rowOff>129540</xdr:rowOff>
    </xdr:to>
    <xdr:cxnSp macro="">
      <xdr:nvCxnSpPr>
        <xdr:cNvPr id="386" name="直線コネクタ 385"/>
        <xdr:cNvCxnSpPr/>
      </xdr:nvCxnSpPr>
      <xdr:spPr>
        <a:xfrm flipV="1">
          <a:off x="15290800" y="67597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88" name="テキスト ボックス 387"/>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129540</xdr:rowOff>
    </xdr:from>
    <xdr:to>
      <xdr:col>72</xdr:col>
      <xdr:colOff>203200</xdr:colOff>
      <xdr:row>40</xdr:row>
      <xdr:rowOff>54610</xdr:rowOff>
    </xdr:to>
    <xdr:cxnSp macro="">
      <xdr:nvCxnSpPr>
        <xdr:cNvPr id="389" name="直線コネクタ 388"/>
        <xdr:cNvCxnSpPr/>
      </xdr:nvCxnSpPr>
      <xdr:spPr>
        <a:xfrm flipV="1">
          <a:off x="14401800" y="68160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91" name="テキスト ボックス 390"/>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54610</xdr:rowOff>
    </xdr:from>
    <xdr:to>
      <xdr:col>68</xdr:col>
      <xdr:colOff>152400</xdr:colOff>
      <xdr:row>40</xdr:row>
      <xdr:rowOff>70696</xdr:rowOff>
    </xdr:to>
    <xdr:cxnSp macro="">
      <xdr:nvCxnSpPr>
        <xdr:cNvPr id="392" name="直線コネクタ 391"/>
        <xdr:cNvCxnSpPr/>
      </xdr:nvCxnSpPr>
      <xdr:spPr>
        <a:xfrm flipV="1">
          <a:off x="13512800" y="69126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394" name="テキスト ボックス 393"/>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6" name="テキスト ボックス 395"/>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46567</xdr:rowOff>
    </xdr:from>
    <xdr:to>
      <xdr:col>81</xdr:col>
      <xdr:colOff>95250</xdr:colOff>
      <xdr:row>39</xdr:row>
      <xdr:rowOff>148167</xdr:rowOff>
    </xdr:to>
    <xdr:sp macro="" textlink="">
      <xdr:nvSpPr>
        <xdr:cNvPr id="402" name="楕円 401"/>
        <xdr:cNvSpPr/>
      </xdr:nvSpPr>
      <xdr:spPr>
        <a:xfrm>
          <a:off x="16967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63094</xdr:rowOff>
    </xdr:from>
    <xdr:ext cx="762000" cy="259045"/>
    <xdr:sp macro="" textlink="">
      <xdr:nvSpPr>
        <xdr:cNvPr id="403" name="公債費負担の状況該当値テキスト"/>
        <xdr:cNvSpPr txBox="1"/>
      </xdr:nvSpPr>
      <xdr:spPr>
        <a:xfrm>
          <a:off x="17106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22437</xdr:rowOff>
    </xdr:from>
    <xdr:to>
      <xdr:col>77</xdr:col>
      <xdr:colOff>95250</xdr:colOff>
      <xdr:row>39</xdr:row>
      <xdr:rowOff>124037</xdr:rowOff>
    </xdr:to>
    <xdr:sp macro="" textlink="">
      <xdr:nvSpPr>
        <xdr:cNvPr id="404" name="楕円 403"/>
        <xdr:cNvSpPr/>
      </xdr:nvSpPr>
      <xdr:spPr>
        <a:xfrm>
          <a:off x="16129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134214</xdr:rowOff>
    </xdr:from>
    <xdr:ext cx="736600" cy="259045"/>
    <xdr:sp macro="" textlink="">
      <xdr:nvSpPr>
        <xdr:cNvPr id="405" name="テキスト ボックス 404"/>
        <xdr:cNvSpPr txBox="1"/>
      </xdr:nvSpPr>
      <xdr:spPr>
        <a:xfrm>
          <a:off x="15798800" y="647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78740</xdr:rowOff>
    </xdr:from>
    <xdr:to>
      <xdr:col>73</xdr:col>
      <xdr:colOff>44450</xdr:colOff>
      <xdr:row>40</xdr:row>
      <xdr:rowOff>8890</xdr:rowOff>
    </xdr:to>
    <xdr:sp macro="" textlink="">
      <xdr:nvSpPr>
        <xdr:cNvPr id="406" name="楕円 405"/>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19067</xdr:rowOff>
    </xdr:from>
    <xdr:ext cx="762000" cy="259045"/>
    <xdr:sp macro="" textlink="">
      <xdr:nvSpPr>
        <xdr:cNvPr id="407" name="テキスト ボックス 406"/>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3810</xdr:rowOff>
    </xdr:from>
    <xdr:to>
      <xdr:col>68</xdr:col>
      <xdr:colOff>203200</xdr:colOff>
      <xdr:row>40</xdr:row>
      <xdr:rowOff>105410</xdr:rowOff>
    </xdr:to>
    <xdr:sp macro="" textlink="">
      <xdr:nvSpPr>
        <xdr:cNvPr id="408" name="楕円 407"/>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409" name="テキスト ボックス 408"/>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19896</xdr:rowOff>
    </xdr:from>
    <xdr:to>
      <xdr:col>64</xdr:col>
      <xdr:colOff>152400</xdr:colOff>
      <xdr:row>40</xdr:row>
      <xdr:rowOff>121496</xdr:rowOff>
    </xdr:to>
    <xdr:sp macro="" textlink="">
      <xdr:nvSpPr>
        <xdr:cNvPr id="410" name="楕円 409"/>
        <xdr:cNvSpPr/>
      </xdr:nvSpPr>
      <xdr:spPr>
        <a:xfrm>
          <a:off x="13462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131673</xdr:rowOff>
    </xdr:from>
    <xdr:ext cx="762000" cy="259045"/>
    <xdr:sp macro="" textlink="">
      <xdr:nvSpPr>
        <xdr:cNvPr id="411" name="テキスト ボックス 410"/>
        <xdr:cNvSpPr txBox="1"/>
      </xdr:nvSpPr>
      <xdr:spPr>
        <a:xfrm>
          <a:off x="13131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地方債の新規発行額を当該年度の元金償還額以内に抑制してきたことによる地方債残高の減少や，土地開発公社からの買い戻しを計画的に進めてきたことなどから，将来負担額は減少した。その結果，充当可能財源等の額が将来負担額を上回った。</a:t>
          </a:r>
          <a:endParaRPr lang="ja-JP" altLang="ja-JP" sz="1400">
            <a:effectLst/>
          </a:endParaRPr>
        </a:p>
        <a:p>
          <a:r>
            <a:rPr kumimoji="1" lang="ja-JP" altLang="ja-JP" sz="1100" baseline="0">
              <a:solidFill>
                <a:schemeClr val="dk1"/>
              </a:solidFill>
              <a:effectLst/>
              <a:latin typeface="+mn-lt"/>
              <a:ea typeface="+mn-ea"/>
              <a:cs typeface="+mn-cs"/>
            </a:rPr>
            <a:t>　今後も将来負担に留意した借入や，土地開発公社の経営健全化計画に沿った計画的な買戻しを進めながら，財政の健全化を図る。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145009</xdr:rowOff>
    </xdr:from>
    <xdr:ext cx="762000" cy="259045"/>
    <xdr:sp macro="" textlink="">
      <xdr:nvSpPr>
        <xdr:cNvPr id="445" name="将来負担の状況平均値テキスト"/>
        <xdr:cNvSpPr txBox="1"/>
      </xdr:nvSpPr>
      <xdr:spPr>
        <a:xfrm>
          <a:off x="17106900" y="254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6" name="フローチャート: 判断 445"/>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7" name="フローチャート: 判断 446"/>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48" name="テキスト ボックス 447"/>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49" name="フローチャート: 判断 448"/>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0" name="テキスト ボックス 449"/>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50546</xdr:rowOff>
    </xdr:from>
    <xdr:to>
      <xdr:col>68</xdr:col>
      <xdr:colOff>203200</xdr:colOff>
      <xdr:row>15</xdr:row>
      <xdr:rowOff>152146</xdr:rowOff>
    </xdr:to>
    <xdr:sp macro="" textlink="">
      <xdr:nvSpPr>
        <xdr:cNvPr id="451" name="フローチャート: 判断 450"/>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162323</xdr:rowOff>
    </xdr:from>
    <xdr:ext cx="762000" cy="259045"/>
    <xdr:sp macro="" textlink="">
      <xdr:nvSpPr>
        <xdr:cNvPr id="452" name="テキスト ボックス 451"/>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3" name="フローチャート: 判断 452"/>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1329</xdr:rowOff>
    </xdr:from>
    <xdr:ext cx="762000" cy="259045"/>
    <xdr:sp macro="" textlink="">
      <xdr:nvSpPr>
        <xdr:cNvPr id="454" name="テキスト ボックス 453"/>
        <xdr:cNvSpPr txBox="1"/>
      </xdr:nvSpPr>
      <xdr:spPr>
        <a:xfrm>
          <a:off x="13131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428,587
418,773
114.74
188,371,901
180,740,006
5,102,221
81,265,849
87,822,580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職員定数の適正化や人事院勧告に準じた給与水準の見直し等により，人件費にかかる経常収支比率は減少傾向にあった</a:t>
          </a:r>
          <a:r>
            <a:rPr lang="ja-JP" altLang="en-US" sz="1100" b="0" i="0" baseline="0">
              <a:solidFill>
                <a:schemeClr val="dk1"/>
              </a:solidFill>
              <a:effectLst/>
              <a:latin typeface="+mn-lt"/>
              <a:ea typeface="+mn-ea"/>
              <a:cs typeface="+mn-cs"/>
            </a:rPr>
            <a:t>が，令和２年度は，会計年度任用職員制度への移行により，比率は４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ポイント増加し，類似団体平均と比較して</a:t>
          </a:r>
          <a:r>
            <a:rPr lang="ja-JP" altLang="en-US" sz="1100" b="0" i="0" baseline="0">
              <a:solidFill>
                <a:schemeClr val="dk1"/>
              </a:solidFill>
              <a:effectLst/>
              <a:latin typeface="+mn-lt"/>
              <a:ea typeface="+mn-ea"/>
              <a:cs typeface="+mn-cs"/>
            </a:rPr>
            <a:t>も，高い</a:t>
          </a:r>
          <a:r>
            <a:rPr lang="ja-JP" altLang="ja-JP" sz="1100" b="0" i="0" baseline="0">
              <a:solidFill>
                <a:schemeClr val="dk1"/>
              </a:solidFill>
              <a:effectLst/>
              <a:latin typeface="+mn-lt"/>
              <a:ea typeface="+mn-ea"/>
              <a:cs typeface="+mn-cs"/>
            </a:rPr>
            <a:t>水準</a:t>
          </a:r>
          <a:r>
            <a:rPr lang="ja-JP" altLang="en-US" sz="1100" b="0" i="0" baseline="0">
              <a:solidFill>
                <a:schemeClr val="dk1"/>
              </a:solidFill>
              <a:effectLst/>
              <a:latin typeface="+mn-lt"/>
              <a:ea typeface="+mn-ea"/>
              <a:cs typeface="+mn-cs"/>
            </a:rPr>
            <a:t>となっている</a:t>
          </a:r>
          <a:r>
            <a:rPr lang="ja-JP" altLang="ja-JP" sz="1100" b="0" i="0" baseline="0">
              <a:solidFill>
                <a:schemeClr val="dk1"/>
              </a:solidFill>
              <a:effectLst/>
              <a:latin typeface="+mn-lt"/>
              <a:ea typeface="+mn-ea"/>
              <a:cs typeface="+mn-cs"/>
            </a:rPr>
            <a:t>。</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定員管理及び給与水準の適正化に取り組み，人件費の抑制に努め</a:t>
          </a:r>
          <a:r>
            <a:rPr lang="ja-JP" altLang="en-US" sz="1100" b="0" i="0" baseline="0">
              <a:solidFill>
                <a:schemeClr val="dk1"/>
              </a:solidFill>
              <a:effectLst/>
              <a:latin typeface="+mn-lt"/>
              <a:ea typeface="+mn-ea"/>
              <a:cs typeface="+mn-cs"/>
            </a:rPr>
            <a:t>る</a:t>
          </a:r>
          <a:r>
            <a:rPr kumimoji="1" lang="ja-JP" altLang="en-US"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38</xdr:row>
      <xdr:rowOff>5080</xdr:rowOff>
    </xdr:to>
    <xdr:cxnSp macro="">
      <xdr:nvCxnSpPr>
        <xdr:cNvPr id="66" name="直線コネクタ 65"/>
        <xdr:cNvCxnSpPr/>
      </xdr:nvCxnSpPr>
      <xdr:spPr>
        <a:xfrm>
          <a:off x="3987800" y="621538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187325</xdr:colOff>
      <xdr:row>36</xdr:row>
      <xdr:rowOff>43180</xdr:rowOff>
    </xdr:to>
    <xdr:cxnSp macro="">
      <xdr:nvCxnSpPr>
        <xdr:cNvPr id="69" name="直線コネクタ 68"/>
        <xdr:cNvCxnSpPr/>
      </xdr:nvCxnSpPr>
      <xdr:spPr>
        <a:xfrm>
          <a:off x="3098800" y="6200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27940</xdr:rowOff>
    </xdr:from>
    <xdr:to>
      <xdr:col>15</xdr:col>
      <xdr:colOff>98425</xdr:colOff>
      <xdr:row>36</xdr:row>
      <xdr:rowOff>119380</xdr:rowOff>
    </xdr:to>
    <xdr:cxnSp macro="">
      <xdr:nvCxnSpPr>
        <xdr:cNvPr id="72" name="直線コネクタ 71"/>
        <xdr:cNvCxnSpPr/>
      </xdr:nvCxnSpPr>
      <xdr:spPr>
        <a:xfrm flipV="1">
          <a:off x="2209800" y="6200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119380</xdr:rowOff>
    </xdr:from>
    <xdr:to>
      <xdr:col>11</xdr:col>
      <xdr:colOff>9525</xdr:colOff>
      <xdr:row>36</xdr:row>
      <xdr:rowOff>165100</xdr:rowOff>
    </xdr:to>
    <xdr:cxnSp macro="">
      <xdr:nvCxnSpPr>
        <xdr:cNvPr id="75" name="直線コネクタ 74"/>
        <xdr:cNvCxnSpPr/>
      </xdr:nvCxnSpPr>
      <xdr:spPr>
        <a:xfrm flipV="1">
          <a:off x="1320800" y="629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77" name="テキスト ボックス 76"/>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125730</xdr:rowOff>
    </xdr:from>
    <xdr:to>
      <xdr:col>24</xdr:col>
      <xdr:colOff>76200</xdr:colOff>
      <xdr:row>38</xdr:row>
      <xdr:rowOff>55880</xdr:rowOff>
    </xdr:to>
    <xdr:sp macro="" textlink="">
      <xdr:nvSpPr>
        <xdr:cNvPr id="85" name="楕円 84"/>
        <xdr:cNvSpPr/>
      </xdr:nvSpPr>
      <xdr:spPr>
        <a:xfrm>
          <a:off x="4775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97807</xdr:rowOff>
    </xdr:from>
    <xdr:ext cx="762000" cy="259045"/>
    <xdr:sp macro="" textlink="">
      <xdr:nvSpPr>
        <xdr:cNvPr id="86" name="人件費該当値テキスト"/>
        <xdr:cNvSpPr txBox="1"/>
      </xdr:nvSpPr>
      <xdr:spPr>
        <a:xfrm>
          <a:off x="4914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163830</xdr:rowOff>
    </xdr:from>
    <xdr:to>
      <xdr:col>20</xdr:col>
      <xdr:colOff>38100</xdr:colOff>
      <xdr:row>36</xdr:row>
      <xdr:rowOff>93980</xdr:rowOff>
    </xdr:to>
    <xdr:sp macro="" textlink="">
      <xdr:nvSpPr>
        <xdr:cNvPr id="87" name="楕円 86"/>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88" name="テキスト ボックス 87"/>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148590</xdr:rowOff>
    </xdr:from>
    <xdr:to>
      <xdr:col>15</xdr:col>
      <xdr:colOff>149225</xdr:colOff>
      <xdr:row>36</xdr:row>
      <xdr:rowOff>78740</xdr:rowOff>
    </xdr:to>
    <xdr:sp macro="" textlink="">
      <xdr:nvSpPr>
        <xdr:cNvPr id="89" name="楕円 88"/>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90" name="テキスト ボックス 89"/>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68580</xdr:rowOff>
    </xdr:from>
    <xdr:to>
      <xdr:col>11</xdr:col>
      <xdr:colOff>60325</xdr:colOff>
      <xdr:row>36</xdr:row>
      <xdr:rowOff>170180</xdr:rowOff>
    </xdr:to>
    <xdr:sp macro="" textlink="">
      <xdr:nvSpPr>
        <xdr:cNvPr id="91" name="楕円 90"/>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92" name="テキスト ボックス 91"/>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3" name="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94" name="テキスト ボックス 93"/>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会計年度任用職員制度への移行により，</a:t>
          </a:r>
          <a:r>
            <a:rPr lang="ja-JP" altLang="en-US" sz="1100" b="0" i="0" baseline="0">
              <a:solidFill>
                <a:schemeClr val="dk1"/>
              </a:solidFill>
              <a:effectLst/>
              <a:latin typeface="+mn-lt"/>
              <a:ea typeface="+mn-ea"/>
              <a:cs typeface="+mn-cs"/>
            </a:rPr>
            <a:t>比率</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減少したが，</a:t>
          </a:r>
          <a:r>
            <a:rPr kumimoji="1" lang="ja-JP" altLang="ja-JP" sz="1100">
              <a:solidFill>
                <a:schemeClr val="dk1"/>
              </a:solidFill>
              <a:effectLst/>
              <a:latin typeface="+mn-lt"/>
              <a:ea typeface="+mn-ea"/>
              <a:cs typeface="+mn-cs"/>
            </a:rPr>
            <a:t>市民サービスの向上と行政コストの縮減を図るため，業務の民間委託化・指定管理者制度の導入を進めてきたことから，類似団体平均を大きく上回っている。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今後も，事務事業コストの縮減等により物件費の抑制に努める。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97064</xdr:rowOff>
    </xdr:from>
    <xdr:to>
      <xdr:col>82</xdr:col>
      <xdr:colOff>107950</xdr:colOff>
      <xdr:row>21</xdr:row>
      <xdr:rowOff>102507</xdr:rowOff>
    </xdr:to>
    <xdr:cxnSp macro="">
      <xdr:nvCxnSpPr>
        <xdr:cNvPr id="129" name="直線コネクタ 128"/>
        <xdr:cNvCxnSpPr/>
      </xdr:nvCxnSpPr>
      <xdr:spPr>
        <a:xfrm flipV="1">
          <a:off x="15671800" y="3354614"/>
          <a:ext cx="8382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54627</xdr:rowOff>
    </xdr:from>
    <xdr:ext cx="762000" cy="259045"/>
    <xdr:sp macro="" textlink="">
      <xdr:nvSpPr>
        <xdr:cNvPr id="130" name="物件費平均値テキスト"/>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37193</xdr:rowOff>
    </xdr:from>
    <xdr:to>
      <xdr:col>78</xdr:col>
      <xdr:colOff>69850</xdr:colOff>
      <xdr:row>21</xdr:row>
      <xdr:rowOff>102507</xdr:rowOff>
    </xdr:to>
    <xdr:cxnSp macro="">
      <xdr:nvCxnSpPr>
        <xdr:cNvPr id="132" name="直線コネクタ 131"/>
        <xdr:cNvCxnSpPr/>
      </xdr:nvCxnSpPr>
      <xdr:spPr>
        <a:xfrm>
          <a:off x="14782800" y="3637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99786</xdr:rowOff>
    </xdr:from>
    <xdr:to>
      <xdr:col>73</xdr:col>
      <xdr:colOff>180975</xdr:colOff>
      <xdr:row>21</xdr:row>
      <xdr:rowOff>37193</xdr:rowOff>
    </xdr:to>
    <xdr:cxnSp macro="">
      <xdr:nvCxnSpPr>
        <xdr:cNvPr id="135" name="直線コネクタ 134"/>
        <xdr:cNvCxnSpPr/>
      </xdr:nvCxnSpPr>
      <xdr:spPr>
        <a:xfrm>
          <a:off x="13893800" y="35287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99786</xdr:rowOff>
    </xdr:from>
    <xdr:to>
      <xdr:col>69</xdr:col>
      <xdr:colOff>92075</xdr:colOff>
      <xdr:row>20</xdr:row>
      <xdr:rowOff>110672</xdr:rowOff>
    </xdr:to>
    <xdr:cxnSp macro="">
      <xdr:nvCxnSpPr>
        <xdr:cNvPr id="138" name="直線コネクタ 137"/>
        <xdr:cNvCxnSpPr/>
      </xdr:nvCxnSpPr>
      <xdr:spPr>
        <a:xfrm flipV="1">
          <a:off x="13004800" y="35287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40" name="テキスト ボックス 139"/>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42" name="テキスト ボックス 141"/>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46264</xdr:rowOff>
    </xdr:from>
    <xdr:to>
      <xdr:col>82</xdr:col>
      <xdr:colOff>158750</xdr:colOff>
      <xdr:row>19</xdr:row>
      <xdr:rowOff>147864</xdr:rowOff>
    </xdr:to>
    <xdr:sp macro="" textlink="">
      <xdr:nvSpPr>
        <xdr:cNvPr id="148" name="楕円 147"/>
        <xdr:cNvSpPr/>
      </xdr:nvSpPr>
      <xdr:spPr>
        <a:xfrm>
          <a:off x="16459200" y="33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18341</xdr:rowOff>
    </xdr:from>
    <xdr:ext cx="762000" cy="259045"/>
    <xdr:sp macro="" textlink="">
      <xdr:nvSpPr>
        <xdr:cNvPr id="149" name="物件費該当値テキスト"/>
        <xdr:cNvSpPr txBox="1"/>
      </xdr:nvSpPr>
      <xdr:spPr>
        <a:xfrm>
          <a:off x="16598900" y="327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51707</xdr:rowOff>
    </xdr:from>
    <xdr:to>
      <xdr:col>78</xdr:col>
      <xdr:colOff>120650</xdr:colOff>
      <xdr:row>21</xdr:row>
      <xdr:rowOff>153307</xdr:rowOff>
    </xdr:to>
    <xdr:sp macro="" textlink="">
      <xdr:nvSpPr>
        <xdr:cNvPr id="150" name="楕円 149"/>
        <xdr:cNvSpPr/>
      </xdr:nvSpPr>
      <xdr:spPr>
        <a:xfrm>
          <a:off x="15621000" y="36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138084</xdr:rowOff>
    </xdr:from>
    <xdr:ext cx="736600" cy="259045"/>
    <xdr:sp macro="" textlink="">
      <xdr:nvSpPr>
        <xdr:cNvPr id="151" name="テキスト ボックス 150"/>
        <xdr:cNvSpPr txBox="1"/>
      </xdr:nvSpPr>
      <xdr:spPr>
        <a:xfrm>
          <a:off x="15290800" y="3738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157843</xdr:rowOff>
    </xdr:from>
    <xdr:to>
      <xdr:col>74</xdr:col>
      <xdr:colOff>31750</xdr:colOff>
      <xdr:row>21</xdr:row>
      <xdr:rowOff>87993</xdr:rowOff>
    </xdr:to>
    <xdr:sp macro="" textlink="">
      <xdr:nvSpPr>
        <xdr:cNvPr id="152" name="楕円 151"/>
        <xdr:cNvSpPr/>
      </xdr:nvSpPr>
      <xdr:spPr>
        <a:xfrm>
          <a:off x="14732000" y="35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72770</xdr:rowOff>
    </xdr:from>
    <xdr:ext cx="762000" cy="259045"/>
    <xdr:sp macro="" textlink="">
      <xdr:nvSpPr>
        <xdr:cNvPr id="153" name="テキスト ボックス 152"/>
        <xdr:cNvSpPr txBox="1"/>
      </xdr:nvSpPr>
      <xdr:spPr>
        <a:xfrm>
          <a:off x="14401800" y="367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48986</xdr:rowOff>
    </xdr:from>
    <xdr:to>
      <xdr:col>69</xdr:col>
      <xdr:colOff>142875</xdr:colOff>
      <xdr:row>20</xdr:row>
      <xdr:rowOff>150586</xdr:rowOff>
    </xdr:to>
    <xdr:sp macro="" textlink="">
      <xdr:nvSpPr>
        <xdr:cNvPr id="154" name="楕円 153"/>
        <xdr:cNvSpPr/>
      </xdr:nvSpPr>
      <xdr:spPr>
        <a:xfrm>
          <a:off x="13843000" y="347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135363</xdr:rowOff>
    </xdr:from>
    <xdr:ext cx="762000" cy="259045"/>
    <xdr:sp macro="" textlink="">
      <xdr:nvSpPr>
        <xdr:cNvPr id="155" name="テキスト ボックス 154"/>
        <xdr:cNvSpPr txBox="1"/>
      </xdr:nvSpPr>
      <xdr:spPr>
        <a:xfrm>
          <a:off x="13512800" y="356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59872</xdr:rowOff>
    </xdr:from>
    <xdr:to>
      <xdr:col>65</xdr:col>
      <xdr:colOff>53975</xdr:colOff>
      <xdr:row>20</xdr:row>
      <xdr:rowOff>161472</xdr:rowOff>
    </xdr:to>
    <xdr:sp macro="" textlink="">
      <xdr:nvSpPr>
        <xdr:cNvPr id="156" name="楕円 155"/>
        <xdr:cNvSpPr/>
      </xdr:nvSpPr>
      <xdr:spPr>
        <a:xfrm>
          <a:off x="129540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146249</xdr:rowOff>
    </xdr:from>
    <xdr:ext cx="762000" cy="259045"/>
    <xdr:sp macro="" textlink="">
      <xdr:nvSpPr>
        <xdr:cNvPr id="157" name="テキスト ボックス 156"/>
        <xdr:cNvSpPr txBox="1"/>
      </xdr:nvSpPr>
      <xdr:spPr>
        <a:xfrm>
          <a:off x="12623800" y="35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類似団体平均と比較して低い水準にあ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，比率</a:t>
          </a:r>
          <a:r>
            <a:rPr kumimoji="1" lang="ja-JP" altLang="en-US" sz="1100">
              <a:solidFill>
                <a:schemeClr val="dk1"/>
              </a:solidFill>
              <a:effectLst/>
              <a:latin typeface="+mn-lt"/>
              <a:ea typeface="+mn-ea"/>
              <a:cs typeface="+mn-cs"/>
            </a:rPr>
            <a:t>も減少している</a:t>
          </a:r>
          <a:r>
            <a:rPr kumimoji="1" lang="ja-JP" altLang="ja-JP" sz="1100">
              <a:solidFill>
                <a:schemeClr val="dk1"/>
              </a:solidFill>
              <a:effectLst/>
              <a:latin typeface="+mn-lt"/>
              <a:ea typeface="+mn-ea"/>
              <a:cs typeface="+mn-cs"/>
            </a:rPr>
            <a:t>ことから，引き続き適正な福祉サービスの水準を維持しながら，市単独事業や国・県の水準を上回る事業について見直しを進め，扶助費の抑制に努める。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6350</xdr:rowOff>
    </xdr:from>
    <xdr:to>
      <xdr:col>24</xdr:col>
      <xdr:colOff>25400</xdr:colOff>
      <xdr:row>57</xdr:row>
      <xdr:rowOff>95250</xdr:rowOff>
    </xdr:to>
    <xdr:cxnSp macro="">
      <xdr:nvCxnSpPr>
        <xdr:cNvPr id="190" name="直線コネクタ 189"/>
        <xdr:cNvCxnSpPr/>
      </xdr:nvCxnSpPr>
      <xdr:spPr>
        <a:xfrm flipV="1">
          <a:off x="3987800" y="97790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152400</xdr:rowOff>
    </xdr:from>
    <xdr:to>
      <xdr:col>19</xdr:col>
      <xdr:colOff>187325</xdr:colOff>
      <xdr:row>57</xdr:row>
      <xdr:rowOff>95250</xdr:rowOff>
    </xdr:to>
    <xdr:cxnSp macro="">
      <xdr:nvCxnSpPr>
        <xdr:cNvPr id="193" name="直線コネクタ 192"/>
        <xdr:cNvCxnSpPr/>
      </xdr:nvCxnSpPr>
      <xdr:spPr>
        <a:xfrm>
          <a:off x="3098800" y="9753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195" name="テキスト ボックス 194"/>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101600</xdr:rowOff>
    </xdr:from>
    <xdr:to>
      <xdr:col>15</xdr:col>
      <xdr:colOff>98425</xdr:colOff>
      <xdr:row>56</xdr:row>
      <xdr:rowOff>152400</xdr:rowOff>
    </xdr:to>
    <xdr:cxnSp macro="">
      <xdr:nvCxnSpPr>
        <xdr:cNvPr id="196" name="直線コネクタ 195"/>
        <xdr:cNvCxnSpPr/>
      </xdr:nvCxnSpPr>
      <xdr:spPr>
        <a:xfrm>
          <a:off x="2209800" y="9702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198" name="テキスト ボックス 197"/>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63500</xdr:rowOff>
    </xdr:from>
    <xdr:to>
      <xdr:col>11</xdr:col>
      <xdr:colOff>9525</xdr:colOff>
      <xdr:row>56</xdr:row>
      <xdr:rowOff>101600</xdr:rowOff>
    </xdr:to>
    <xdr:cxnSp macro="">
      <xdr:nvCxnSpPr>
        <xdr:cNvPr id="199" name="直線コネクタ 198"/>
        <xdr:cNvCxnSpPr/>
      </xdr:nvCxnSpPr>
      <xdr:spPr>
        <a:xfrm>
          <a:off x="1320800" y="966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3" name="テキスト ボックス 202"/>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127000</xdr:rowOff>
    </xdr:from>
    <xdr:to>
      <xdr:col>24</xdr:col>
      <xdr:colOff>76200</xdr:colOff>
      <xdr:row>57</xdr:row>
      <xdr:rowOff>57150</xdr:rowOff>
    </xdr:to>
    <xdr:sp macro="" textlink="">
      <xdr:nvSpPr>
        <xdr:cNvPr id="209" name="楕円 208"/>
        <xdr:cNvSpPr/>
      </xdr:nvSpPr>
      <xdr:spPr>
        <a:xfrm>
          <a:off x="4775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10"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44450</xdr:rowOff>
    </xdr:from>
    <xdr:to>
      <xdr:col>20</xdr:col>
      <xdr:colOff>38100</xdr:colOff>
      <xdr:row>57</xdr:row>
      <xdr:rowOff>146050</xdr:rowOff>
    </xdr:to>
    <xdr:sp macro="" textlink="">
      <xdr:nvSpPr>
        <xdr:cNvPr id="211" name="楕円 210"/>
        <xdr:cNvSpPr/>
      </xdr:nvSpPr>
      <xdr:spPr>
        <a:xfrm>
          <a:off x="3937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212" name="テキスト ボックス 211"/>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101600</xdr:rowOff>
    </xdr:from>
    <xdr:to>
      <xdr:col>15</xdr:col>
      <xdr:colOff>149225</xdr:colOff>
      <xdr:row>57</xdr:row>
      <xdr:rowOff>31750</xdr:rowOff>
    </xdr:to>
    <xdr:sp macro="" textlink="">
      <xdr:nvSpPr>
        <xdr:cNvPr id="213" name="楕円 212"/>
        <xdr:cNvSpPr/>
      </xdr:nvSpPr>
      <xdr:spPr>
        <a:xfrm>
          <a:off x="3048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214" name="テキスト ボックス 213"/>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50800</xdr:rowOff>
    </xdr:from>
    <xdr:to>
      <xdr:col>11</xdr:col>
      <xdr:colOff>60325</xdr:colOff>
      <xdr:row>56</xdr:row>
      <xdr:rowOff>152400</xdr:rowOff>
    </xdr:to>
    <xdr:sp macro="" textlink="">
      <xdr:nvSpPr>
        <xdr:cNvPr id="215" name="楕円 214"/>
        <xdr:cNvSpPr/>
      </xdr:nvSpPr>
      <xdr:spPr>
        <a:xfrm>
          <a:off x="2159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216" name="テキスト ボックス 215"/>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xdr:rowOff>
    </xdr:from>
    <xdr:to>
      <xdr:col>6</xdr:col>
      <xdr:colOff>171450</xdr:colOff>
      <xdr:row>56</xdr:row>
      <xdr:rowOff>114300</xdr:rowOff>
    </xdr:to>
    <xdr:sp macro="" textlink="">
      <xdr:nvSpPr>
        <xdr:cNvPr id="217" name="楕円 216"/>
        <xdr:cNvSpPr/>
      </xdr:nvSpPr>
      <xdr:spPr>
        <a:xfrm>
          <a:off x="1270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218" name="テキスト ボックス 217"/>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主な支出は，特別会計等への繰出金である。社会保障給付費の増加に伴い，介護保険事業や後期高齢者医療事業への繰出金等が増加した。一方で，</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水道事業会計出資金が減少したこと</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により，全体としては比率が</a:t>
          </a:r>
          <a:r>
            <a:rPr kumimoji="1" lang="ja-JP" altLang="en-US" sz="1100">
              <a:solidFill>
                <a:schemeClr val="dk1"/>
              </a:solidFill>
              <a:effectLst/>
              <a:latin typeface="+mn-lt"/>
              <a:ea typeface="+mn-ea"/>
              <a:cs typeface="+mn-cs"/>
            </a:rPr>
            <a:t>横ばいとなった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57</xdr:row>
      <xdr:rowOff>107950</xdr:rowOff>
    </xdr:to>
    <xdr:cxnSp macro="">
      <xdr:nvCxnSpPr>
        <xdr:cNvPr id="251" name="直線コネクタ 250"/>
        <xdr:cNvCxnSpPr/>
      </xdr:nvCxnSpPr>
      <xdr:spPr>
        <a:xfrm>
          <a:off x="15671800" y="9880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58</xdr:row>
      <xdr:rowOff>12700</xdr:rowOff>
    </xdr:to>
    <xdr:cxnSp macro="">
      <xdr:nvCxnSpPr>
        <xdr:cNvPr id="254" name="直線コネクタ 253"/>
        <xdr:cNvCxnSpPr/>
      </xdr:nvCxnSpPr>
      <xdr:spPr>
        <a:xfrm flipV="1">
          <a:off x="14782800" y="988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57150</xdr:rowOff>
    </xdr:from>
    <xdr:to>
      <xdr:col>73</xdr:col>
      <xdr:colOff>180975</xdr:colOff>
      <xdr:row>58</xdr:row>
      <xdr:rowOff>12700</xdr:rowOff>
    </xdr:to>
    <xdr:cxnSp macro="">
      <xdr:nvCxnSpPr>
        <xdr:cNvPr id="257" name="直線コネクタ 256"/>
        <xdr:cNvCxnSpPr/>
      </xdr:nvCxnSpPr>
      <xdr:spPr>
        <a:xfrm>
          <a:off x="13893800" y="9829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9" name="テキスト ボックス 258"/>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57150</xdr:rowOff>
    </xdr:to>
    <xdr:cxnSp macro="">
      <xdr:nvCxnSpPr>
        <xdr:cNvPr id="260" name="直線コネクタ 259"/>
        <xdr:cNvCxnSpPr/>
      </xdr:nvCxnSpPr>
      <xdr:spPr>
        <a:xfrm>
          <a:off x="13004800" y="9766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73677</xdr:rowOff>
    </xdr:from>
    <xdr:ext cx="762000" cy="259045"/>
    <xdr:sp macro="" textlink="">
      <xdr:nvSpPr>
        <xdr:cNvPr id="264" name="テキスト ボックス 263"/>
        <xdr:cNvSpPr txBox="1"/>
      </xdr:nvSpPr>
      <xdr:spPr>
        <a:xfrm>
          <a:off x="12623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70" name="楕円 269"/>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73677</xdr:rowOff>
    </xdr:from>
    <xdr:ext cx="762000" cy="259045"/>
    <xdr:sp macro="" textlink="">
      <xdr:nvSpPr>
        <xdr:cNvPr id="271" name="その他該当値テキスト"/>
        <xdr:cNvSpPr txBox="1"/>
      </xdr:nvSpPr>
      <xdr:spPr>
        <a:xfrm>
          <a:off x="16598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72" name="楕円 271"/>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168927</xdr:rowOff>
    </xdr:from>
    <xdr:ext cx="736600" cy="259045"/>
    <xdr:sp macro="" textlink="">
      <xdr:nvSpPr>
        <xdr:cNvPr id="273" name="テキスト ボックス 272"/>
        <xdr:cNvSpPr txBox="1"/>
      </xdr:nvSpPr>
      <xdr:spPr>
        <a:xfrm>
          <a:off x="15290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74" name="楕円 273"/>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75" name="テキスト ボックス 274"/>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6350</xdr:rowOff>
    </xdr:from>
    <xdr:to>
      <xdr:col>69</xdr:col>
      <xdr:colOff>142875</xdr:colOff>
      <xdr:row>57</xdr:row>
      <xdr:rowOff>107950</xdr:rowOff>
    </xdr:to>
    <xdr:sp macro="" textlink="">
      <xdr:nvSpPr>
        <xdr:cNvPr id="276" name="楕円 275"/>
        <xdr:cNvSpPr/>
      </xdr:nvSpPr>
      <xdr:spPr>
        <a:xfrm>
          <a:off x="13843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118127</xdr:rowOff>
    </xdr:from>
    <xdr:ext cx="762000" cy="259045"/>
    <xdr:sp macro="" textlink="">
      <xdr:nvSpPr>
        <xdr:cNvPr id="277" name="テキスト ボックス 276"/>
        <xdr:cNvSpPr txBox="1"/>
      </xdr:nvSpPr>
      <xdr:spPr>
        <a:xfrm>
          <a:off x="13512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8" name="楕円 277"/>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79" name="テキスト ボックス 278"/>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補助金の見直し等の効果によりほぼ横ばいで推移している。</a:t>
          </a:r>
          <a:r>
            <a:rPr kumimoji="1" lang="ja-JP" altLang="en-US" sz="1100">
              <a:solidFill>
                <a:schemeClr val="dk1"/>
              </a:solidFill>
              <a:effectLst/>
              <a:latin typeface="+mn-lt"/>
              <a:ea typeface="+mn-ea"/>
              <a:cs typeface="+mn-cs"/>
            </a:rPr>
            <a:t>令和２年</a:t>
          </a:r>
          <a:r>
            <a:rPr kumimoji="1" lang="ja-JP" altLang="ja-JP" sz="1100">
              <a:solidFill>
                <a:schemeClr val="dk1"/>
              </a:solidFill>
              <a:effectLst/>
              <a:latin typeface="+mn-lt"/>
              <a:ea typeface="+mn-ea"/>
              <a:cs typeface="+mn-cs"/>
            </a:rPr>
            <a:t>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経常経費充当一般財源等の</a:t>
          </a:r>
          <a:r>
            <a:rPr kumimoji="1" lang="ja-JP" altLang="ja-JP" sz="1100">
              <a:solidFill>
                <a:schemeClr val="dk1"/>
              </a:solidFill>
              <a:effectLst/>
              <a:latin typeface="+mn-lt"/>
              <a:ea typeface="+mn-ea"/>
              <a:cs typeface="+mn-cs"/>
            </a:rPr>
            <a:t>決算額が微増に留まったため，結果的に構成比は</a:t>
          </a:r>
          <a:r>
            <a:rPr kumimoji="1" lang="ja-JP" altLang="en-US" sz="1100">
              <a:solidFill>
                <a:schemeClr val="dk1"/>
              </a:solidFill>
              <a:effectLst/>
              <a:latin typeface="+mn-lt"/>
              <a:ea typeface="+mn-ea"/>
              <a:cs typeface="+mn-cs"/>
            </a:rPr>
            <a:t>横ばい</a:t>
          </a:r>
          <a:r>
            <a:rPr kumimoji="1" lang="ja-JP" altLang="ja-JP" sz="1100">
              <a:solidFill>
                <a:schemeClr val="dk1"/>
              </a:solidFill>
              <a:effectLst/>
              <a:latin typeface="+mn-lt"/>
              <a:ea typeface="+mn-ea"/>
              <a:cs typeface="+mn-cs"/>
            </a:rPr>
            <a:t>となった。</a:t>
          </a:r>
          <a:endParaRPr lang="ja-JP" altLang="ja-JP">
            <a:effectLst/>
          </a:endParaRPr>
        </a:p>
        <a:p>
          <a:r>
            <a:rPr kumimoji="1" lang="ja-JP" altLang="ja-JP" sz="1100">
              <a:solidFill>
                <a:schemeClr val="dk1"/>
              </a:solidFill>
              <a:effectLst/>
              <a:latin typeface="+mn-lt"/>
              <a:ea typeface="+mn-ea"/>
              <a:cs typeface="+mn-cs"/>
            </a:rPr>
            <a:t>　補助金については，平成２４年２月に「補助金の適正化ガイドライン」を策定し，毎年度の予算編成を通じて見直しを行っており，今後もガイドラインに基づく定期的な見直しにより，引き続き総額の抑制に努める。</a:t>
          </a:r>
          <a:endParaRPr lang="ja-JP" altLang="ja-JP">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54610</xdr:rowOff>
    </xdr:from>
    <xdr:to>
      <xdr:col>82</xdr:col>
      <xdr:colOff>107950</xdr:colOff>
      <xdr:row>33</xdr:row>
      <xdr:rowOff>54610</xdr:rowOff>
    </xdr:to>
    <xdr:cxnSp macro="">
      <xdr:nvCxnSpPr>
        <xdr:cNvPr id="312" name="直線コネクタ 311"/>
        <xdr:cNvCxnSpPr/>
      </xdr:nvCxnSpPr>
      <xdr:spPr>
        <a:xfrm>
          <a:off x="15671800" y="5712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3" name="補助費等平均値テキスト"/>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46990</xdr:rowOff>
    </xdr:from>
    <xdr:to>
      <xdr:col>78</xdr:col>
      <xdr:colOff>69850</xdr:colOff>
      <xdr:row>33</xdr:row>
      <xdr:rowOff>54610</xdr:rowOff>
    </xdr:to>
    <xdr:cxnSp macro="">
      <xdr:nvCxnSpPr>
        <xdr:cNvPr id="315" name="直線コネクタ 314"/>
        <xdr:cNvCxnSpPr/>
      </xdr:nvCxnSpPr>
      <xdr:spPr>
        <a:xfrm>
          <a:off x="14782800" y="5704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139717</xdr:rowOff>
    </xdr:from>
    <xdr:ext cx="736600" cy="259045"/>
    <xdr:sp macro="" textlink="">
      <xdr:nvSpPr>
        <xdr:cNvPr id="317" name="テキスト ボックス 316"/>
        <xdr:cNvSpPr txBox="1"/>
      </xdr:nvSpPr>
      <xdr:spPr>
        <a:xfrm>
          <a:off x="15290800" y="596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46990</xdr:rowOff>
    </xdr:from>
    <xdr:to>
      <xdr:col>73</xdr:col>
      <xdr:colOff>180975</xdr:colOff>
      <xdr:row>33</xdr:row>
      <xdr:rowOff>54610</xdr:rowOff>
    </xdr:to>
    <xdr:cxnSp macro="">
      <xdr:nvCxnSpPr>
        <xdr:cNvPr id="318" name="直線コネクタ 317"/>
        <xdr:cNvCxnSpPr/>
      </xdr:nvCxnSpPr>
      <xdr:spPr>
        <a:xfrm flipV="1">
          <a:off x="13893800" y="5704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132097</xdr:rowOff>
    </xdr:from>
    <xdr:ext cx="762000" cy="259045"/>
    <xdr:sp macro="" textlink="">
      <xdr:nvSpPr>
        <xdr:cNvPr id="320" name="テキスト ボックス 319"/>
        <xdr:cNvSpPr txBox="1"/>
      </xdr:nvSpPr>
      <xdr:spPr>
        <a:xfrm>
          <a:off x="14401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54610</xdr:rowOff>
    </xdr:from>
    <xdr:to>
      <xdr:col>69</xdr:col>
      <xdr:colOff>92075</xdr:colOff>
      <xdr:row>33</xdr:row>
      <xdr:rowOff>54610</xdr:rowOff>
    </xdr:to>
    <xdr:cxnSp macro="">
      <xdr:nvCxnSpPr>
        <xdr:cNvPr id="321" name="直線コネクタ 320"/>
        <xdr:cNvCxnSpPr/>
      </xdr:nvCxnSpPr>
      <xdr:spPr>
        <a:xfrm>
          <a:off x="13004800" y="5712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109237</xdr:rowOff>
    </xdr:from>
    <xdr:ext cx="762000" cy="259045"/>
    <xdr:sp macro="" textlink="">
      <xdr:nvSpPr>
        <xdr:cNvPr id="323" name="テキスト ボックス 322"/>
        <xdr:cNvSpPr txBox="1"/>
      </xdr:nvSpPr>
      <xdr:spPr>
        <a:xfrm>
          <a:off x="13512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124477</xdr:rowOff>
    </xdr:from>
    <xdr:ext cx="762000" cy="259045"/>
    <xdr:sp macro="" textlink="">
      <xdr:nvSpPr>
        <xdr:cNvPr id="325" name="テキスト ボックス 324"/>
        <xdr:cNvSpPr txBox="1"/>
      </xdr:nvSpPr>
      <xdr:spPr>
        <a:xfrm>
          <a:off x="12623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3810</xdr:rowOff>
    </xdr:from>
    <xdr:to>
      <xdr:col>82</xdr:col>
      <xdr:colOff>158750</xdr:colOff>
      <xdr:row>33</xdr:row>
      <xdr:rowOff>105410</xdr:rowOff>
    </xdr:to>
    <xdr:sp macro="" textlink="">
      <xdr:nvSpPr>
        <xdr:cNvPr id="331" name="楕円 330"/>
        <xdr:cNvSpPr/>
      </xdr:nvSpPr>
      <xdr:spPr>
        <a:xfrm>
          <a:off x="164592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20337</xdr:rowOff>
    </xdr:from>
    <xdr:ext cx="762000" cy="259045"/>
    <xdr:sp macro="" textlink="">
      <xdr:nvSpPr>
        <xdr:cNvPr id="332" name="補助費等該当値テキスト"/>
        <xdr:cNvSpPr txBox="1"/>
      </xdr:nvSpPr>
      <xdr:spPr>
        <a:xfrm>
          <a:off x="165989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3810</xdr:rowOff>
    </xdr:from>
    <xdr:to>
      <xdr:col>78</xdr:col>
      <xdr:colOff>120650</xdr:colOff>
      <xdr:row>33</xdr:row>
      <xdr:rowOff>105410</xdr:rowOff>
    </xdr:to>
    <xdr:sp macro="" textlink="">
      <xdr:nvSpPr>
        <xdr:cNvPr id="333" name="楕円 332"/>
        <xdr:cNvSpPr/>
      </xdr:nvSpPr>
      <xdr:spPr>
        <a:xfrm>
          <a:off x="15621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115587</xdr:rowOff>
    </xdr:from>
    <xdr:ext cx="736600" cy="259045"/>
    <xdr:sp macro="" textlink="">
      <xdr:nvSpPr>
        <xdr:cNvPr id="334" name="テキスト ボックス 333"/>
        <xdr:cNvSpPr txBox="1"/>
      </xdr:nvSpPr>
      <xdr:spPr>
        <a:xfrm>
          <a:off x="15290800" y="543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167640</xdr:rowOff>
    </xdr:from>
    <xdr:to>
      <xdr:col>74</xdr:col>
      <xdr:colOff>31750</xdr:colOff>
      <xdr:row>33</xdr:row>
      <xdr:rowOff>97790</xdr:rowOff>
    </xdr:to>
    <xdr:sp macro="" textlink="">
      <xdr:nvSpPr>
        <xdr:cNvPr id="335" name="楕円 334"/>
        <xdr:cNvSpPr/>
      </xdr:nvSpPr>
      <xdr:spPr>
        <a:xfrm>
          <a:off x="14732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107967</xdr:rowOff>
    </xdr:from>
    <xdr:ext cx="762000" cy="259045"/>
    <xdr:sp macro="" textlink="">
      <xdr:nvSpPr>
        <xdr:cNvPr id="336" name="テキスト ボックス 335"/>
        <xdr:cNvSpPr txBox="1"/>
      </xdr:nvSpPr>
      <xdr:spPr>
        <a:xfrm>
          <a:off x="14401800" y="542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3810</xdr:rowOff>
    </xdr:from>
    <xdr:to>
      <xdr:col>69</xdr:col>
      <xdr:colOff>142875</xdr:colOff>
      <xdr:row>33</xdr:row>
      <xdr:rowOff>105410</xdr:rowOff>
    </xdr:to>
    <xdr:sp macro="" textlink="">
      <xdr:nvSpPr>
        <xdr:cNvPr id="337" name="楕円 336"/>
        <xdr:cNvSpPr/>
      </xdr:nvSpPr>
      <xdr:spPr>
        <a:xfrm>
          <a:off x="13843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115587</xdr:rowOff>
    </xdr:from>
    <xdr:ext cx="762000" cy="259045"/>
    <xdr:sp macro="" textlink="">
      <xdr:nvSpPr>
        <xdr:cNvPr id="338" name="テキスト ボックス 337"/>
        <xdr:cNvSpPr txBox="1"/>
      </xdr:nvSpPr>
      <xdr:spPr>
        <a:xfrm>
          <a:off x="13512800" y="54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3810</xdr:rowOff>
    </xdr:from>
    <xdr:to>
      <xdr:col>65</xdr:col>
      <xdr:colOff>53975</xdr:colOff>
      <xdr:row>33</xdr:row>
      <xdr:rowOff>105410</xdr:rowOff>
    </xdr:to>
    <xdr:sp macro="" textlink="">
      <xdr:nvSpPr>
        <xdr:cNvPr id="339" name="楕円 338"/>
        <xdr:cNvSpPr/>
      </xdr:nvSpPr>
      <xdr:spPr>
        <a:xfrm>
          <a:off x="12954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115587</xdr:rowOff>
    </xdr:from>
    <xdr:ext cx="762000" cy="259045"/>
    <xdr:sp macro="" textlink="">
      <xdr:nvSpPr>
        <xdr:cNvPr id="340" name="テキスト ボックス 339"/>
        <xdr:cNvSpPr txBox="1"/>
      </xdr:nvSpPr>
      <xdr:spPr>
        <a:xfrm>
          <a:off x="12623800" y="54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地方債の新規発行額を当該年度の元金償還額を目安として地方債残高の縮減を図っており，前年度比で０．</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ja-JP" sz="1100">
              <a:solidFill>
                <a:schemeClr val="dk1"/>
              </a:solidFill>
              <a:effectLst/>
              <a:latin typeface="+mn-lt"/>
              <a:ea typeface="+mn-ea"/>
              <a:cs typeface="+mn-cs"/>
            </a:rPr>
            <a:t>　類似団体平均に比べ低い数値となっているものの，過去の大型公共事業に伴う借入が大きいため，公債費に係る経常収支比率は高い水準で推移しており，引き続き地方債の新規発行を抑制し，将来負担に留意した借入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43180</xdr:rowOff>
    </xdr:to>
    <xdr:cxnSp macro="">
      <xdr:nvCxnSpPr>
        <xdr:cNvPr id="373" name="直線コネクタ 372"/>
        <xdr:cNvCxnSpPr/>
      </xdr:nvCxnSpPr>
      <xdr:spPr>
        <a:xfrm flipV="1">
          <a:off x="3987800" y="130429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44466</xdr:rowOff>
    </xdr:from>
    <xdr:ext cx="762000" cy="259045"/>
    <xdr:sp macro="" textlink="">
      <xdr:nvSpPr>
        <xdr:cNvPr id="374" name="公債費平均値テキスト"/>
        <xdr:cNvSpPr txBox="1"/>
      </xdr:nvSpPr>
      <xdr:spPr>
        <a:xfrm>
          <a:off x="4914900" y="13246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43180</xdr:rowOff>
    </xdr:from>
    <xdr:to>
      <xdr:col>19</xdr:col>
      <xdr:colOff>187325</xdr:colOff>
      <xdr:row>76</xdr:row>
      <xdr:rowOff>104139</xdr:rowOff>
    </xdr:to>
    <xdr:cxnSp macro="">
      <xdr:nvCxnSpPr>
        <xdr:cNvPr id="376" name="直線コネクタ 375"/>
        <xdr:cNvCxnSpPr/>
      </xdr:nvCxnSpPr>
      <xdr:spPr>
        <a:xfrm flipV="1">
          <a:off x="3098800" y="130733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78" name="テキスト ボックス 377"/>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157480</xdr:rowOff>
    </xdr:to>
    <xdr:cxnSp macro="">
      <xdr:nvCxnSpPr>
        <xdr:cNvPr id="379" name="直線コネクタ 378"/>
        <xdr:cNvCxnSpPr/>
      </xdr:nvCxnSpPr>
      <xdr:spPr>
        <a:xfrm flipV="1">
          <a:off x="2209800" y="131343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81" name="テキスト ボックス 380"/>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157480</xdr:rowOff>
    </xdr:from>
    <xdr:to>
      <xdr:col>11</xdr:col>
      <xdr:colOff>9525</xdr:colOff>
      <xdr:row>77</xdr:row>
      <xdr:rowOff>62230</xdr:rowOff>
    </xdr:to>
    <xdr:cxnSp macro="">
      <xdr:nvCxnSpPr>
        <xdr:cNvPr id="382" name="直線コネクタ 381"/>
        <xdr:cNvCxnSpPr/>
      </xdr:nvCxnSpPr>
      <xdr:spPr>
        <a:xfrm flipV="1">
          <a:off x="1320800" y="131876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384" name="テキスト ボックス 383"/>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386" name="テキスト ボックス 385"/>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92" name="楕円 391"/>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93"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163830</xdr:rowOff>
    </xdr:from>
    <xdr:to>
      <xdr:col>20</xdr:col>
      <xdr:colOff>38100</xdr:colOff>
      <xdr:row>76</xdr:row>
      <xdr:rowOff>93980</xdr:rowOff>
    </xdr:to>
    <xdr:sp macro="" textlink="">
      <xdr:nvSpPr>
        <xdr:cNvPr id="394" name="楕円 393"/>
        <xdr:cNvSpPr/>
      </xdr:nvSpPr>
      <xdr:spPr>
        <a:xfrm>
          <a:off x="3937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95" name="テキスト ボックス 394"/>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96" name="楕円 395"/>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97" name="テキスト ボックス 396"/>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106680</xdr:rowOff>
    </xdr:from>
    <xdr:to>
      <xdr:col>11</xdr:col>
      <xdr:colOff>60325</xdr:colOff>
      <xdr:row>77</xdr:row>
      <xdr:rowOff>36830</xdr:rowOff>
    </xdr:to>
    <xdr:sp macro="" textlink="">
      <xdr:nvSpPr>
        <xdr:cNvPr id="398" name="楕円 397"/>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99" name="テキスト ボックス 398"/>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11430</xdr:rowOff>
    </xdr:from>
    <xdr:to>
      <xdr:col>6</xdr:col>
      <xdr:colOff>171450</xdr:colOff>
      <xdr:row>77</xdr:row>
      <xdr:rowOff>113030</xdr:rowOff>
    </xdr:to>
    <xdr:sp macro="" textlink="">
      <xdr:nvSpPr>
        <xdr:cNvPr id="400" name="楕円 399"/>
        <xdr:cNvSpPr/>
      </xdr:nvSpPr>
      <xdr:spPr>
        <a:xfrm>
          <a:off x="1270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123207</xdr:rowOff>
    </xdr:from>
    <xdr:ext cx="762000" cy="259045"/>
    <xdr:sp macro="" textlink="">
      <xdr:nvSpPr>
        <xdr:cNvPr id="401" name="テキスト ボックス 400"/>
        <xdr:cNvSpPr txBox="1"/>
      </xdr:nvSpPr>
      <xdr:spPr>
        <a:xfrm>
          <a:off x="939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人件費</a:t>
          </a:r>
          <a:r>
            <a:rPr kumimoji="1" lang="ja-JP" altLang="ja-JP" sz="1100" baseline="0">
              <a:solidFill>
                <a:schemeClr val="dk1"/>
              </a:solidFill>
              <a:effectLst/>
              <a:latin typeface="+mn-lt"/>
              <a:ea typeface="+mn-ea"/>
              <a:cs typeface="+mn-cs"/>
            </a:rPr>
            <a:t>等が増加したため，公債費を除く経常収支比率は増加した。</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類似団体平均を上回っているため，</a:t>
          </a:r>
          <a:r>
            <a:rPr kumimoji="1" lang="ja-JP" altLang="ja-JP" sz="1100">
              <a:solidFill>
                <a:schemeClr val="dk1"/>
              </a:solidFill>
              <a:effectLst/>
              <a:latin typeface="+mn-lt"/>
              <a:ea typeface="+mn-ea"/>
              <a:cs typeface="+mn-cs"/>
            </a:rPr>
            <a:t>引き続き歳出削減，収納対策の強化や受益者負担の適正化による歳入の確保に努め，財政の健全化を図る。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76</xdr:row>
      <xdr:rowOff>157480</xdr:rowOff>
    </xdr:to>
    <xdr:cxnSp macro="">
      <xdr:nvCxnSpPr>
        <xdr:cNvPr id="434" name="直線コネクタ 433"/>
        <xdr:cNvCxnSpPr/>
      </xdr:nvCxnSpPr>
      <xdr:spPr>
        <a:xfrm>
          <a:off x="15671800" y="131800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5" name="公債費以外平均値テキスト"/>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76</xdr:row>
      <xdr:rowOff>149861</xdr:rowOff>
    </xdr:to>
    <xdr:cxnSp macro="">
      <xdr:nvCxnSpPr>
        <xdr:cNvPr id="437" name="直線コネクタ 436"/>
        <xdr:cNvCxnSpPr/>
      </xdr:nvCxnSpPr>
      <xdr:spPr>
        <a:xfrm>
          <a:off x="14782800" y="130886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58437</xdr:rowOff>
    </xdr:from>
    <xdr:ext cx="736600" cy="259045"/>
    <xdr:sp macro="" textlink="">
      <xdr:nvSpPr>
        <xdr:cNvPr id="439" name="テキスト ボックス 438"/>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146050</xdr:rowOff>
    </xdr:from>
    <xdr:to>
      <xdr:col>73</xdr:col>
      <xdr:colOff>180975</xdr:colOff>
      <xdr:row>76</xdr:row>
      <xdr:rowOff>58420</xdr:rowOff>
    </xdr:to>
    <xdr:cxnSp macro="">
      <xdr:nvCxnSpPr>
        <xdr:cNvPr id="440" name="直線コネクタ 439"/>
        <xdr:cNvCxnSpPr/>
      </xdr:nvCxnSpPr>
      <xdr:spPr>
        <a:xfrm>
          <a:off x="13893800" y="13004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168927</xdr:rowOff>
    </xdr:from>
    <xdr:ext cx="762000" cy="259045"/>
    <xdr:sp macro="" textlink="">
      <xdr:nvSpPr>
        <xdr:cNvPr id="442" name="テキスト ボックス 441"/>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138430</xdr:rowOff>
    </xdr:from>
    <xdr:to>
      <xdr:col>69</xdr:col>
      <xdr:colOff>92075</xdr:colOff>
      <xdr:row>75</xdr:row>
      <xdr:rowOff>146050</xdr:rowOff>
    </xdr:to>
    <xdr:cxnSp macro="">
      <xdr:nvCxnSpPr>
        <xdr:cNvPr id="443" name="直線コネクタ 442"/>
        <xdr:cNvCxnSpPr/>
      </xdr:nvCxnSpPr>
      <xdr:spPr>
        <a:xfrm>
          <a:off x="13004800" y="12997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4" name="フローチャート: 判断 443"/>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138447</xdr:rowOff>
    </xdr:from>
    <xdr:ext cx="762000" cy="259045"/>
    <xdr:sp macro="" textlink="">
      <xdr:nvSpPr>
        <xdr:cNvPr id="445" name="テキスト ボックス 444"/>
        <xdr:cNvSpPr txBox="1"/>
      </xdr:nvSpPr>
      <xdr:spPr>
        <a:xfrm>
          <a:off x="13512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6" name="フローチャート: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47" name="テキスト ボックス 446"/>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53" name="楕円 452"/>
        <xdr:cNvSpPr/>
      </xdr:nvSpPr>
      <xdr:spPr>
        <a:xfrm>
          <a:off x="16459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78757</xdr:rowOff>
    </xdr:from>
    <xdr:ext cx="762000" cy="259045"/>
    <xdr:sp macro="" textlink="">
      <xdr:nvSpPr>
        <xdr:cNvPr id="454" name="公債費以外該当値テキスト"/>
        <xdr:cNvSpPr txBox="1"/>
      </xdr:nvSpPr>
      <xdr:spPr>
        <a:xfrm>
          <a:off x="165989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55" name="楕円 454"/>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56" name="テキスト ボックス 455"/>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xdr:rowOff>
    </xdr:from>
    <xdr:to>
      <xdr:col>74</xdr:col>
      <xdr:colOff>31750</xdr:colOff>
      <xdr:row>76</xdr:row>
      <xdr:rowOff>109220</xdr:rowOff>
    </xdr:to>
    <xdr:sp macro="" textlink="">
      <xdr:nvSpPr>
        <xdr:cNvPr id="457" name="楕円 456"/>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58" name="テキスト ボックス 457"/>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95250</xdr:rowOff>
    </xdr:from>
    <xdr:to>
      <xdr:col>69</xdr:col>
      <xdr:colOff>142875</xdr:colOff>
      <xdr:row>76</xdr:row>
      <xdr:rowOff>25400</xdr:rowOff>
    </xdr:to>
    <xdr:sp macro="" textlink="">
      <xdr:nvSpPr>
        <xdr:cNvPr id="459" name="楕円 458"/>
        <xdr:cNvSpPr/>
      </xdr:nvSpPr>
      <xdr:spPr>
        <a:xfrm>
          <a:off x="13843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10177</xdr:rowOff>
    </xdr:from>
    <xdr:ext cx="762000" cy="259045"/>
    <xdr:sp macro="" textlink="">
      <xdr:nvSpPr>
        <xdr:cNvPr id="460" name="テキスト ボックス 459"/>
        <xdr:cNvSpPr txBox="1"/>
      </xdr:nvSpPr>
      <xdr:spPr>
        <a:xfrm>
          <a:off x="13512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61" name="楕円 460"/>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2557</xdr:rowOff>
    </xdr:from>
    <xdr:ext cx="762000" cy="259045"/>
    <xdr:sp macro="" textlink="">
      <xdr:nvSpPr>
        <xdr:cNvPr id="462" name="テキスト ボックス 461"/>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117887</xdr:rowOff>
    </xdr:from>
    <xdr:to>
      <xdr:col>29</xdr:col>
      <xdr:colOff>127000</xdr:colOff>
      <xdr:row>18</xdr:row>
      <xdr:rowOff>167036</xdr:rowOff>
    </xdr:to>
    <xdr:cxnSp macro="">
      <xdr:nvCxnSpPr>
        <xdr:cNvPr id="48" name="直線コネクタ 47"/>
        <xdr:cNvCxnSpPr/>
      </xdr:nvCxnSpPr>
      <xdr:spPr bwMode="auto">
        <a:xfrm flipV="1">
          <a:off x="5003800" y="3251612"/>
          <a:ext cx="647700" cy="49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9593</xdr:rowOff>
    </xdr:from>
    <xdr:ext cx="762000" cy="259045"/>
    <xdr:sp macro="" textlink="">
      <xdr:nvSpPr>
        <xdr:cNvPr id="49" name="人口1人当たり決算額の推移平均値テキスト130"/>
        <xdr:cNvSpPr txBox="1"/>
      </xdr:nvSpPr>
      <xdr:spPr>
        <a:xfrm>
          <a:off x="5740400" y="262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167036</xdr:rowOff>
    </xdr:from>
    <xdr:to>
      <xdr:col>26</xdr:col>
      <xdr:colOff>50800</xdr:colOff>
      <xdr:row>19</xdr:row>
      <xdr:rowOff>8250</xdr:rowOff>
    </xdr:to>
    <xdr:cxnSp macro="">
      <xdr:nvCxnSpPr>
        <xdr:cNvPr id="51" name="直線コネクタ 50"/>
        <xdr:cNvCxnSpPr/>
      </xdr:nvCxnSpPr>
      <xdr:spPr bwMode="auto">
        <a:xfrm flipV="1">
          <a:off x="4305300" y="3300761"/>
          <a:ext cx="698500" cy="12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784</xdr:rowOff>
    </xdr:from>
    <xdr:ext cx="736600" cy="259045"/>
    <xdr:sp macro="" textlink="">
      <xdr:nvSpPr>
        <xdr:cNvPr id="53" name="テキスト ボックス 52"/>
        <xdr:cNvSpPr txBox="1"/>
      </xdr:nvSpPr>
      <xdr:spPr>
        <a:xfrm>
          <a:off x="4622800" y="2620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8250</xdr:rowOff>
    </xdr:from>
    <xdr:to>
      <xdr:col>22</xdr:col>
      <xdr:colOff>114300</xdr:colOff>
      <xdr:row>19</xdr:row>
      <xdr:rowOff>14194</xdr:rowOff>
    </xdr:to>
    <xdr:cxnSp macro="">
      <xdr:nvCxnSpPr>
        <xdr:cNvPr id="54" name="直線コネクタ 53"/>
        <xdr:cNvCxnSpPr/>
      </xdr:nvCxnSpPr>
      <xdr:spPr bwMode="auto">
        <a:xfrm flipV="1">
          <a:off x="3606800" y="3313425"/>
          <a:ext cx="698500" cy="5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47830</xdr:rowOff>
    </xdr:from>
    <xdr:ext cx="762000" cy="259045"/>
    <xdr:sp macro="" textlink="">
      <xdr:nvSpPr>
        <xdr:cNvPr id="56" name="テキスト ボックス 55"/>
        <xdr:cNvSpPr txBox="1"/>
      </xdr:nvSpPr>
      <xdr:spPr>
        <a:xfrm>
          <a:off x="39243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10719</xdr:rowOff>
    </xdr:from>
    <xdr:to>
      <xdr:col>18</xdr:col>
      <xdr:colOff>177800</xdr:colOff>
      <xdr:row>19</xdr:row>
      <xdr:rowOff>14194</xdr:rowOff>
    </xdr:to>
    <xdr:cxnSp macro="">
      <xdr:nvCxnSpPr>
        <xdr:cNvPr id="57" name="直線コネクタ 56"/>
        <xdr:cNvCxnSpPr/>
      </xdr:nvCxnSpPr>
      <xdr:spPr bwMode="auto">
        <a:xfrm>
          <a:off x="2908300" y="3315894"/>
          <a:ext cx="698500" cy="3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67124</xdr:rowOff>
    </xdr:from>
    <xdr:ext cx="762000" cy="259045"/>
    <xdr:sp macro="" textlink="">
      <xdr:nvSpPr>
        <xdr:cNvPr id="59" name="テキスト ボックス 58"/>
        <xdr:cNvSpPr txBox="1"/>
      </xdr:nvSpPr>
      <xdr:spPr>
        <a:xfrm>
          <a:off x="32258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89115</xdr:rowOff>
    </xdr:from>
    <xdr:ext cx="762000" cy="259045"/>
    <xdr:sp macro="" textlink="">
      <xdr:nvSpPr>
        <xdr:cNvPr id="61" name="テキスト ボックス 60"/>
        <xdr:cNvSpPr txBox="1"/>
      </xdr:nvSpPr>
      <xdr:spPr>
        <a:xfrm>
          <a:off x="25273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67086</xdr:rowOff>
    </xdr:from>
    <xdr:to>
      <xdr:col>29</xdr:col>
      <xdr:colOff>177800</xdr:colOff>
      <xdr:row>18</xdr:row>
      <xdr:rowOff>168687</xdr:rowOff>
    </xdr:to>
    <xdr:sp macro="" textlink="">
      <xdr:nvSpPr>
        <xdr:cNvPr id="67" name="楕円 66"/>
        <xdr:cNvSpPr/>
      </xdr:nvSpPr>
      <xdr:spPr bwMode="auto">
        <a:xfrm>
          <a:off x="5600700" y="320081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39163</xdr:rowOff>
    </xdr:from>
    <xdr:ext cx="762000" cy="259045"/>
    <xdr:sp macro="" textlink="">
      <xdr:nvSpPr>
        <xdr:cNvPr id="68" name="人口1人当たり決算額の推移該当値テキスト130"/>
        <xdr:cNvSpPr txBox="1"/>
      </xdr:nvSpPr>
      <xdr:spPr>
        <a:xfrm>
          <a:off x="5740400" y="317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116236</xdr:rowOff>
    </xdr:from>
    <xdr:to>
      <xdr:col>26</xdr:col>
      <xdr:colOff>101600</xdr:colOff>
      <xdr:row>19</xdr:row>
      <xdr:rowOff>46386</xdr:rowOff>
    </xdr:to>
    <xdr:sp macro="" textlink="">
      <xdr:nvSpPr>
        <xdr:cNvPr id="69" name="楕円 68"/>
        <xdr:cNvSpPr/>
      </xdr:nvSpPr>
      <xdr:spPr bwMode="auto">
        <a:xfrm>
          <a:off x="4953000" y="3249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31163</xdr:rowOff>
    </xdr:from>
    <xdr:ext cx="736600" cy="259045"/>
    <xdr:sp macro="" textlink="">
      <xdr:nvSpPr>
        <xdr:cNvPr id="70" name="テキスト ボックス 69"/>
        <xdr:cNvSpPr txBox="1"/>
      </xdr:nvSpPr>
      <xdr:spPr>
        <a:xfrm>
          <a:off x="4622800" y="3336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128900</xdr:rowOff>
    </xdr:from>
    <xdr:to>
      <xdr:col>22</xdr:col>
      <xdr:colOff>165100</xdr:colOff>
      <xdr:row>19</xdr:row>
      <xdr:rowOff>59050</xdr:rowOff>
    </xdr:to>
    <xdr:sp macro="" textlink="">
      <xdr:nvSpPr>
        <xdr:cNvPr id="71" name="楕円 70"/>
        <xdr:cNvSpPr/>
      </xdr:nvSpPr>
      <xdr:spPr bwMode="auto">
        <a:xfrm>
          <a:off x="4254500" y="3262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43827</xdr:rowOff>
    </xdr:from>
    <xdr:ext cx="762000" cy="259045"/>
    <xdr:sp macro="" textlink="">
      <xdr:nvSpPr>
        <xdr:cNvPr id="72" name="テキスト ボックス 71"/>
        <xdr:cNvSpPr txBox="1"/>
      </xdr:nvSpPr>
      <xdr:spPr>
        <a:xfrm>
          <a:off x="3924300" y="334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134844</xdr:rowOff>
    </xdr:from>
    <xdr:to>
      <xdr:col>19</xdr:col>
      <xdr:colOff>38100</xdr:colOff>
      <xdr:row>19</xdr:row>
      <xdr:rowOff>64994</xdr:rowOff>
    </xdr:to>
    <xdr:sp macro="" textlink="">
      <xdr:nvSpPr>
        <xdr:cNvPr id="73" name="楕円 72"/>
        <xdr:cNvSpPr/>
      </xdr:nvSpPr>
      <xdr:spPr bwMode="auto">
        <a:xfrm>
          <a:off x="3556000" y="3268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49771</xdr:rowOff>
    </xdr:from>
    <xdr:ext cx="762000" cy="259045"/>
    <xdr:sp macro="" textlink="">
      <xdr:nvSpPr>
        <xdr:cNvPr id="74" name="テキスト ボックス 73"/>
        <xdr:cNvSpPr txBox="1"/>
      </xdr:nvSpPr>
      <xdr:spPr>
        <a:xfrm>
          <a:off x="3225800" y="335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131369</xdr:rowOff>
    </xdr:from>
    <xdr:to>
      <xdr:col>15</xdr:col>
      <xdr:colOff>101600</xdr:colOff>
      <xdr:row>19</xdr:row>
      <xdr:rowOff>61519</xdr:rowOff>
    </xdr:to>
    <xdr:sp macro="" textlink="">
      <xdr:nvSpPr>
        <xdr:cNvPr id="75" name="楕円 74"/>
        <xdr:cNvSpPr/>
      </xdr:nvSpPr>
      <xdr:spPr bwMode="auto">
        <a:xfrm>
          <a:off x="2857500" y="3265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46296</xdr:rowOff>
    </xdr:from>
    <xdr:ext cx="762000" cy="259045"/>
    <xdr:sp macro="" textlink="">
      <xdr:nvSpPr>
        <xdr:cNvPr id="76" name="テキスト ボックス 75"/>
        <xdr:cNvSpPr txBox="1"/>
      </xdr:nvSpPr>
      <xdr:spPr>
        <a:xfrm>
          <a:off x="2527300" y="335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333159</xdr:rowOff>
    </xdr:from>
    <xdr:to>
      <xdr:col>29</xdr:col>
      <xdr:colOff>127000</xdr:colOff>
      <xdr:row>36</xdr:row>
      <xdr:rowOff>144411</xdr:rowOff>
    </xdr:to>
    <xdr:cxnSp macro="">
      <xdr:nvCxnSpPr>
        <xdr:cNvPr id="109" name="直線コネクタ 108"/>
        <xdr:cNvCxnSpPr/>
      </xdr:nvCxnSpPr>
      <xdr:spPr bwMode="auto">
        <a:xfrm flipV="1">
          <a:off x="5003800" y="6943509"/>
          <a:ext cx="647700" cy="154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317555</xdr:rowOff>
    </xdr:from>
    <xdr:ext cx="762000" cy="259045"/>
    <xdr:sp macro="" textlink="">
      <xdr:nvSpPr>
        <xdr:cNvPr id="110" name="人口1人当たり決算額の推移平均値テキスト445"/>
        <xdr:cNvSpPr txBox="1"/>
      </xdr:nvSpPr>
      <xdr:spPr>
        <a:xfrm>
          <a:off x="5740400" y="658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33807</xdr:rowOff>
    </xdr:from>
    <xdr:to>
      <xdr:col>26</xdr:col>
      <xdr:colOff>50800</xdr:colOff>
      <xdr:row>36</xdr:row>
      <xdr:rowOff>144411</xdr:rowOff>
    </xdr:to>
    <xdr:cxnSp macro="">
      <xdr:nvCxnSpPr>
        <xdr:cNvPr id="112" name="直線コネクタ 111"/>
        <xdr:cNvCxnSpPr/>
      </xdr:nvCxnSpPr>
      <xdr:spPr bwMode="auto">
        <a:xfrm>
          <a:off x="4305300" y="6987057"/>
          <a:ext cx="698500" cy="110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229354</xdr:rowOff>
    </xdr:from>
    <xdr:ext cx="736600" cy="259045"/>
    <xdr:sp macro="" textlink="">
      <xdr:nvSpPr>
        <xdr:cNvPr id="114" name="テキスト ボックス 113"/>
        <xdr:cNvSpPr txBox="1"/>
      </xdr:nvSpPr>
      <xdr:spPr>
        <a:xfrm>
          <a:off x="4622800" y="6496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33807</xdr:rowOff>
    </xdr:from>
    <xdr:to>
      <xdr:col>22</xdr:col>
      <xdr:colOff>114300</xdr:colOff>
      <xdr:row>36</xdr:row>
      <xdr:rowOff>63868</xdr:rowOff>
    </xdr:to>
    <xdr:cxnSp macro="">
      <xdr:nvCxnSpPr>
        <xdr:cNvPr id="115" name="直線コネクタ 114"/>
        <xdr:cNvCxnSpPr/>
      </xdr:nvCxnSpPr>
      <xdr:spPr bwMode="auto">
        <a:xfrm flipV="1">
          <a:off x="3606800" y="6987057"/>
          <a:ext cx="698500" cy="30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224782</xdr:rowOff>
    </xdr:from>
    <xdr:ext cx="762000" cy="259045"/>
    <xdr:sp macro="" textlink="">
      <xdr:nvSpPr>
        <xdr:cNvPr id="117" name="テキスト ボックス 116"/>
        <xdr:cNvSpPr txBox="1"/>
      </xdr:nvSpPr>
      <xdr:spPr>
        <a:xfrm>
          <a:off x="3924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13805</xdr:rowOff>
    </xdr:from>
    <xdr:to>
      <xdr:col>18</xdr:col>
      <xdr:colOff>177800</xdr:colOff>
      <xdr:row>36</xdr:row>
      <xdr:rowOff>63868</xdr:rowOff>
    </xdr:to>
    <xdr:cxnSp macro="">
      <xdr:nvCxnSpPr>
        <xdr:cNvPr id="118" name="直線コネクタ 117"/>
        <xdr:cNvCxnSpPr/>
      </xdr:nvCxnSpPr>
      <xdr:spPr bwMode="auto">
        <a:xfrm>
          <a:off x="2908300" y="6967055"/>
          <a:ext cx="698500" cy="50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219753</xdr:rowOff>
    </xdr:from>
    <xdr:ext cx="762000" cy="259045"/>
    <xdr:sp macro="" textlink="">
      <xdr:nvSpPr>
        <xdr:cNvPr id="120" name="テキスト ボックス 119"/>
        <xdr:cNvSpPr txBox="1"/>
      </xdr:nvSpPr>
      <xdr:spPr>
        <a:xfrm>
          <a:off x="32258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188625</xdr:rowOff>
    </xdr:from>
    <xdr:ext cx="762000" cy="259045"/>
    <xdr:sp macro="" textlink="">
      <xdr:nvSpPr>
        <xdr:cNvPr id="122" name="テキスト ボックス 121"/>
        <xdr:cNvSpPr txBox="1"/>
      </xdr:nvSpPr>
      <xdr:spPr>
        <a:xfrm>
          <a:off x="2527300" y="64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282359</xdr:rowOff>
    </xdr:from>
    <xdr:to>
      <xdr:col>29</xdr:col>
      <xdr:colOff>177800</xdr:colOff>
      <xdr:row>36</xdr:row>
      <xdr:rowOff>41059</xdr:rowOff>
    </xdr:to>
    <xdr:sp macro="" textlink="">
      <xdr:nvSpPr>
        <xdr:cNvPr id="128" name="楕円 127"/>
        <xdr:cNvSpPr/>
      </xdr:nvSpPr>
      <xdr:spPr bwMode="auto">
        <a:xfrm>
          <a:off x="5600700" y="6892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254436</xdr:rowOff>
    </xdr:from>
    <xdr:ext cx="762000" cy="259045"/>
    <xdr:sp macro="" textlink="">
      <xdr:nvSpPr>
        <xdr:cNvPr id="129" name="人口1人当たり決算額の推移該当値テキスト445"/>
        <xdr:cNvSpPr txBox="1"/>
      </xdr:nvSpPr>
      <xdr:spPr>
        <a:xfrm>
          <a:off x="5740400" y="686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93611</xdr:rowOff>
    </xdr:from>
    <xdr:to>
      <xdr:col>26</xdr:col>
      <xdr:colOff>101600</xdr:colOff>
      <xdr:row>37</xdr:row>
      <xdr:rowOff>23761</xdr:rowOff>
    </xdr:to>
    <xdr:sp macro="" textlink="">
      <xdr:nvSpPr>
        <xdr:cNvPr id="130" name="楕円 129"/>
        <xdr:cNvSpPr/>
      </xdr:nvSpPr>
      <xdr:spPr bwMode="auto">
        <a:xfrm>
          <a:off x="4953000" y="7046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8538</xdr:rowOff>
    </xdr:from>
    <xdr:ext cx="736600" cy="259045"/>
    <xdr:sp macro="" textlink="">
      <xdr:nvSpPr>
        <xdr:cNvPr id="131" name="テキスト ボックス 130"/>
        <xdr:cNvSpPr txBox="1"/>
      </xdr:nvSpPr>
      <xdr:spPr>
        <a:xfrm>
          <a:off x="4622800" y="713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325907</xdr:rowOff>
    </xdr:from>
    <xdr:to>
      <xdr:col>22</xdr:col>
      <xdr:colOff>165100</xdr:colOff>
      <xdr:row>36</xdr:row>
      <xdr:rowOff>84607</xdr:rowOff>
    </xdr:to>
    <xdr:sp macro="" textlink="">
      <xdr:nvSpPr>
        <xdr:cNvPr id="132" name="楕円 131"/>
        <xdr:cNvSpPr/>
      </xdr:nvSpPr>
      <xdr:spPr bwMode="auto">
        <a:xfrm>
          <a:off x="4254500" y="6936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69384</xdr:rowOff>
    </xdr:from>
    <xdr:ext cx="762000" cy="259045"/>
    <xdr:sp macro="" textlink="">
      <xdr:nvSpPr>
        <xdr:cNvPr id="133" name="テキスト ボックス 132"/>
        <xdr:cNvSpPr txBox="1"/>
      </xdr:nvSpPr>
      <xdr:spPr>
        <a:xfrm>
          <a:off x="3924300" y="702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13068</xdr:rowOff>
    </xdr:from>
    <xdr:to>
      <xdr:col>19</xdr:col>
      <xdr:colOff>38100</xdr:colOff>
      <xdr:row>36</xdr:row>
      <xdr:rowOff>114668</xdr:rowOff>
    </xdr:to>
    <xdr:sp macro="" textlink="">
      <xdr:nvSpPr>
        <xdr:cNvPr id="134" name="楕円 133"/>
        <xdr:cNvSpPr/>
      </xdr:nvSpPr>
      <xdr:spPr bwMode="auto">
        <a:xfrm>
          <a:off x="3556000" y="6966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99445</xdr:rowOff>
    </xdr:from>
    <xdr:ext cx="762000" cy="259045"/>
    <xdr:sp macro="" textlink="">
      <xdr:nvSpPr>
        <xdr:cNvPr id="135" name="テキスト ボックス 134"/>
        <xdr:cNvSpPr txBox="1"/>
      </xdr:nvSpPr>
      <xdr:spPr>
        <a:xfrm>
          <a:off x="3225800" y="705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305905</xdr:rowOff>
    </xdr:from>
    <xdr:to>
      <xdr:col>15</xdr:col>
      <xdr:colOff>101600</xdr:colOff>
      <xdr:row>36</xdr:row>
      <xdr:rowOff>64605</xdr:rowOff>
    </xdr:to>
    <xdr:sp macro="" textlink="">
      <xdr:nvSpPr>
        <xdr:cNvPr id="136" name="楕円 135"/>
        <xdr:cNvSpPr/>
      </xdr:nvSpPr>
      <xdr:spPr bwMode="auto">
        <a:xfrm>
          <a:off x="2857500" y="6916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49382</xdr:rowOff>
    </xdr:from>
    <xdr:ext cx="762000" cy="259045"/>
    <xdr:sp macro="" textlink="">
      <xdr:nvSpPr>
        <xdr:cNvPr id="137" name="テキスト ボックス 136"/>
        <xdr:cNvSpPr txBox="1"/>
      </xdr:nvSpPr>
      <xdr:spPr>
        <a:xfrm>
          <a:off x="2527300" y="700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428,587
418,773
114.74
188,371,901
180,740,006
5,102,221
81,265,849
87,822,580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56653</xdr:rowOff>
    </xdr:from>
    <xdr:to>
      <xdr:col>24</xdr:col>
      <xdr:colOff>63500</xdr:colOff>
      <xdr:row>38</xdr:row>
      <xdr:rowOff>26837</xdr:rowOff>
    </xdr:to>
    <xdr:cxnSp macro="">
      <xdr:nvCxnSpPr>
        <xdr:cNvPr id="63" name="直線コネクタ 62"/>
        <xdr:cNvCxnSpPr/>
      </xdr:nvCxnSpPr>
      <xdr:spPr>
        <a:xfrm flipV="1">
          <a:off x="3797300" y="6228853"/>
          <a:ext cx="838200" cy="31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29644</xdr:rowOff>
    </xdr:from>
    <xdr:ext cx="534377" cy="259045"/>
    <xdr:sp macro="" textlink="">
      <xdr:nvSpPr>
        <xdr:cNvPr id="64" name="人件費平均値テキスト"/>
        <xdr:cNvSpPr txBox="1"/>
      </xdr:nvSpPr>
      <xdr:spPr>
        <a:xfrm>
          <a:off x="4686300" y="5858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6263</xdr:rowOff>
    </xdr:from>
    <xdr:to>
      <xdr:col>19</xdr:col>
      <xdr:colOff>177800</xdr:colOff>
      <xdr:row>38</xdr:row>
      <xdr:rowOff>26837</xdr:rowOff>
    </xdr:to>
    <xdr:cxnSp macro="">
      <xdr:nvCxnSpPr>
        <xdr:cNvPr id="66" name="直線コネクタ 65"/>
        <xdr:cNvCxnSpPr/>
      </xdr:nvCxnSpPr>
      <xdr:spPr>
        <a:xfrm>
          <a:off x="2908300" y="652136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90343</xdr:rowOff>
    </xdr:from>
    <xdr:ext cx="534377" cy="259045"/>
    <xdr:sp macro="" textlink="">
      <xdr:nvSpPr>
        <xdr:cNvPr id="68" name="テキスト ボックス 67"/>
        <xdr:cNvSpPr txBox="1"/>
      </xdr:nvSpPr>
      <xdr:spPr>
        <a:xfrm>
          <a:off x="3530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102601</xdr:rowOff>
    </xdr:from>
    <xdr:to>
      <xdr:col>15</xdr:col>
      <xdr:colOff>50800</xdr:colOff>
      <xdr:row>38</xdr:row>
      <xdr:rowOff>6263</xdr:rowOff>
    </xdr:to>
    <xdr:cxnSp macro="">
      <xdr:nvCxnSpPr>
        <xdr:cNvPr id="69" name="直線コネクタ 68"/>
        <xdr:cNvCxnSpPr/>
      </xdr:nvCxnSpPr>
      <xdr:spPr>
        <a:xfrm>
          <a:off x="2019300" y="644625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95242</xdr:rowOff>
    </xdr:from>
    <xdr:ext cx="534377" cy="259045"/>
    <xdr:sp macro="" textlink="">
      <xdr:nvSpPr>
        <xdr:cNvPr id="71" name="テキスト ボックス 70"/>
        <xdr:cNvSpPr txBox="1"/>
      </xdr:nvSpPr>
      <xdr:spPr>
        <a:xfrm>
          <a:off x="2641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102601</xdr:rowOff>
    </xdr:from>
    <xdr:to>
      <xdr:col>10</xdr:col>
      <xdr:colOff>114300</xdr:colOff>
      <xdr:row>37</xdr:row>
      <xdr:rowOff>105279</xdr:rowOff>
    </xdr:to>
    <xdr:cxnSp macro="">
      <xdr:nvCxnSpPr>
        <xdr:cNvPr id="72" name="直線コネクタ 71"/>
        <xdr:cNvCxnSpPr/>
      </xdr:nvCxnSpPr>
      <xdr:spPr>
        <a:xfrm flipV="1">
          <a:off x="1130300" y="6446251"/>
          <a:ext cx="8890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99258</xdr:rowOff>
    </xdr:from>
    <xdr:ext cx="534377" cy="259045"/>
    <xdr:sp macro="" textlink="">
      <xdr:nvSpPr>
        <xdr:cNvPr id="74" name="テキスト ボックス 73"/>
        <xdr:cNvSpPr txBox="1"/>
      </xdr:nvSpPr>
      <xdr:spPr>
        <a:xfrm>
          <a:off x="1752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105594</xdr:rowOff>
    </xdr:from>
    <xdr:ext cx="534377" cy="259045"/>
    <xdr:sp macro="" textlink="">
      <xdr:nvSpPr>
        <xdr:cNvPr id="76" name="テキスト ボックス 75"/>
        <xdr:cNvSpPr txBox="1"/>
      </xdr:nvSpPr>
      <xdr:spPr>
        <a:xfrm>
          <a:off x="863111" y="593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5853</xdr:rowOff>
    </xdr:from>
    <xdr:to>
      <xdr:col>24</xdr:col>
      <xdr:colOff>114300</xdr:colOff>
      <xdr:row>36</xdr:row>
      <xdr:rowOff>107453</xdr:rowOff>
    </xdr:to>
    <xdr:sp macro="" textlink="">
      <xdr:nvSpPr>
        <xdr:cNvPr id="82" name="楕円 81"/>
        <xdr:cNvSpPr/>
      </xdr:nvSpPr>
      <xdr:spPr>
        <a:xfrm>
          <a:off x="4584700" y="617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155730</xdr:rowOff>
    </xdr:from>
    <xdr:ext cx="534377" cy="259045"/>
    <xdr:sp macro="" textlink="">
      <xdr:nvSpPr>
        <xdr:cNvPr id="83" name="人件費該当値テキスト"/>
        <xdr:cNvSpPr txBox="1"/>
      </xdr:nvSpPr>
      <xdr:spPr>
        <a:xfrm>
          <a:off x="4686300" y="615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147487</xdr:rowOff>
    </xdr:from>
    <xdr:to>
      <xdr:col>20</xdr:col>
      <xdr:colOff>38100</xdr:colOff>
      <xdr:row>38</xdr:row>
      <xdr:rowOff>77637</xdr:rowOff>
    </xdr:to>
    <xdr:sp macro="" textlink="">
      <xdr:nvSpPr>
        <xdr:cNvPr id="84" name="楕円 83"/>
        <xdr:cNvSpPr/>
      </xdr:nvSpPr>
      <xdr:spPr>
        <a:xfrm>
          <a:off x="3746500" y="649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68764</xdr:rowOff>
    </xdr:from>
    <xdr:ext cx="534377" cy="259045"/>
    <xdr:sp macro="" textlink="">
      <xdr:nvSpPr>
        <xdr:cNvPr id="85" name="テキスト ボックス 84"/>
        <xdr:cNvSpPr txBox="1"/>
      </xdr:nvSpPr>
      <xdr:spPr>
        <a:xfrm>
          <a:off x="3530111" y="658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126913</xdr:rowOff>
    </xdr:from>
    <xdr:to>
      <xdr:col>15</xdr:col>
      <xdr:colOff>101600</xdr:colOff>
      <xdr:row>38</xdr:row>
      <xdr:rowOff>57063</xdr:rowOff>
    </xdr:to>
    <xdr:sp macro="" textlink="">
      <xdr:nvSpPr>
        <xdr:cNvPr id="86" name="楕円 85"/>
        <xdr:cNvSpPr/>
      </xdr:nvSpPr>
      <xdr:spPr>
        <a:xfrm>
          <a:off x="2857500" y="647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48190</xdr:rowOff>
    </xdr:from>
    <xdr:ext cx="534377" cy="259045"/>
    <xdr:sp macro="" textlink="">
      <xdr:nvSpPr>
        <xdr:cNvPr id="87" name="テキスト ボックス 86"/>
        <xdr:cNvSpPr txBox="1"/>
      </xdr:nvSpPr>
      <xdr:spPr>
        <a:xfrm>
          <a:off x="2641111" y="656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51801</xdr:rowOff>
    </xdr:from>
    <xdr:to>
      <xdr:col>10</xdr:col>
      <xdr:colOff>165100</xdr:colOff>
      <xdr:row>37</xdr:row>
      <xdr:rowOff>153401</xdr:rowOff>
    </xdr:to>
    <xdr:sp macro="" textlink="">
      <xdr:nvSpPr>
        <xdr:cNvPr id="88" name="楕円 87"/>
        <xdr:cNvSpPr/>
      </xdr:nvSpPr>
      <xdr:spPr>
        <a:xfrm>
          <a:off x="1968500" y="639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144528</xdr:rowOff>
    </xdr:from>
    <xdr:ext cx="534377" cy="259045"/>
    <xdr:sp macro="" textlink="">
      <xdr:nvSpPr>
        <xdr:cNvPr id="89" name="テキスト ボックス 88"/>
        <xdr:cNvSpPr txBox="1"/>
      </xdr:nvSpPr>
      <xdr:spPr>
        <a:xfrm>
          <a:off x="1752111" y="648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54479</xdr:rowOff>
    </xdr:from>
    <xdr:to>
      <xdr:col>6</xdr:col>
      <xdr:colOff>38100</xdr:colOff>
      <xdr:row>37</xdr:row>
      <xdr:rowOff>156079</xdr:rowOff>
    </xdr:to>
    <xdr:sp macro="" textlink="">
      <xdr:nvSpPr>
        <xdr:cNvPr id="90" name="楕円 89"/>
        <xdr:cNvSpPr/>
      </xdr:nvSpPr>
      <xdr:spPr>
        <a:xfrm>
          <a:off x="1079500" y="639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147207</xdr:rowOff>
    </xdr:from>
    <xdr:ext cx="534377" cy="259045"/>
    <xdr:sp macro="" textlink="">
      <xdr:nvSpPr>
        <xdr:cNvPr id="91" name="テキスト ボックス 90"/>
        <xdr:cNvSpPr txBox="1"/>
      </xdr:nvSpPr>
      <xdr:spPr>
        <a:xfrm>
          <a:off x="863111" y="649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136568</xdr:rowOff>
    </xdr:from>
    <xdr:to>
      <xdr:col>24</xdr:col>
      <xdr:colOff>63500</xdr:colOff>
      <xdr:row>56</xdr:row>
      <xdr:rowOff>167269</xdr:rowOff>
    </xdr:to>
    <xdr:cxnSp macro="">
      <xdr:nvCxnSpPr>
        <xdr:cNvPr id="119" name="直線コネクタ 118"/>
        <xdr:cNvCxnSpPr/>
      </xdr:nvCxnSpPr>
      <xdr:spPr>
        <a:xfrm>
          <a:off x="3797300" y="9737768"/>
          <a:ext cx="838200" cy="3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117949</xdr:rowOff>
    </xdr:from>
    <xdr:ext cx="534377" cy="259045"/>
    <xdr:sp macro="" textlink="">
      <xdr:nvSpPr>
        <xdr:cNvPr id="120" name="物件費平均値テキスト"/>
        <xdr:cNvSpPr txBox="1"/>
      </xdr:nvSpPr>
      <xdr:spPr>
        <a:xfrm>
          <a:off x="4686300" y="9547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136568</xdr:rowOff>
    </xdr:from>
    <xdr:to>
      <xdr:col>19</xdr:col>
      <xdr:colOff>177800</xdr:colOff>
      <xdr:row>57</xdr:row>
      <xdr:rowOff>23800</xdr:rowOff>
    </xdr:to>
    <xdr:cxnSp macro="">
      <xdr:nvCxnSpPr>
        <xdr:cNvPr id="122" name="直線コネクタ 121"/>
        <xdr:cNvCxnSpPr/>
      </xdr:nvCxnSpPr>
      <xdr:spPr>
        <a:xfrm flipV="1">
          <a:off x="2908300" y="9737768"/>
          <a:ext cx="889000" cy="5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87581</xdr:rowOff>
    </xdr:from>
    <xdr:ext cx="534377" cy="259045"/>
    <xdr:sp macro="" textlink="">
      <xdr:nvSpPr>
        <xdr:cNvPr id="124" name="テキスト ボックス 123"/>
        <xdr:cNvSpPr txBox="1"/>
      </xdr:nvSpPr>
      <xdr:spPr>
        <a:xfrm>
          <a:off x="3530111" y="9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23800</xdr:rowOff>
    </xdr:from>
    <xdr:to>
      <xdr:col>15</xdr:col>
      <xdr:colOff>50800</xdr:colOff>
      <xdr:row>57</xdr:row>
      <xdr:rowOff>86208</xdr:rowOff>
    </xdr:to>
    <xdr:cxnSp macro="">
      <xdr:nvCxnSpPr>
        <xdr:cNvPr id="125" name="直線コネクタ 124"/>
        <xdr:cNvCxnSpPr/>
      </xdr:nvCxnSpPr>
      <xdr:spPr>
        <a:xfrm flipV="1">
          <a:off x="2019300" y="9796450"/>
          <a:ext cx="8890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136982</xdr:rowOff>
    </xdr:from>
    <xdr:ext cx="534377" cy="259045"/>
    <xdr:sp macro="" textlink="">
      <xdr:nvSpPr>
        <xdr:cNvPr id="127" name="テキスト ボックス 126"/>
        <xdr:cNvSpPr txBox="1"/>
      </xdr:nvSpPr>
      <xdr:spPr>
        <a:xfrm>
          <a:off x="2641111" y="990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85796</xdr:rowOff>
    </xdr:from>
    <xdr:to>
      <xdr:col>10</xdr:col>
      <xdr:colOff>114300</xdr:colOff>
      <xdr:row>57</xdr:row>
      <xdr:rowOff>86208</xdr:rowOff>
    </xdr:to>
    <xdr:cxnSp macro="">
      <xdr:nvCxnSpPr>
        <xdr:cNvPr id="128" name="直線コネクタ 127"/>
        <xdr:cNvCxnSpPr/>
      </xdr:nvCxnSpPr>
      <xdr:spPr>
        <a:xfrm>
          <a:off x="1130300" y="9858446"/>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18063</xdr:rowOff>
    </xdr:from>
    <xdr:ext cx="534377" cy="259045"/>
    <xdr:sp macro="" textlink="">
      <xdr:nvSpPr>
        <xdr:cNvPr id="130" name="テキスト ボックス 129"/>
        <xdr:cNvSpPr txBox="1"/>
      </xdr:nvSpPr>
      <xdr:spPr>
        <a:xfrm>
          <a:off x="1752111" y="996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163225</xdr:rowOff>
    </xdr:from>
    <xdr:ext cx="534377" cy="259045"/>
    <xdr:sp macro="" textlink="">
      <xdr:nvSpPr>
        <xdr:cNvPr id="132" name="テキスト ボックス 131"/>
        <xdr:cNvSpPr txBox="1"/>
      </xdr:nvSpPr>
      <xdr:spPr>
        <a:xfrm>
          <a:off x="863111"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116469</xdr:rowOff>
    </xdr:from>
    <xdr:to>
      <xdr:col>24</xdr:col>
      <xdr:colOff>114300</xdr:colOff>
      <xdr:row>57</xdr:row>
      <xdr:rowOff>46619</xdr:rowOff>
    </xdr:to>
    <xdr:sp macro="" textlink="">
      <xdr:nvSpPr>
        <xdr:cNvPr id="138" name="楕円 137"/>
        <xdr:cNvSpPr/>
      </xdr:nvSpPr>
      <xdr:spPr>
        <a:xfrm>
          <a:off x="4584700" y="971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94896</xdr:rowOff>
    </xdr:from>
    <xdr:ext cx="534377" cy="259045"/>
    <xdr:sp macro="" textlink="">
      <xdr:nvSpPr>
        <xdr:cNvPr id="139" name="物件費該当値テキスト"/>
        <xdr:cNvSpPr txBox="1"/>
      </xdr:nvSpPr>
      <xdr:spPr>
        <a:xfrm>
          <a:off x="4686300" y="969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85768</xdr:rowOff>
    </xdr:from>
    <xdr:to>
      <xdr:col>20</xdr:col>
      <xdr:colOff>38100</xdr:colOff>
      <xdr:row>57</xdr:row>
      <xdr:rowOff>15918</xdr:rowOff>
    </xdr:to>
    <xdr:sp macro="" textlink="">
      <xdr:nvSpPr>
        <xdr:cNvPr id="140" name="楕円 139"/>
        <xdr:cNvSpPr/>
      </xdr:nvSpPr>
      <xdr:spPr>
        <a:xfrm>
          <a:off x="3746500" y="968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32445</xdr:rowOff>
    </xdr:from>
    <xdr:ext cx="534377" cy="259045"/>
    <xdr:sp macro="" textlink="">
      <xdr:nvSpPr>
        <xdr:cNvPr id="141" name="テキスト ボックス 140"/>
        <xdr:cNvSpPr txBox="1"/>
      </xdr:nvSpPr>
      <xdr:spPr>
        <a:xfrm>
          <a:off x="3530111" y="946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144450</xdr:rowOff>
    </xdr:from>
    <xdr:to>
      <xdr:col>15</xdr:col>
      <xdr:colOff>101600</xdr:colOff>
      <xdr:row>57</xdr:row>
      <xdr:rowOff>74600</xdr:rowOff>
    </xdr:to>
    <xdr:sp macro="" textlink="">
      <xdr:nvSpPr>
        <xdr:cNvPr id="142" name="楕円 141"/>
        <xdr:cNvSpPr/>
      </xdr:nvSpPr>
      <xdr:spPr>
        <a:xfrm>
          <a:off x="2857500" y="97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91127</xdr:rowOff>
    </xdr:from>
    <xdr:ext cx="534377" cy="259045"/>
    <xdr:sp macro="" textlink="">
      <xdr:nvSpPr>
        <xdr:cNvPr id="143" name="テキスト ボックス 142"/>
        <xdr:cNvSpPr txBox="1"/>
      </xdr:nvSpPr>
      <xdr:spPr>
        <a:xfrm>
          <a:off x="2641111" y="952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35408</xdr:rowOff>
    </xdr:from>
    <xdr:to>
      <xdr:col>10</xdr:col>
      <xdr:colOff>165100</xdr:colOff>
      <xdr:row>57</xdr:row>
      <xdr:rowOff>137008</xdr:rowOff>
    </xdr:to>
    <xdr:sp macro="" textlink="">
      <xdr:nvSpPr>
        <xdr:cNvPr id="144" name="楕円 143"/>
        <xdr:cNvSpPr/>
      </xdr:nvSpPr>
      <xdr:spPr>
        <a:xfrm>
          <a:off x="1968500" y="980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153535</xdr:rowOff>
    </xdr:from>
    <xdr:ext cx="534377" cy="259045"/>
    <xdr:sp macro="" textlink="">
      <xdr:nvSpPr>
        <xdr:cNvPr id="145" name="テキスト ボックス 144"/>
        <xdr:cNvSpPr txBox="1"/>
      </xdr:nvSpPr>
      <xdr:spPr>
        <a:xfrm>
          <a:off x="1752111" y="958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34996</xdr:rowOff>
    </xdr:from>
    <xdr:to>
      <xdr:col>6</xdr:col>
      <xdr:colOff>38100</xdr:colOff>
      <xdr:row>57</xdr:row>
      <xdr:rowOff>136596</xdr:rowOff>
    </xdr:to>
    <xdr:sp macro="" textlink="">
      <xdr:nvSpPr>
        <xdr:cNvPr id="146" name="楕円 145"/>
        <xdr:cNvSpPr/>
      </xdr:nvSpPr>
      <xdr:spPr>
        <a:xfrm>
          <a:off x="1079500" y="980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153123</xdr:rowOff>
    </xdr:from>
    <xdr:ext cx="534377" cy="259045"/>
    <xdr:sp macro="" textlink="">
      <xdr:nvSpPr>
        <xdr:cNvPr id="147" name="テキスト ボックス 146"/>
        <xdr:cNvSpPr txBox="1"/>
      </xdr:nvSpPr>
      <xdr:spPr>
        <a:xfrm>
          <a:off x="863111" y="958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159435</xdr:rowOff>
    </xdr:from>
    <xdr:to>
      <xdr:col>24</xdr:col>
      <xdr:colOff>63500</xdr:colOff>
      <xdr:row>77</xdr:row>
      <xdr:rowOff>170256</xdr:rowOff>
    </xdr:to>
    <xdr:cxnSp macro="">
      <xdr:nvCxnSpPr>
        <xdr:cNvPr id="176" name="直線コネクタ 175"/>
        <xdr:cNvCxnSpPr/>
      </xdr:nvCxnSpPr>
      <xdr:spPr>
        <a:xfrm flipV="1">
          <a:off x="3797300" y="13361085"/>
          <a:ext cx="8382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156811</xdr:rowOff>
    </xdr:from>
    <xdr:ext cx="469744" cy="259045"/>
    <xdr:sp macro="" textlink="">
      <xdr:nvSpPr>
        <xdr:cNvPr id="177" name="維持補修費平均値テキスト"/>
        <xdr:cNvSpPr txBox="1"/>
      </xdr:nvSpPr>
      <xdr:spPr>
        <a:xfrm>
          <a:off x="4686300" y="13015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168199</xdr:rowOff>
    </xdr:from>
    <xdr:to>
      <xdr:col>19</xdr:col>
      <xdr:colOff>177800</xdr:colOff>
      <xdr:row>77</xdr:row>
      <xdr:rowOff>170256</xdr:rowOff>
    </xdr:to>
    <xdr:cxnSp macro="">
      <xdr:nvCxnSpPr>
        <xdr:cNvPr id="179" name="直線コネクタ 178"/>
        <xdr:cNvCxnSpPr/>
      </xdr:nvCxnSpPr>
      <xdr:spPr>
        <a:xfrm>
          <a:off x="2908300" y="13369849"/>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142333</xdr:rowOff>
    </xdr:from>
    <xdr:ext cx="469744" cy="259045"/>
    <xdr:sp macro="" textlink="">
      <xdr:nvSpPr>
        <xdr:cNvPr id="181" name="テキスト ボックス 180"/>
        <xdr:cNvSpPr txBox="1"/>
      </xdr:nvSpPr>
      <xdr:spPr>
        <a:xfrm>
          <a:off x="3562428" y="1300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168199</xdr:rowOff>
    </xdr:from>
    <xdr:to>
      <xdr:col>15</xdr:col>
      <xdr:colOff>50800</xdr:colOff>
      <xdr:row>78</xdr:row>
      <xdr:rowOff>5511</xdr:rowOff>
    </xdr:to>
    <xdr:cxnSp macro="">
      <xdr:nvCxnSpPr>
        <xdr:cNvPr id="182" name="直線コネクタ 181"/>
        <xdr:cNvCxnSpPr/>
      </xdr:nvCxnSpPr>
      <xdr:spPr>
        <a:xfrm flipV="1">
          <a:off x="2019300" y="13369849"/>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126331</xdr:rowOff>
    </xdr:from>
    <xdr:ext cx="469744" cy="259045"/>
    <xdr:sp macro="" textlink="">
      <xdr:nvSpPr>
        <xdr:cNvPr id="184" name="テキスト ボックス 183"/>
        <xdr:cNvSpPr txBox="1"/>
      </xdr:nvSpPr>
      <xdr:spPr>
        <a:xfrm>
          <a:off x="2673428" y="1298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5511</xdr:rowOff>
    </xdr:from>
    <xdr:to>
      <xdr:col>10</xdr:col>
      <xdr:colOff>114300</xdr:colOff>
      <xdr:row>78</xdr:row>
      <xdr:rowOff>9931</xdr:rowOff>
    </xdr:to>
    <xdr:cxnSp macro="">
      <xdr:nvCxnSpPr>
        <xdr:cNvPr id="185" name="直線コネクタ 184"/>
        <xdr:cNvCxnSpPr/>
      </xdr:nvCxnSpPr>
      <xdr:spPr>
        <a:xfrm flipV="1">
          <a:off x="1130300" y="13378611"/>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132656</xdr:rowOff>
    </xdr:from>
    <xdr:ext cx="469744" cy="259045"/>
    <xdr:sp macro="" textlink="">
      <xdr:nvSpPr>
        <xdr:cNvPr id="187" name="テキスト ボックス 186"/>
        <xdr:cNvSpPr txBox="1"/>
      </xdr:nvSpPr>
      <xdr:spPr>
        <a:xfrm>
          <a:off x="1784428" y="1299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141115</xdr:rowOff>
    </xdr:from>
    <xdr:ext cx="469744" cy="259045"/>
    <xdr:sp macro="" textlink="">
      <xdr:nvSpPr>
        <xdr:cNvPr id="189" name="テキスト ボックス 188"/>
        <xdr:cNvSpPr txBox="1"/>
      </xdr:nvSpPr>
      <xdr:spPr>
        <a:xfrm>
          <a:off x="895428" y="1299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108635</xdr:rowOff>
    </xdr:from>
    <xdr:to>
      <xdr:col>24</xdr:col>
      <xdr:colOff>114300</xdr:colOff>
      <xdr:row>78</xdr:row>
      <xdr:rowOff>38785</xdr:rowOff>
    </xdr:to>
    <xdr:sp macro="" textlink="">
      <xdr:nvSpPr>
        <xdr:cNvPr id="195" name="楕円 194"/>
        <xdr:cNvSpPr/>
      </xdr:nvSpPr>
      <xdr:spPr>
        <a:xfrm>
          <a:off x="4584700" y="1331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87062</xdr:rowOff>
    </xdr:from>
    <xdr:ext cx="469744" cy="259045"/>
    <xdr:sp macro="" textlink="">
      <xdr:nvSpPr>
        <xdr:cNvPr id="196" name="維持補修費該当値テキスト"/>
        <xdr:cNvSpPr txBox="1"/>
      </xdr:nvSpPr>
      <xdr:spPr>
        <a:xfrm>
          <a:off x="4686300" y="1328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119456</xdr:rowOff>
    </xdr:from>
    <xdr:to>
      <xdr:col>20</xdr:col>
      <xdr:colOff>38100</xdr:colOff>
      <xdr:row>78</xdr:row>
      <xdr:rowOff>49606</xdr:rowOff>
    </xdr:to>
    <xdr:sp macro="" textlink="">
      <xdr:nvSpPr>
        <xdr:cNvPr id="197" name="楕円 196"/>
        <xdr:cNvSpPr/>
      </xdr:nvSpPr>
      <xdr:spPr>
        <a:xfrm>
          <a:off x="3746500" y="1332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40733</xdr:rowOff>
    </xdr:from>
    <xdr:ext cx="469744" cy="259045"/>
    <xdr:sp macro="" textlink="">
      <xdr:nvSpPr>
        <xdr:cNvPr id="198" name="テキスト ボックス 197"/>
        <xdr:cNvSpPr txBox="1"/>
      </xdr:nvSpPr>
      <xdr:spPr>
        <a:xfrm>
          <a:off x="3562428" y="1341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117399</xdr:rowOff>
    </xdr:from>
    <xdr:to>
      <xdr:col>15</xdr:col>
      <xdr:colOff>101600</xdr:colOff>
      <xdr:row>78</xdr:row>
      <xdr:rowOff>47549</xdr:rowOff>
    </xdr:to>
    <xdr:sp macro="" textlink="">
      <xdr:nvSpPr>
        <xdr:cNvPr id="199" name="楕円 198"/>
        <xdr:cNvSpPr/>
      </xdr:nvSpPr>
      <xdr:spPr>
        <a:xfrm>
          <a:off x="2857500" y="1331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38676</xdr:rowOff>
    </xdr:from>
    <xdr:ext cx="469744" cy="259045"/>
    <xdr:sp macro="" textlink="">
      <xdr:nvSpPr>
        <xdr:cNvPr id="200" name="テキスト ボックス 199"/>
        <xdr:cNvSpPr txBox="1"/>
      </xdr:nvSpPr>
      <xdr:spPr>
        <a:xfrm>
          <a:off x="2673428" y="1341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126161</xdr:rowOff>
    </xdr:from>
    <xdr:to>
      <xdr:col>10</xdr:col>
      <xdr:colOff>165100</xdr:colOff>
      <xdr:row>78</xdr:row>
      <xdr:rowOff>56311</xdr:rowOff>
    </xdr:to>
    <xdr:sp macro="" textlink="">
      <xdr:nvSpPr>
        <xdr:cNvPr id="201" name="楕円 200"/>
        <xdr:cNvSpPr/>
      </xdr:nvSpPr>
      <xdr:spPr>
        <a:xfrm>
          <a:off x="1968500" y="133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47438</xdr:rowOff>
    </xdr:from>
    <xdr:ext cx="469744" cy="259045"/>
    <xdr:sp macro="" textlink="">
      <xdr:nvSpPr>
        <xdr:cNvPr id="202" name="テキスト ボックス 201"/>
        <xdr:cNvSpPr txBox="1"/>
      </xdr:nvSpPr>
      <xdr:spPr>
        <a:xfrm>
          <a:off x="1784428" y="134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130581</xdr:rowOff>
    </xdr:from>
    <xdr:to>
      <xdr:col>6</xdr:col>
      <xdr:colOff>38100</xdr:colOff>
      <xdr:row>78</xdr:row>
      <xdr:rowOff>60731</xdr:rowOff>
    </xdr:to>
    <xdr:sp macro="" textlink="">
      <xdr:nvSpPr>
        <xdr:cNvPr id="203" name="楕円 202"/>
        <xdr:cNvSpPr/>
      </xdr:nvSpPr>
      <xdr:spPr>
        <a:xfrm>
          <a:off x="1079500" y="1333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51858</xdr:rowOff>
    </xdr:from>
    <xdr:ext cx="469744" cy="259045"/>
    <xdr:sp macro="" textlink="">
      <xdr:nvSpPr>
        <xdr:cNvPr id="204" name="テキスト ボックス 203"/>
        <xdr:cNvSpPr txBox="1"/>
      </xdr:nvSpPr>
      <xdr:spPr>
        <a:xfrm>
          <a:off x="895428" y="1342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151321</xdr:rowOff>
    </xdr:from>
    <xdr:to>
      <xdr:col>24</xdr:col>
      <xdr:colOff>63500</xdr:colOff>
      <xdr:row>97</xdr:row>
      <xdr:rowOff>68187</xdr:rowOff>
    </xdr:to>
    <xdr:cxnSp macro="">
      <xdr:nvCxnSpPr>
        <xdr:cNvPr id="234" name="直線コネクタ 233"/>
        <xdr:cNvCxnSpPr/>
      </xdr:nvCxnSpPr>
      <xdr:spPr>
        <a:xfrm flipV="1">
          <a:off x="3797300" y="16610521"/>
          <a:ext cx="838200" cy="8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136898</xdr:rowOff>
    </xdr:from>
    <xdr:ext cx="599010" cy="259045"/>
    <xdr:sp macro="" textlink="">
      <xdr:nvSpPr>
        <xdr:cNvPr id="235" name="扶助費平均値テキスト"/>
        <xdr:cNvSpPr txBox="1"/>
      </xdr:nvSpPr>
      <xdr:spPr>
        <a:xfrm>
          <a:off x="4686300" y="16081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68187</xdr:rowOff>
    </xdr:from>
    <xdr:to>
      <xdr:col>19</xdr:col>
      <xdr:colOff>177800</xdr:colOff>
      <xdr:row>97</xdr:row>
      <xdr:rowOff>130811</xdr:rowOff>
    </xdr:to>
    <xdr:cxnSp macro="">
      <xdr:nvCxnSpPr>
        <xdr:cNvPr id="237" name="直線コネクタ 236"/>
        <xdr:cNvCxnSpPr/>
      </xdr:nvCxnSpPr>
      <xdr:spPr>
        <a:xfrm flipV="1">
          <a:off x="2908300" y="16698837"/>
          <a:ext cx="889000" cy="6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114316</xdr:rowOff>
    </xdr:from>
    <xdr:ext cx="599010" cy="259045"/>
    <xdr:sp macro="" textlink="">
      <xdr:nvSpPr>
        <xdr:cNvPr id="239" name="テキスト ボックス 238"/>
        <xdr:cNvSpPr txBox="1"/>
      </xdr:nvSpPr>
      <xdr:spPr>
        <a:xfrm>
          <a:off x="3497795" y="1605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130811</xdr:rowOff>
    </xdr:from>
    <xdr:to>
      <xdr:col>15</xdr:col>
      <xdr:colOff>50800</xdr:colOff>
      <xdr:row>97</xdr:row>
      <xdr:rowOff>152248</xdr:rowOff>
    </xdr:to>
    <xdr:cxnSp macro="">
      <xdr:nvCxnSpPr>
        <xdr:cNvPr id="240" name="直線コネクタ 239"/>
        <xdr:cNvCxnSpPr/>
      </xdr:nvCxnSpPr>
      <xdr:spPr>
        <a:xfrm flipV="1">
          <a:off x="2019300" y="16761461"/>
          <a:ext cx="889000" cy="2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5872</xdr:rowOff>
    </xdr:from>
    <xdr:ext cx="599010" cy="259045"/>
    <xdr:sp macro="" textlink="">
      <xdr:nvSpPr>
        <xdr:cNvPr id="242" name="テキスト ボックス 241"/>
        <xdr:cNvSpPr txBox="1"/>
      </xdr:nvSpPr>
      <xdr:spPr>
        <a:xfrm>
          <a:off x="2608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152248</xdr:rowOff>
    </xdr:from>
    <xdr:to>
      <xdr:col>10</xdr:col>
      <xdr:colOff>114300</xdr:colOff>
      <xdr:row>97</xdr:row>
      <xdr:rowOff>159296</xdr:rowOff>
    </xdr:to>
    <xdr:cxnSp macro="">
      <xdr:nvCxnSpPr>
        <xdr:cNvPr id="243" name="直線コネクタ 242"/>
        <xdr:cNvCxnSpPr/>
      </xdr:nvCxnSpPr>
      <xdr:spPr>
        <a:xfrm flipV="1">
          <a:off x="1130300" y="16782898"/>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168712</xdr:rowOff>
    </xdr:from>
    <xdr:ext cx="599010" cy="259045"/>
    <xdr:sp macro="" textlink="">
      <xdr:nvSpPr>
        <xdr:cNvPr id="245" name="テキスト ボックス 244"/>
        <xdr:cNvSpPr txBox="1"/>
      </xdr:nvSpPr>
      <xdr:spPr>
        <a:xfrm>
          <a:off x="1719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22877</xdr:rowOff>
    </xdr:from>
    <xdr:ext cx="599010" cy="259045"/>
    <xdr:sp macro="" textlink="">
      <xdr:nvSpPr>
        <xdr:cNvPr id="247" name="テキスト ボックス 246"/>
        <xdr:cNvSpPr txBox="1"/>
      </xdr:nvSpPr>
      <xdr:spPr>
        <a:xfrm>
          <a:off x="830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100521</xdr:rowOff>
    </xdr:from>
    <xdr:to>
      <xdr:col>24</xdr:col>
      <xdr:colOff>114300</xdr:colOff>
      <xdr:row>97</xdr:row>
      <xdr:rowOff>30671</xdr:rowOff>
    </xdr:to>
    <xdr:sp macro="" textlink="">
      <xdr:nvSpPr>
        <xdr:cNvPr id="253" name="楕円 252"/>
        <xdr:cNvSpPr/>
      </xdr:nvSpPr>
      <xdr:spPr>
        <a:xfrm>
          <a:off x="4584700" y="1655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78948</xdr:rowOff>
    </xdr:from>
    <xdr:ext cx="534377" cy="259045"/>
    <xdr:sp macro="" textlink="">
      <xdr:nvSpPr>
        <xdr:cNvPr id="254" name="扶助費該当値テキスト"/>
        <xdr:cNvSpPr txBox="1"/>
      </xdr:nvSpPr>
      <xdr:spPr>
        <a:xfrm>
          <a:off x="4686300" y="1653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17387</xdr:rowOff>
    </xdr:from>
    <xdr:to>
      <xdr:col>20</xdr:col>
      <xdr:colOff>38100</xdr:colOff>
      <xdr:row>97</xdr:row>
      <xdr:rowOff>118987</xdr:rowOff>
    </xdr:to>
    <xdr:sp macro="" textlink="">
      <xdr:nvSpPr>
        <xdr:cNvPr id="255" name="楕円 254"/>
        <xdr:cNvSpPr/>
      </xdr:nvSpPr>
      <xdr:spPr>
        <a:xfrm>
          <a:off x="3746500" y="1664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110114</xdr:rowOff>
    </xdr:from>
    <xdr:ext cx="534377" cy="259045"/>
    <xdr:sp macro="" textlink="">
      <xdr:nvSpPr>
        <xdr:cNvPr id="256" name="テキスト ボックス 255"/>
        <xdr:cNvSpPr txBox="1"/>
      </xdr:nvSpPr>
      <xdr:spPr>
        <a:xfrm>
          <a:off x="3530111" y="1674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80011</xdr:rowOff>
    </xdr:from>
    <xdr:to>
      <xdr:col>15</xdr:col>
      <xdr:colOff>101600</xdr:colOff>
      <xdr:row>98</xdr:row>
      <xdr:rowOff>10161</xdr:rowOff>
    </xdr:to>
    <xdr:sp macro="" textlink="">
      <xdr:nvSpPr>
        <xdr:cNvPr id="257" name="楕円 256"/>
        <xdr:cNvSpPr/>
      </xdr:nvSpPr>
      <xdr:spPr>
        <a:xfrm>
          <a:off x="2857500" y="1671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1288</xdr:rowOff>
    </xdr:from>
    <xdr:ext cx="534377" cy="259045"/>
    <xdr:sp macro="" textlink="">
      <xdr:nvSpPr>
        <xdr:cNvPr id="258" name="テキスト ボックス 257"/>
        <xdr:cNvSpPr txBox="1"/>
      </xdr:nvSpPr>
      <xdr:spPr>
        <a:xfrm>
          <a:off x="2641111" y="1680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101448</xdr:rowOff>
    </xdr:from>
    <xdr:to>
      <xdr:col>10</xdr:col>
      <xdr:colOff>165100</xdr:colOff>
      <xdr:row>98</xdr:row>
      <xdr:rowOff>31598</xdr:rowOff>
    </xdr:to>
    <xdr:sp macro="" textlink="">
      <xdr:nvSpPr>
        <xdr:cNvPr id="259" name="楕円 258"/>
        <xdr:cNvSpPr/>
      </xdr:nvSpPr>
      <xdr:spPr>
        <a:xfrm>
          <a:off x="1968500" y="1673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22725</xdr:rowOff>
    </xdr:from>
    <xdr:ext cx="534377" cy="259045"/>
    <xdr:sp macro="" textlink="">
      <xdr:nvSpPr>
        <xdr:cNvPr id="260" name="テキスト ボックス 259"/>
        <xdr:cNvSpPr txBox="1"/>
      </xdr:nvSpPr>
      <xdr:spPr>
        <a:xfrm>
          <a:off x="1752111" y="1682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108496</xdr:rowOff>
    </xdr:from>
    <xdr:to>
      <xdr:col>6</xdr:col>
      <xdr:colOff>38100</xdr:colOff>
      <xdr:row>98</xdr:row>
      <xdr:rowOff>38646</xdr:rowOff>
    </xdr:to>
    <xdr:sp macro="" textlink="">
      <xdr:nvSpPr>
        <xdr:cNvPr id="261" name="楕円 260"/>
        <xdr:cNvSpPr/>
      </xdr:nvSpPr>
      <xdr:spPr>
        <a:xfrm>
          <a:off x="1079500" y="1673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29773</xdr:rowOff>
    </xdr:from>
    <xdr:ext cx="534377" cy="259045"/>
    <xdr:sp macro="" textlink="">
      <xdr:nvSpPr>
        <xdr:cNvPr id="262" name="テキスト ボックス 261"/>
        <xdr:cNvSpPr txBox="1"/>
      </xdr:nvSpPr>
      <xdr:spPr>
        <a:xfrm>
          <a:off x="863111" y="1683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135905</xdr:rowOff>
    </xdr:from>
    <xdr:to>
      <xdr:col>55</xdr:col>
      <xdr:colOff>0</xdr:colOff>
      <xdr:row>38</xdr:row>
      <xdr:rowOff>93728</xdr:rowOff>
    </xdr:to>
    <xdr:cxnSp macro="">
      <xdr:nvCxnSpPr>
        <xdr:cNvPr id="291" name="直線コネクタ 290"/>
        <xdr:cNvCxnSpPr/>
      </xdr:nvCxnSpPr>
      <xdr:spPr>
        <a:xfrm flipV="1">
          <a:off x="9639300" y="5793755"/>
          <a:ext cx="838200" cy="81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159631</xdr:rowOff>
    </xdr:from>
    <xdr:ext cx="599010" cy="259045"/>
    <xdr:sp macro="" textlink="">
      <xdr:nvSpPr>
        <xdr:cNvPr id="292" name="補助費等平均値テキスト"/>
        <xdr:cNvSpPr txBox="1"/>
      </xdr:nvSpPr>
      <xdr:spPr>
        <a:xfrm>
          <a:off x="10528300" y="5474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93728</xdr:rowOff>
    </xdr:from>
    <xdr:to>
      <xdr:col>50</xdr:col>
      <xdr:colOff>114300</xdr:colOff>
      <xdr:row>38</xdr:row>
      <xdr:rowOff>98194</xdr:rowOff>
    </xdr:to>
    <xdr:cxnSp macro="">
      <xdr:nvCxnSpPr>
        <xdr:cNvPr id="294" name="直線コネクタ 293"/>
        <xdr:cNvCxnSpPr/>
      </xdr:nvCxnSpPr>
      <xdr:spPr>
        <a:xfrm flipV="1">
          <a:off x="8750300" y="6608828"/>
          <a:ext cx="889000" cy="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43106</xdr:rowOff>
    </xdr:from>
    <xdr:ext cx="534377" cy="259045"/>
    <xdr:sp macro="" textlink="">
      <xdr:nvSpPr>
        <xdr:cNvPr id="296" name="テキスト ボックス 295"/>
        <xdr:cNvSpPr txBox="1"/>
      </xdr:nvSpPr>
      <xdr:spPr>
        <a:xfrm>
          <a:off x="9372111" y="62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98194</xdr:rowOff>
    </xdr:from>
    <xdr:to>
      <xdr:col>45</xdr:col>
      <xdr:colOff>177800</xdr:colOff>
      <xdr:row>38</xdr:row>
      <xdr:rowOff>101844</xdr:rowOff>
    </xdr:to>
    <xdr:cxnSp macro="">
      <xdr:nvCxnSpPr>
        <xdr:cNvPr id="297" name="直線コネクタ 296"/>
        <xdr:cNvCxnSpPr/>
      </xdr:nvCxnSpPr>
      <xdr:spPr>
        <a:xfrm flipV="1">
          <a:off x="7861300" y="6613294"/>
          <a:ext cx="889000" cy="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55984</xdr:rowOff>
    </xdr:from>
    <xdr:ext cx="534377" cy="259045"/>
    <xdr:sp macro="" textlink="">
      <xdr:nvSpPr>
        <xdr:cNvPr id="299" name="テキスト ボックス 298"/>
        <xdr:cNvSpPr txBox="1"/>
      </xdr:nvSpPr>
      <xdr:spPr>
        <a:xfrm>
          <a:off x="8483111" y="622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97668</xdr:rowOff>
    </xdr:from>
    <xdr:to>
      <xdr:col>41</xdr:col>
      <xdr:colOff>50800</xdr:colOff>
      <xdr:row>38</xdr:row>
      <xdr:rowOff>101844</xdr:rowOff>
    </xdr:to>
    <xdr:cxnSp macro="">
      <xdr:nvCxnSpPr>
        <xdr:cNvPr id="300" name="直線コネクタ 299"/>
        <xdr:cNvCxnSpPr/>
      </xdr:nvCxnSpPr>
      <xdr:spPr>
        <a:xfrm>
          <a:off x="6972300" y="6612768"/>
          <a:ext cx="889000" cy="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69730</xdr:rowOff>
    </xdr:from>
    <xdr:ext cx="534377" cy="259045"/>
    <xdr:sp macro="" textlink="">
      <xdr:nvSpPr>
        <xdr:cNvPr id="302" name="テキスト ボックス 301"/>
        <xdr:cNvSpPr txBox="1"/>
      </xdr:nvSpPr>
      <xdr:spPr>
        <a:xfrm>
          <a:off x="7594111" y="624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63931</xdr:rowOff>
    </xdr:from>
    <xdr:ext cx="534377" cy="259045"/>
    <xdr:sp macro="" textlink="">
      <xdr:nvSpPr>
        <xdr:cNvPr id="304" name="テキスト ボックス 303"/>
        <xdr:cNvSpPr txBox="1"/>
      </xdr:nvSpPr>
      <xdr:spPr>
        <a:xfrm>
          <a:off x="6705111" y="623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85105</xdr:rowOff>
    </xdr:from>
    <xdr:to>
      <xdr:col>55</xdr:col>
      <xdr:colOff>50800</xdr:colOff>
      <xdr:row>34</xdr:row>
      <xdr:rowOff>15255</xdr:rowOff>
    </xdr:to>
    <xdr:sp macro="" textlink="">
      <xdr:nvSpPr>
        <xdr:cNvPr id="310" name="楕円 309"/>
        <xdr:cNvSpPr/>
      </xdr:nvSpPr>
      <xdr:spPr>
        <a:xfrm>
          <a:off x="10426700" y="57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32</xdr:rowOff>
    </xdr:from>
    <xdr:ext cx="599010" cy="259045"/>
    <xdr:sp macro="" textlink="">
      <xdr:nvSpPr>
        <xdr:cNvPr id="311" name="補助費等該当値テキスト"/>
        <xdr:cNvSpPr txBox="1"/>
      </xdr:nvSpPr>
      <xdr:spPr>
        <a:xfrm>
          <a:off x="10528300" y="5657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42928</xdr:rowOff>
    </xdr:from>
    <xdr:to>
      <xdr:col>50</xdr:col>
      <xdr:colOff>165100</xdr:colOff>
      <xdr:row>38</xdr:row>
      <xdr:rowOff>144528</xdr:rowOff>
    </xdr:to>
    <xdr:sp macro="" textlink="">
      <xdr:nvSpPr>
        <xdr:cNvPr id="312" name="楕円 311"/>
        <xdr:cNvSpPr/>
      </xdr:nvSpPr>
      <xdr:spPr>
        <a:xfrm>
          <a:off x="9588500" y="655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135655</xdr:rowOff>
    </xdr:from>
    <xdr:ext cx="534377" cy="259045"/>
    <xdr:sp macro="" textlink="">
      <xdr:nvSpPr>
        <xdr:cNvPr id="313" name="テキスト ボックス 312"/>
        <xdr:cNvSpPr txBox="1"/>
      </xdr:nvSpPr>
      <xdr:spPr>
        <a:xfrm>
          <a:off x="9372111" y="665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47394</xdr:rowOff>
    </xdr:from>
    <xdr:to>
      <xdr:col>46</xdr:col>
      <xdr:colOff>38100</xdr:colOff>
      <xdr:row>38</xdr:row>
      <xdr:rowOff>148994</xdr:rowOff>
    </xdr:to>
    <xdr:sp macro="" textlink="">
      <xdr:nvSpPr>
        <xdr:cNvPr id="314" name="楕円 313"/>
        <xdr:cNvSpPr/>
      </xdr:nvSpPr>
      <xdr:spPr>
        <a:xfrm>
          <a:off x="8699500" y="656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140121</xdr:rowOff>
    </xdr:from>
    <xdr:ext cx="534377" cy="259045"/>
    <xdr:sp macro="" textlink="">
      <xdr:nvSpPr>
        <xdr:cNvPr id="315" name="テキスト ボックス 314"/>
        <xdr:cNvSpPr txBox="1"/>
      </xdr:nvSpPr>
      <xdr:spPr>
        <a:xfrm>
          <a:off x="8483111" y="665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51044</xdr:rowOff>
    </xdr:from>
    <xdr:to>
      <xdr:col>41</xdr:col>
      <xdr:colOff>101600</xdr:colOff>
      <xdr:row>38</xdr:row>
      <xdr:rowOff>152644</xdr:rowOff>
    </xdr:to>
    <xdr:sp macro="" textlink="">
      <xdr:nvSpPr>
        <xdr:cNvPr id="316" name="楕円 315"/>
        <xdr:cNvSpPr/>
      </xdr:nvSpPr>
      <xdr:spPr>
        <a:xfrm>
          <a:off x="7810500" y="65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143771</xdr:rowOff>
    </xdr:from>
    <xdr:ext cx="534377" cy="259045"/>
    <xdr:sp macro="" textlink="">
      <xdr:nvSpPr>
        <xdr:cNvPr id="317" name="テキスト ボックス 316"/>
        <xdr:cNvSpPr txBox="1"/>
      </xdr:nvSpPr>
      <xdr:spPr>
        <a:xfrm>
          <a:off x="7594111" y="665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46868</xdr:rowOff>
    </xdr:from>
    <xdr:to>
      <xdr:col>36</xdr:col>
      <xdr:colOff>165100</xdr:colOff>
      <xdr:row>38</xdr:row>
      <xdr:rowOff>148468</xdr:rowOff>
    </xdr:to>
    <xdr:sp macro="" textlink="">
      <xdr:nvSpPr>
        <xdr:cNvPr id="318" name="楕円 317"/>
        <xdr:cNvSpPr/>
      </xdr:nvSpPr>
      <xdr:spPr>
        <a:xfrm>
          <a:off x="6921500" y="656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139595</xdr:rowOff>
    </xdr:from>
    <xdr:ext cx="534377" cy="259045"/>
    <xdr:sp macro="" textlink="">
      <xdr:nvSpPr>
        <xdr:cNvPr id="319" name="テキスト ボックス 318"/>
        <xdr:cNvSpPr txBox="1"/>
      </xdr:nvSpPr>
      <xdr:spPr>
        <a:xfrm>
          <a:off x="6705111" y="665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169467</xdr:rowOff>
    </xdr:from>
    <xdr:to>
      <xdr:col>55</xdr:col>
      <xdr:colOff>0</xdr:colOff>
      <xdr:row>58</xdr:row>
      <xdr:rowOff>303</xdr:rowOff>
    </xdr:to>
    <xdr:cxnSp macro="">
      <xdr:nvCxnSpPr>
        <xdr:cNvPr id="351" name="直線コネクタ 350"/>
        <xdr:cNvCxnSpPr/>
      </xdr:nvCxnSpPr>
      <xdr:spPr>
        <a:xfrm flipV="1">
          <a:off x="9639300" y="9942117"/>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59672</xdr:rowOff>
    </xdr:from>
    <xdr:ext cx="534377" cy="259045"/>
    <xdr:sp macro="" textlink="">
      <xdr:nvSpPr>
        <xdr:cNvPr id="352" name="普通建設事業費平均値テキスト"/>
        <xdr:cNvSpPr txBox="1"/>
      </xdr:nvSpPr>
      <xdr:spPr>
        <a:xfrm>
          <a:off x="10528300" y="948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303</xdr:rowOff>
    </xdr:from>
    <xdr:to>
      <xdr:col>50</xdr:col>
      <xdr:colOff>114300</xdr:colOff>
      <xdr:row>58</xdr:row>
      <xdr:rowOff>145529</xdr:rowOff>
    </xdr:to>
    <xdr:cxnSp macro="">
      <xdr:nvCxnSpPr>
        <xdr:cNvPr id="354" name="直線コネクタ 353"/>
        <xdr:cNvCxnSpPr/>
      </xdr:nvCxnSpPr>
      <xdr:spPr>
        <a:xfrm flipV="1">
          <a:off x="8750300" y="9944403"/>
          <a:ext cx="889000" cy="14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160507</xdr:rowOff>
    </xdr:from>
    <xdr:ext cx="534377" cy="259045"/>
    <xdr:sp macro="" textlink="">
      <xdr:nvSpPr>
        <xdr:cNvPr id="356" name="テキスト ボックス 355"/>
        <xdr:cNvSpPr txBox="1"/>
      </xdr:nvSpPr>
      <xdr:spPr>
        <a:xfrm>
          <a:off x="9372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152388</xdr:rowOff>
    </xdr:from>
    <xdr:to>
      <xdr:col>45</xdr:col>
      <xdr:colOff>177800</xdr:colOff>
      <xdr:row>58</xdr:row>
      <xdr:rowOff>145529</xdr:rowOff>
    </xdr:to>
    <xdr:cxnSp macro="">
      <xdr:nvCxnSpPr>
        <xdr:cNvPr id="357" name="直線コネクタ 356"/>
        <xdr:cNvCxnSpPr/>
      </xdr:nvCxnSpPr>
      <xdr:spPr>
        <a:xfrm>
          <a:off x="7861300" y="9925038"/>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77101</xdr:rowOff>
    </xdr:from>
    <xdr:ext cx="534377" cy="259045"/>
    <xdr:sp macro="" textlink="">
      <xdr:nvSpPr>
        <xdr:cNvPr id="359" name="テキスト ボックス 358"/>
        <xdr:cNvSpPr txBox="1"/>
      </xdr:nvSpPr>
      <xdr:spPr>
        <a:xfrm>
          <a:off x="8483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152388</xdr:rowOff>
    </xdr:from>
    <xdr:to>
      <xdr:col>41</xdr:col>
      <xdr:colOff>50800</xdr:colOff>
      <xdr:row>58</xdr:row>
      <xdr:rowOff>74468</xdr:rowOff>
    </xdr:to>
    <xdr:cxnSp macro="">
      <xdr:nvCxnSpPr>
        <xdr:cNvPr id="360" name="直線コネクタ 359"/>
        <xdr:cNvCxnSpPr/>
      </xdr:nvCxnSpPr>
      <xdr:spPr>
        <a:xfrm flipV="1">
          <a:off x="6972300" y="9925038"/>
          <a:ext cx="889000" cy="9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50468</xdr:rowOff>
    </xdr:from>
    <xdr:ext cx="534377" cy="259045"/>
    <xdr:sp macro="" textlink="">
      <xdr:nvSpPr>
        <xdr:cNvPr id="362" name="テキスト ボックス 361"/>
        <xdr:cNvSpPr txBox="1"/>
      </xdr:nvSpPr>
      <xdr:spPr>
        <a:xfrm>
          <a:off x="7594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78113</xdr:rowOff>
    </xdr:from>
    <xdr:ext cx="534377" cy="259045"/>
    <xdr:sp macro="" textlink="">
      <xdr:nvSpPr>
        <xdr:cNvPr id="364" name="テキスト ボックス 363"/>
        <xdr:cNvSpPr txBox="1"/>
      </xdr:nvSpPr>
      <xdr:spPr>
        <a:xfrm>
          <a:off x="6705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118667</xdr:rowOff>
    </xdr:from>
    <xdr:to>
      <xdr:col>55</xdr:col>
      <xdr:colOff>50800</xdr:colOff>
      <xdr:row>58</xdr:row>
      <xdr:rowOff>48817</xdr:rowOff>
    </xdr:to>
    <xdr:sp macro="" textlink="">
      <xdr:nvSpPr>
        <xdr:cNvPr id="370" name="楕円 369"/>
        <xdr:cNvSpPr/>
      </xdr:nvSpPr>
      <xdr:spPr>
        <a:xfrm>
          <a:off x="10426700" y="989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97094</xdr:rowOff>
    </xdr:from>
    <xdr:ext cx="534377" cy="259045"/>
    <xdr:sp macro="" textlink="">
      <xdr:nvSpPr>
        <xdr:cNvPr id="371" name="普通建設事業費該当値テキスト"/>
        <xdr:cNvSpPr txBox="1"/>
      </xdr:nvSpPr>
      <xdr:spPr>
        <a:xfrm>
          <a:off x="10528300" y="986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120953</xdr:rowOff>
    </xdr:from>
    <xdr:to>
      <xdr:col>50</xdr:col>
      <xdr:colOff>165100</xdr:colOff>
      <xdr:row>58</xdr:row>
      <xdr:rowOff>51103</xdr:rowOff>
    </xdr:to>
    <xdr:sp macro="" textlink="">
      <xdr:nvSpPr>
        <xdr:cNvPr id="372" name="楕円 371"/>
        <xdr:cNvSpPr/>
      </xdr:nvSpPr>
      <xdr:spPr>
        <a:xfrm>
          <a:off x="9588500" y="989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42230</xdr:rowOff>
    </xdr:from>
    <xdr:ext cx="534377" cy="259045"/>
    <xdr:sp macro="" textlink="">
      <xdr:nvSpPr>
        <xdr:cNvPr id="373" name="テキスト ボックス 372"/>
        <xdr:cNvSpPr txBox="1"/>
      </xdr:nvSpPr>
      <xdr:spPr>
        <a:xfrm>
          <a:off x="9372111" y="998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94729</xdr:rowOff>
    </xdr:from>
    <xdr:to>
      <xdr:col>46</xdr:col>
      <xdr:colOff>38100</xdr:colOff>
      <xdr:row>59</xdr:row>
      <xdr:rowOff>24879</xdr:rowOff>
    </xdr:to>
    <xdr:sp macro="" textlink="">
      <xdr:nvSpPr>
        <xdr:cNvPr id="374" name="楕円 373"/>
        <xdr:cNvSpPr/>
      </xdr:nvSpPr>
      <xdr:spPr>
        <a:xfrm>
          <a:off x="8699500" y="1003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16006</xdr:rowOff>
    </xdr:from>
    <xdr:ext cx="534377" cy="259045"/>
    <xdr:sp macro="" textlink="">
      <xdr:nvSpPr>
        <xdr:cNvPr id="375" name="テキスト ボックス 374"/>
        <xdr:cNvSpPr txBox="1"/>
      </xdr:nvSpPr>
      <xdr:spPr>
        <a:xfrm>
          <a:off x="8483111" y="1013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101588</xdr:rowOff>
    </xdr:from>
    <xdr:to>
      <xdr:col>41</xdr:col>
      <xdr:colOff>101600</xdr:colOff>
      <xdr:row>58</xdr:row>
      <xdr:rowOff>31738</xdr:rowOff>
    </xdr:to>
    <xdr:sp macro="" textlink="">
      <xdr:nvSpPr>
        <xdr:cNvPr id="376" name="楕円 375"/>
        <xdr:cNvSpPr/>
      </xdr:nvSpPr>
      <xdr:spPr>
        <a:xfrm>
          <a:off x="7810500" y="987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22865</xdr:rowOff>
    </xdr:from>
    <xdr:ext cx="534377" cy="259045"/>
    <xdr:sp macro="" textlink="">
      <xdr:nvSpPr>
        <xdr:cNvPr id="377" name="テキスト ボックス 376"/>
        <xdr:cNvSpPr txBox="1"/>
      </xdr:nvSpPr>
      <xdr:spPr>
        <a:xfrm>
          <a:off x="7594111" y="996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23668</xdr:rowOff>
    </xdr:from>
    <xdr:to>
      <xdr:col>36</xdr:col>
      <xdr:colOff>165100</xdr:colOff>
      <xdr:row>58</xdr:row>
      <xdr:rowOff>125268</xdr:rowOff>
    </xdr:to>
    <xdr:sp macro="" textlink="">
      <xdr:nvSpPr>
        <xdr:cNvPr id="378" name="楕円 377"/>
        <xdr:cNvSpPr/>
      </xdr:nvSpPr>
      <xdr:spPr>
        <a:xfrm>
          <a:off x="6921500" y="996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116395</xdr:rowOff>
    </xdr:from>
    <xdr:ext cx="534377" cy="259045"/>
    <xdr:sp macro="" textlink="">
      <xdr:nvSpPr>
        <xdr:cNvPr id="379" name="テキスト ボックス 378"/>
        <xdr:cNvSpPr txBox="1"/>
      </xdr:nvSpPr>
      <xdr:spPr>
        <a:xfrm>
          <a:off x="6705111" y="100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25194</xdr:rowOff>
    </xdr:from>
    <xdr:to>
      <xdr:col>55</xdr:col>
      <xdr:colOff>0</xdr:colOff>
      <xdr:row>78</xdr:row>
      <xdr:rowOff>18886</xdr:rowOff>
    </xdr:to>
    <xdr:cxnSp macro="">
      <xdr:nvCxnSpPr>
        <xdr:cNvPr id="406" name="直線コネクタ 405"/>
        <xdr:cNvCxnSpPr/>
      </xdr:nvCxnSpPr>
      <xdr:spPr>
        <a:xfrm>
          <a:off x="9639300" y="13226844"/>
          <a:ext cx="838200" cy="16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7" name="普通建設事業費 （ うち新規整備　）平均値テキスト"/>
        <xdr:cNvSpPr txBox="1"/>
      </xdr:nvSpPr>
      <xdr:spPr>
        <a:xfrm>
          <a:off x="10528300" y="1299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25194</xdr:rowOff>
    </xdr:from>
    <xdr:to>
      <xdr:col>50</xdr:col>
      <xdr:colOff>114300</xdr:colOff>
      <xdr:row>77</xdr:row>
      <xdr:rowOff>127584</xdr:rowOff>
    </xdr:to>
    <xdr:cxnSp macro="">
      <xdr:nvCxnSpPr>
        <xdr:cNvPr id="409" name="直線コネクタ 408"/>
        <xdr:cNvCxnSpPr/>
      </xdr:nvCxnSpPr>
      <xdr:spPr>
        <a:xfrm flipV="1">
          <a:off x="8750300" y="13226844"/>
          <a:ext cx="889000" cy="10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89709</xdr:rowOff>
    </xdr:from>
    <xdr:ext cx="534377" cy="259045"/>
    <xdr:sp macro="" textlink="">
      <xdr:nvSpPr>
        <xdr:cNvPr id="411" name="テキスト ボックス 410"/>
        <xdr:cNvSpPr txBox="1"/>
      </xdr:nvSpPr>
      <xdr:spPr>
        <a:xfrm>
          <a:off x="9372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58524</xdr:rowOff>
    </xdr:from>
    <xdr:to>
      <xdr:col>45</xdr:col>
      <xdr:colOff>177800</xdr:colOff>
      <xdr:row>77</xdr:row>
      <xdr:rowOff>127584</xdr:rowOff>
    </xdr:to>
    <xdr:cxnSp macro="">
      <xdr:nvCxnSpPr>
        <xdr:cNvPr id="412" name="直線コネクタ 411"/>
        <xdr:cNvCxnSpPr/>
      </xdr:nvCxnSpPr>
      <xdr:spPr>
        <a:xfrm>
          <a:off x="7861300" y="13088724"/>
          <a:ext cx="889000" cy="24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147728</xdr:rowOff>
    </xdr:from>
    <xdr:ext cx="534377" cy="259045"/>
    <xdr:sp macro="" textlink="">
      <xdr:nvSpPr>
        <xdr:cNvPr id="414" name="テキスト ボックス 413"/>
        <xdr:cNvSpPr txBox="1"/>
      </xdr:nvSpPr>
      <xdr:spPr>
        <a:xfrm>
          <a:off x="8483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58524</xdr:rowOff>
    </xdr:from>
    <xdr:to>
      <xdr:col>41</xdr:col>
      <xdr:colOff>50800</xdr:colOff>
      <xdr:row>77</xdr:row>
      <xdr:rowOff>127744</xdr:rowOff>
    </xdr:to>
    <xdr:cxnSp macro="">
      <xdr:nvCxnSpPr>
        <xdr:cNvPr id="415" name="直線コネクタ 414"/>
        <xdr:cNvCxnSpPr/>
      </xdr:nvCxnSpPr>
      <xdr:spPr>
        <a:xfrm flipV="1">
          <a:off x="6972300" y="13088724"/>
          <a:ext cx="889000" cy="24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94804</xdr:rowOff>
    </xdr:from>
    <xdr:ext cx="534377" cy="259045"/>
    <xdr:sp macro="" textlink="">
      <xdr:nvSpPr>
        <xdr:cNvPr id="417" name="テキスト ボックス 416"/>
        <xdr:cNvSpPr txBox="1"/>
      </xdr:nvSpPr>
      <xdr:spPr>
        <a:xfrm>
          <a:off x="7594111" y="1329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84292</xdr:rowOff>
    </xdr:from>
    <xdr:ext cx="534377" cy="259045"/>
    <xdr:sp macro="" textlink="">
      <xdr:nvSpPr>
        <xdr:cNvPr id="419" name="テキスト ボックス 418"/>
        <xdr:cNvSpPr txBox="1"/>
      </xdr:nvSpPr>
      <xdr:spPr>
        <a:xfrm>
          <a:off x="6705111" y="129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139536</xdr:rowOff>
    </xdr:from>
    <xdr:to>
      <xdr:col>55</xdr:col>
      <xdr:colOff>50800</xdr:colOff>
      <xdr:row>78</xdr:row>
      <xdr:rowOff>69686</xdr:rowOff>
    </xdr:to>
    <xdr:sp macro="" textlink="">
      <xdr:nvSpPr>
        <xdr:cNvPr id="425" name="楕円 424"/>
        <xdr:cNvSpPr/>
      </xdr:nvSpPr>
      <xdr:spPr>
        <a:xfrm>
          <a:off x="10426700" y="133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54463</xdr:rowOff>
    </xdr:from>
    <xdr:ext cx="469744" cy="259045"/>
    <xdr:sp macro="" textlink="">
      <xdr:nvSpPr>
        <xdr:cNvPr id="426" name="普通建設事業費 （ うち新規整備　）該当値テキスト"/>
        <xdr:cNvSpPr txBox="1"/>
      </xdr:nvSpPr>
      <xdr:spPr>
        <a:xfrm>
          <a:off x="10528300" y="132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145844</xdr:rowOff>
    </xdr:from>
    <xdr:to>
      <xdr:col>50</xdr:col>
      <xdr:colOff>165100</xdr:colOff>
      <xdr:row>77</xdr:row>
      <xdr:rowOff>75994</xdr:rowOff>
    </xdr:to>
    <xdr:sp macro="" textlink="">
      <xdr:nvSpPr>
        <xdr:cNvPr id="427" name="楕円 426"/>
        <xdr:cNvSpPr/>
      </xdr:nvSpPr>
      <xdr:spPr>
        <a:xfrm>
          <a:off x="9588500" y="1317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67121</xdr:rowOff>
    </xdr:from>
    <xdr:ext cx="534377" cy="259045"/>
    <xdr:sp macro="" textlink="">
      <xdr:nvSpPr>
        <xdr:cNvPr id="428" name="テキスト ボックス 427"/>
        <xdr:cNvSpPr txBox="1"/>
      </xdr:nvSpPr>
      <xdr:spPr>
        <a:xfrm>
          <a:off x="9372111" y="1326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76784</xdr:rowOff>
    </xdr:from>
    <xdr:to>
      <xdr:col>46</xdr:col>
      <xdr:colOff>38100</xdr:colOff>
      <xdr:row>78</xdr:row>
      <xdr:rowOff>6934</xdr:rowOff>
    </xdr:to>
    <xdr:sp macro="" textlink="">
      <xdr:nvSpPr>
        <xdr:cNvPr id="429" name="楕円 428"/>
        <xdr:cNvSpPr/>
      </xdr:nvSpPr>
      <xdr:spPr>
        <a:xfrm>
          <a:off x="8699500" y="1327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169511</xdr:rowOff>
    </xdr:from>
    <xdr:ext cx="469744" cy="259045"/>
    <xdr:sp macro="" textlink="">
      <xdr:nvSpPr>
        <xdr:cNvPr id="430" name="テキスト ボックス 429"/>
        <xdr:cNvSpPr txBox="1"/>
      </xdr:nvSpPr>
      <xdr:spPr>
        <a:xfrm>
          <a:off x="8515428" y="1337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7724</xdr:rowOff>
    </xdr:from>
    <xdr:to>
      <xdr:col>41</xdr:col>
      <xdr:colOff>101600</xdr:colOff>
      <xdr:row>76</xdr:row>
      <xdr:rowOff>109324</xdr:rowOff>
    </xdr:to>
    <xdr:sp macro="" textlink="">
      <xdr:nvSpPr>
        <xdr:cNvPr id="431" name="楕円 430"/>
        <xdr:cNvSpPr/>
      </xdr:nvSpPr>
      <xdr:spPr>
        <a:xfrm>
          <a:off x="7810500" y="1303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125851</xdr:rowOff>
    </xdr:from>
    <xdr:ext cx="534377" cy="259045"/>
    <xdr:sp macro="" textlink="">
      <xdr:nvSpPr>
        <xdr:cNvPr id="432" name="テキスト ボックス 431"/>
        <xdr:cNvSpPr txBox="1"/>
      </xdr:nvSpPr>
      <xdr:spPr>
        <a:xfrm>
          <a:off x="7594111" y="1281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76944</xdr:rowOff>
    </xdr:from>
    <xdr:to>
      <xdr:col>36</xdr:col>
      <xdr:colOff>165100</xdr:colOff>
      <xdr:row>78</xdr:row>
      <xdr:rowOff>7094</xdr:rowOff>
    </xdr:to>
    <xdr:sp macro="" textlink="">
      <xdr:nvSpPr>
        <xdr:cNvPr id="433" name="楕円 432"/>
        <xdr:cNvSpPr/>
      </xdr:nvSpPr>
      <xdr:spPr>
        <a:xfrm>
          <a:off x="6921500" y="1327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169671</xdr:rowOff>
    </xdr:from>
    <xdr:ext cx="469744" cy="259045"/>
    <xdr:sp macro="" textlink="">
      <xdr:nvSpPr>
        <xdr:cNvPr id="434" name="テキスト ボックス 433"/>
        <xdr:cNvSpPr txBox="1"/>
      </xdr:nvSpPr>
      <xdr:spPr>
        <a:xfrm>
          <a:off x="6737428" y="1337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87694</xdr:rowOff>
    </xdr:from>
    <xdr:to>
      <xdr:col>55</xdr:col>
      <xdr:colOff>0</xdr:colOff>
      <xdr:row>98</xdr:row>
      <xdr:rowOff>73929</xdr:rowOff>
    </xdr:to>
    <xdr:cxnSp macro="">
      <xdr:nvCxnSpPr>
        <xdr:cNvPr id="465" name="直線コネクタ 464"/>
        <xdr:cNvCxnSpPr/>
      </xdr:nvCxnSpPr>
      <xdr:spPr>
        <a:xfrm flipV="1">
          <a:off x="9639300" y="16718344"/>
          <a:ext cx="838200" cy="15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134670</xdr:rowOff>
    </xdr:from>
    <xdr:ext cx="534377" cy="259045"/>
    <xdr:sp macro="" textlink="">
      <xdr:nvSpPr>
        <xdr:cNvPr id="466" name="普通建設事業費 （ うち更新整備　）平均値テキスト"/>
        <xdr:cNvSpPr txBox="1"/>
      </xdr:nvSpPr>
      <xdr:spPr>
        <a:xfrm>
          <a:off x="10528300" y="164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73929</xdr:rowOff>
    </xdr:from>
    <xdr:to>
      <xdr:col>50</xdr:col>
      <xdr:colOff>114300</xdr:colOff>
      <xdr:row>98</xdr:row>
      <xdr:rowOff>121101</xdr:rowOff>
    </xdr:to>
    <xdr:cxnSp macro="">
      <xdr:nvCxnSpPr>
        <xdr:cNvPr id="468" name="直線コネクタ 467"/>
        <xdr:cNvCxnSpPr/>
      </xdr:nvCxnSpPr>
      <xdr:spPr>
        <a:xfrm flipV="1">
          <a:off x="8750300" y="16876029"/>
          <a:ext cx="889000" cy="4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43398</xdr:rowOff>
    </xdr:from>
    <xdr:ext cx="534377" cy="259045"/>
    <xdr:sp macro="" textlink="">
      <xdr:nvSpPr>
        <xdr:cNvPr id="470" name="テキスト ボックス 469"/>
        <xdr:cNvSpPr txBox="1"/>
      </xdr:nvSpPr>
      <xdr:spPr>
        <a:xfrm>
          <a:off x="9372111" y="1633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103908</xdr:rowOff>
    </xdr:from>
    <xdr:to>
      <xdr:col>45</xdr:col>
      <xdr:colOff>177800</xdr:colOff>
      <xdr:row>98</xdr:row>
      <xdr:rowOff>121101</xdr:rowOff>
    </xdr:to>
    <xdr:cxnSp macro="">
      <xdr:nvCxnSpPr>
        <xdr:cNvPr id="471" name="直線コネクタ 470"/>
        <xdr:cNvCxnSpPr/>
      </xdr:nvCxnSpPr>
      <xdr:spPr>
        <a:xfrm>
          <a:off x="7861300" y="16906008"/>
          <a:ext cx="889000" cy="1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84889</xdr:rowOff>
    </xdr:from>
    <xdr:ext cx="534377" cy="259045"/>
    <xdr:sp macro="" textlink="">
      <xdr:nvSpPr>
        <xdr:cNvPr id="473" name="テキスト ボックス 472"/>
        <xdr:cNvSpPr txBox="1"/>
      </xdr:nvSpPr>
      <xdr:spPr>
        <a:xfrm>
          <a:off x="8483111" y="1637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103908</xdr:rowOff>
    </xdr:from>
    <xdr:to>
      <xdr:col>41</xdr:col>
      <xdr:colOff>50800</xdr:colOff>
      <xdr:row>98</xdr:row>
      <xdr:rowOff>117739</xdr:rowOff>
    </xdr:to>
    <xdr:cxnSp macro="">
      <xdr:nvCxnSpPr>
        <xdr:cNvPr id="474" name="直線コネクタ 473"/>
        <xdr:cNvCxnSpPr/>
      </xdr:nvCxnSpPr>
      <xdr:spPr>
        <a:xfrm flipV="1">
          <a:off x="6972300" y="16906008"/>
          <a:ext cx="8890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101528</xdr:rowOff>
    </xdr:from>
    <xdr:ext cx="534377" cy="259045"/>
    <xdr:sp macro="" textlink="">
      <xdr:nvSpPr>
        <xdr:cNvPr id="476" name="テキスト ボックス 475"/>
        <xdr:cNvSpPr txBox="1"/>
      </xdr:nvSpPr>
      <xdr:spPr>
        <a:xfrm>
          <a:off x="7594111" y="1638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133025</xdr:rowOff>
    </xdr:from>
    <xdr:ext cx="534377" cy="259045"/>
    <xdr:sp macro="" textlink="">
      <xdr:nvSpPr>
        <xdr:cNvPr id="478" name="テキスト ボックス 477"/>
        <xdr:cNvSpPr txBox="1"/>
      </xdr:nvSpPr>
      <xdr:spPr>
        <a:xfrm>
          <a:off x="6705111" y="1642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36894</xdr:rowOff>
    </xdr:from>
    <xdr:to>
      <xdr:col>55</xdr:col>
      <xdr:colOff>50800</xdr:colOff>
      <xdr:row>97</xdr:row>
      <xdr:rowOff>138494</xdr:rowOff>
    </xdr:to>
    <xdr:sp macro="" textlink="">
      <xdr:nvSpPr>
        <xdr:cNvPr id="484" name="楕円 483"/>
        <xdr:cNvSpPr/>
      </xdr:nvSpPr>
      <xdr:spPr>
        <a:xfrm>
          <a:off x="10426700" y="1666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15321</xdr:rowOff>
    </xdr:from>
    <xdr:ext cx="534377" cy="259045"/>
    <xdr:sp macro="" textlink="">
      <xdr:nvSpPr>
        <xdr:cNvPr id="485" name="普通建設事業費 （ うち更新整備　）該当値テキスト"/>
        <xdr:cNvSpPr txBox="1"/>
      </xdr:nvSpPr>
      <xdr:spPr>
        <a:xfrm>
          <a:off x="10528300" y="1664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23129</xdr:rowOff>
    </xdr:from>
    <xdr:to>
      <xdr:col>50</xdr:col>
      <xdr:colOff>165100</xdr:colOff>
      <xdr:row>98</xdr:row>
      <xdr:rowOff>124729</xdr:rowOff>
    </xdr:to>
    <xdr:sp macro="" textlink="">
      <xdr:nvSpPr>
        <xdr:cNvPr id="486" name="楕円 485"/>
        <xdr:cNvSpPr/>
      </xdr:nvSpPr>
      <xdr:spPr>
        <a:xfrm>
          <a:off x="9588500" y="168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115856</xdr:rowOff>
    </xdr:from>
    <xdr:ext cx="534377" cy="259045"/>
    <xdr:sp macro="" textlink="">
      <xdr:nvSpPr>
        <xdr:cNvPr id="487" name="テキスト ボックス 486"/>
        <xdr:cNvSpPr txBox="1"/>
      </xdr:nvSpPr>
      <xdr:spPr>
        <a:xfrm>
          <a:off x="9372111" y="1691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70301</xdr:rowOff>
    </xdr:from>
    <xdr:to>
      <xdr:col>46</xdr:col>
      <xdr:colOff>38100</xdr:colOff>
      <xdr:row>99</xdr:row>
      <xdr:rowOff>451</xdr:rowOff>
    </xdr:to>
    <xdr:sp macro="" textlink="">
      <xdr:nvSpPr>
        <xdr:cNvPr id="488" name="楕円 487"/>
        <xdr:cNvSpPr/>
      </xdr:nvSpPr>
      <xdr:spPr>
        <a:xfrm>
          <a:off x="8699500" y="1687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163028</xdr:rowOff>
    </xdr:from>
    <xdr:ext cx="469744" cy="259045"/>
    <xdr:sp macro="" textlink="">
      <xdr:nvSpPr>
        <xdr:cNvPr id="489" name="テキスト ボックス 488"/>
        <xdr:cNvSpPr txBox="1"/>
      </xdr:nvSpPr>
      <xdr:spPr>
        <a:xfrm>
          <a:off x="8515428" y="1696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53108</xdr:rowOff>
    </xdr:from>
    <xdr:to>
      <xdr:col>41</xdr:col>
      <xdr:colOff>101600</xdr:colOff>
      <xdr:row>98</xdr:row>
      <xdr:rowOff>154708</xdr:rowOff>
    </xdr:to>
    <xdr:sp macro="" textlink="">
      <xdr:nvSpPr>
        <xdr:cNvPr id="490" name="楕円 489"/>
        <xdr:cNvSpPr/>
      </xdr:nvSpPr>
      <xdr:spPr>
        <a:xfrm>
          <a:off x="7810500" y="16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145835</xdr:rowOff>
    </xdr:from>
    <xdr:ext cx="534377" cy="259045"/>
    <xdr:sp macro="" textlink="">
      <xdr:nvSpPr>
        <xdr:cNvPr id="491" name="テキスト ボックス 490"/>
        <xdr:cNvSpPr txBox="1"/>
      </xdr:nvSpPr>
      <xdr:spPr>
        <a:xfrm>
          <a:off x="7594111" y="1694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66939</xdr:rowOff>
    </xdr:from>
    <xdr:to>
      <xdr:col>36</xdr:col>
      <xdr:colOff>165100</xdr:colOff>
      <xdr:row>98</xdr:row>
      <xdr:rowOff>168539</xdr:rowOff>
    </xdr:to>
    <xdr:sp macro="" textlink="">
      <xdr:nvSpPr>
        <xdr:cNvPr id="492" name="楕円 491"/>
        <xdr:cNvSpPr/>
      </xdr:nvSpPr>
      <xdr:spPr>
        <a:xfrm>
          <a:off x="6921500" y="1686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159666</xdr:rowOff>
    </xdr:from>
    <xdr:ext cx="469744" cy="259045"/>
    <xdr:sp macro="" textlink="">
      <xdr:nvSpPr>
        <xdr:cNvPr id="493" name="テキスト ボックス 492"/>
        <xdr:cNvSpPr txBox="1"/>
      </xdr:nvSpPr>
      <xdr:spPr>
        <a:xfrm>
          <a:off x="6737428" y="1696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38964</xdr:rowOff>
    </xdr:from>
    <xdr:to>
      <xdr:col>85</xdr:col>
      <xdr:colOff>127000</xdr:colOff>
      <xdr:row>39</xdr:row>
      <xdr:rowOff>42621</xdr:rowOff>
    </xdr:to>
    <xdr:cxnSp macro="">
      <xdr:nvCxnSpPr>
        <xdr:cNvPr id="522" name="直線コネクタ 521"/>
        <xdr:cNvCxnSpPr/>
      </xdr:nvCxnSpPr>
      <xdr:spPr>
        <a:xfrm flipV="1">
          <a:off x="15481300" y="6725514"/>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42621</xdr:rowOff>
    </xdr:from>
    <xdr:to>
      <xdr:col>81</xdr:col>
      <xdr:colOff>50800</xdr:colOff>
      <xdr:row>39</xdr:row>
      <xdr:rowOff>44259</xdr:rowOff>
    </xdr:to>
    <xdr:cxnSp macro="">
      <xdr:nvCxnSpPr>
        <xdr:cNvPr id="525" name="直線コネクタ 524"/>
        <xdr:cNvCxnSpPr/>
      </xdr:nvCxnSpPr>
      <xdr:spPr>
        <a:xfrm flipV="1">
          <a:off x="14592300" y="6729171"/>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7" name="テキスト ボックス 526"/>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44259</xdr:rowOff>
    </xdr:from>
    <xdr:to>
      <xdr:col>76</xdr:col>
      <xdr:colOff>114300</xdr:colOff>
      <xdr:row>39</xdr:row>
      <xdr:rowOff>44450</xdr:rowOff>
    </xdr:to>
    <xdr:cxnSp macro="">
      <xdr:nvCxnSpPr>
        <xdr:cNvPr id="528" name="直線コネクタ 527"/>
        <xdr:cNvCxnSpPr/>
      </xdr:nvCxnSpPr>
      <xdr:spPr>
        <a:xfrm flipV="1">
          <a:off x="13703300" y="6730809"/>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70934</xdr:rowOff>
    </xdr:from>
    <xdr:ext cx="469744" cy="259045"/>
    <xdr:sp macro="" textlink="">
      <xdr:nvSpPr>
        <xdr:cNvPr id="530" name="テキスト ボックス 529"/>
        <xdr:cNvSpPr txBox="1"/>
      </xdr:nvSpPr>
      <xdr:spPr>
        <a:xfrm>
          <a:off x="14357428"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1" name="直線コネクタ 53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85507</xdr:rowOff>
    </xdr:from>
    <xdr:ext cx="469744" cy="259045"/>
    <xdr:sp macro="" textlink="">
      <xdr:nvSpPr>
        <xdr:cNvPr id="533" name="テキスト ボックス 532"/>
        <xdr:cNvSpPr txBox="1"/>
      </xdr:nvSpPr>
      <xdr:spPr>
        <a:xfrm>
          <a:off x="13468428" y="64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85736</xdr:rowOff>
    </xdr:from>
    <xdr:ext cx="469744" cy="259045"/>
    <xdr:sp macro="" textlink="">
      <xdr:nvSpPr>
        <xdr:cNvPr id="535" name="テキスト ボックス 534"/>
        <xdr:cNvSpPr txBox="1"/>
      </xdr:nvSpPr>
      <xdr:spPr>
        <a:xfrm>
          <a:off x="12579428" y="6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159614</xdr:rowOff>
    </xdr:from>
    <xdr:to>
      <xdr:col>85</xdr:col>
      <xdr:colOff>177800</xdr:colOff>
      <xdr:row>39</xdr:row>
      <xdr:rowOff>89764</xdr:rowOff>
    </xdr:to>
    <xdr:sp macro="" textlink="">
      <xdr:nvSpPr>
        <xdr:cNvPr id="541" name="楕円 540"/>
        <xdr:cNvSpPr/>
      </xdr:nvSpPr>
      <xdr:spPr>
        <a:xfrm>
          <a:off x="16268700" y="667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86416</xdr:rowOff>
    </xdr:from>
    <xdr:ext cx="378565" cy="259045"/>
    <xdr:sp macro="" textlink="">
      <xdr:nvSpPr>
        <xdr:cNvPr id="542" name="災害復旧事業費該当値テキスト"/>
        <xdr:cNvSpPr txBox="1"/>
      </xdr:nvSpPr>
      <xdr:spPr>
        <a:xfrm>
          <a:off x="16370300" y="6601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163271</xdr:rowOff>
    </xdr:from>
    <xdr:to>
      <xdr:col>81</xdr:col>
      <xdr:colOff>101600</xdr:colOff>
      <xdr:row>39</xdr:row>
      <xdr:rowOff>93421</xdr:rowOff>
    </xdr:to>
    <xdr:sp macro="" textlink="">
      <xdr:nvSpPr>
        <xdr:cNvPr id="543" name="楕円 542"/>
        <xdr:cNvSpPr/>
      </xdr:nvSpPr>
      <xdr:spPr>
        <a:xfrm>
          <a:off x="15430500" y="66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84548</xdr:rowOff>
    </xdr:from>
    <xdr:ext cx="313932" cy="259045"/>
    <xdr:sp macro="" textlink="">
      <xdr:nvSpPr>
        <xdr:cNvPr id="544" name="テキスト ボックス 543"/>
        <xdr:cNvSpPr txBox="1"/>
      </xdr:nvSpPr>
      <xdr:spPr>
        <a:xfrm>
          <a:off x="15324333" y="6771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164909</xdr:rowOff>
    </xdr:from>
    <xdr:to>
      <xdr:col>76</xdr:col>
      <xdr:colOff>165100</xdr:colOff>
      <xdr:row>39</xdr:row>
      <xdr:rowOff>95059</xdr:rowOff>
    </xdr:to>
    <xdr:sp macro="" textlink="">
      <xdr:nvSpPr>
        <xdr:cNvPr id="545" name="楕円 544"/>
        <xdr:cNvSpPr/>
      </xdr:nvSpPr>
      <xdr:spPr>
        <a:xfrm>
          <a:off x="14541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86186</xdr:rowOff>
    </xdr:from>
    <xdr:ext cx="313932" cy="259045"/>
    <xdr:sp macro="" textlink="">
      <xdr:nvSpPr>
        <xdr:cNvPr id="546" name="テキスト ボックス 545"/>
        <xdr:cNvSpPr txBox="1"/>
      </xdr:nvSpPr>
      <xdr:spPr>
        <a:xfrm>
          <a:off x="14435333" y="6772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118143</xdr:rowOff>
    </xdr:from>
    <xdr:to>
      <xdr:col>85</xdr:col>
      <xdr:colOff>127000</xdr:colOff>
      <xdr:row>75</xdr:row>
      <xdr:rowOff>125207</xdr:rowOff>
    </xdr:to>
    <xdr:cxnSp macro="">
      <xdr:nvCxnSpPr>
        <xdr:cNvPr id="626" name="直線コネクタ 625"/>
        <xdr:cNvCxnSpPr/>
      </xdr:nvCxnSpPr>
      <xdr:spPr>
        <a:xfrm>
          <a:off x="15481300" y="12976893"/>
          <a:ext cx="8382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129357</xdr:rowOff>
    </xdr:from>
    <xdr:ext cx="534377" cy="259045"/>
    <xdr:sp macro="" textlink="">
      <xdr:nvSpPr>
        <xdr:cNvPr id="627" name="公債費平均値テキスト"/>
        <xdr:cNvSpPr txBox="1"/>
      </xdr:nvSpPr>
      <xdr:spPr>
        <a:xfrm>
          <a:off x="16370300" y="1247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79235</xdr:rowOff>
    </xdr:from>
    <xdr:to>
      <xdr:col>81</xdr:col>
      <xdr:colOff>50800</xdr:colOff>
      <xdr:row>75</xdr:row>
      <xdr:rowOff>118143</xdr:rowOff>
    </xdr:to>
    <xdr:cxnSp macro="">
      <xdr:nvCxnSpPr>
        <xdr:cNvPr id="629" name="直線コネクタ 628"/>
        <xdr:cNvCxnSpPr/>
      </xdr:nvCxnSpPr>
      <xdr:spPr>
        <a:xfrm>
          <a:off x="14592300" y="12937985"/>
          <a:ext cx="889000" cy="3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37612</xdr:rowOff>
    </xdr:from>
    <xdr:ext cx="534377" cy="259045"/>
    <xdr:sp macro="" textlink="">
      <xdr:nvSpPr>
        <xdr:cNvPr id="631" name="テキスト ボックス 630"/>
        <xdr:cNvSpPr txBox="1"/>
      </xdr:nvSpPr>
      <xdr:spPr>
        <a:xfrm>
          <a:off x="15214111" y="123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57152</xdr:rowOff>
    </xdr:from>
    <xdr:to>
      <xdr:col>76</xdr:col>
      <xdr:colOff>114300</xdr:colOff>
      <xdr:row>75</xdr:row>
      <xdr:rowOff>79235</xdr:rowOff>
    </xdr:to>
    <xdr:cxnSp macro="">
      <xdr:nvCxnSpPr>
        <xdr:cNvPr id="632" name="直線コネクタ 631"/>
        <xdr:cNvCxnSpPr/>
      </xdr:nvCxnSpPr>
      <xdr:spPr>
        <a:xfrm>
          <a:off x="13703300" y="12915902"/>
          <a:ext cx="889000" cy="2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24078</xdr:rowOff>
    </xdr:from>
    <xdr:ext cx="534377" cy="259045"/>
    <xdr:sp macro="" textlink="">
      <xdr:nvSpPr>
        <xdr:cNvPr id="634" name="テキスト ボックス 633"/>
        <xdr:cNvSpPr txBox="1"/>
      </xdr:nvSpPr>
      <xdr:spPr>
        <a:xfrm>
          <a:off x="14325111" y="123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22611</xdr:rowOff>
    </xdr:from>
    <xdr:to>
      <xdr:col>71</xdr:col>
      <xdr:colOff>177800</xdr:colOff>
      <xdr:row>75</xdr:row>
      <xdr:rowOff>57152</xdr:rowOff>
    </xdr:to>
    <xdr:cxnSp macro="">
      <xdr:nvCxnSpPr>
        <xdr:cNvPr id="635" name="直線コネクタ 634"/>
        <xdr:cNvCxnSpPr/>
      </xdr:nvCxnSpPr>
      <xdr:spPr>
        <a:xfrm>
          <a:off x="12814300" y="12881361"/>
          <a:ext cx="889000" cy="3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23141</xdr:rowOff>
    </xdr:from>
    <xdr:ext cx="534377" cy="259045"/>
    <xdr:sp macro="" textlink="">
      <xdr:nvSpPr>
        <xdr:cNvPr id="637" name="テキスト ボックス 636"/>
        <xdr:cNvSpPr txBox="1"/>
      </xdr:nvSpPr>
      <xdr:spPr>
        <a:xfrm>
          <a:off x="13436111" y="1236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14546</xdr:rowOff>
    </xdr:from>
    <xdr:ext cx="534377" cy="259045"/>
    <xdr:sp macro="" textlink="">
      <xdr:nvSpPr>
        <xdr:cNvPr id="639" name="テキスト ボックス 638"/>
        <xdr:cNvSpPr txBox="1"/>
      </xdr:nvSpPr>
      <xdr:spPr>
        <a:xfrm>
          <a:off x="12547111" y="123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74407</xdr:rowOff>
    </xdr:from>
    <xdr:to>
      <xdr:col>85</xdr:col>
      <xdr:colOff>177800</xdr:colOff>
      <xdr:row>76</xdr:row>
      <xdr:rowOff>4558</xdr:rowOff>
    </xdr:to>
    <xdr:sp macro="" textlink="">
      <xdr:nvSpPr>
        <xdr:cNvPr id="645" name="楕円 644"/>
        <xdr:cNvSpPr/>
      </xdr:nvSpPr>
      <xdr:spPr>
        <a:xfrm>
          <a:off x="16268700" y="129331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52834</xdr:rowOff>
    </xdr:from>
    <xdr:ext cx="534377" cy="259045"/>
    <xdr:sp macro="" textlink="">
      <xdr:nvSpPr>
        <xdr:cNvPr id="646" name="公債費該当値テキスト"/>
        <xdr:cNvSpPr txBox="1"/>
      </xdr:nvSpPr>
      <xdr:spPr>
        <a:xfrm>
          <a:off x="16370300" y="1291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67343</xdr:rowOff>
    </xdr:from>
    <xdr:to>
      <xdr:col>81</xdr:col>
      <xdr:colOff>101600</xdr:colOff>
      <xdr:row>75</xdr:row>
      <xdr:rowOff>168943</xdr:rowOff>
    </xdr:to>
    <xdr:sp macro="" textlink="">
      <xdr:nvSpPr>
        <xdr:cNvPr id="647" name="楕円 646"/>
        <xdr:cNvSpPr/>
      </xdr:nvSpPr>
      <xdr:spPr>
        <a:xfrm>
          <a:off x="15430500" y="1292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160070</xdr:rowOff>
    </xdr:from>
    <xdr:ext cx="534377" cy="259045"/>
    <xdr:sp macro="" textlink="">
      <xdr:nvSpPr>
        <xdr:cNvPr id="648" name="テキスト ボックス 647"/>
        <xdr:cNvSpPr txBox="1"/>
      </xdr:nvSpPr>
      <xdr:spPr>
        <a:xfrm>
          <a:off x="15214111" y="1301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28435</xdr:rowOff>
    </xdr:from>
    <xdr:to>
      <xdr:col>76</xdr:col>
      <xdr:colOff>165100</xdr:colOff>
      <xdr:row>75</xdr:row>
      <xdr:rowOff>130035</xdr:rowOff>
    </xdr:to>
    <xdr:sp macro="" textlink="">
      <xdr:nvSpPr>
        <xdr:cNvPr id="649" name="楕円 648"/>
        <xdr:cNvSpPr/>
      </xdr:nvSpPr>
      <xdr:spPr>
        <a:xfrm>
          <a:off x="14541500" y="128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121162</xdr:rowOff>
    </xdr:from>
    <xdr:ext cx="534377" cy="259045"/>
    <xdr:sp macro="" textlink="">
      <xdr:nvSpPr>
        <xdr:cNvPr id="650" name="テキスト ボックス 649"/>
        <xdr:cNvSpPr txBox="1"/>
      </xdr:nvSpPr>
      <xdr:spPr>
        <a:xfrm>
          <a:off x="14325111" y="1297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6352</xdr:rowOff>
    </xdr:from>
    <xdr:to>
      <xdr:col>72</xdr:col>
      <xdr:colOff>38100</xdr:colOff>
      <xdr:row>75</xdr:row>
      <xdr:rowOff>107952</xdr:rowOff>
    </xdr:to>
    <xdr:sp macro="" textlink="">
      <xdr:nvSpPr>
        <xdr:cNvPr id="651" name="楕円 650"/>
        <xdr:cNvSpPr/>
      </xdr:nvSpPr>
      <xdr:spPr>
        <a:xfrm>
          <a:off x="13652500" y="1286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99079</xdr:rowOff>
    </xdr:from>
    <xdr:ext cx="534377" cy="259045"/>
    <xdr:sp macro="" textlink="">
      <xdr:nvSpPr>
        <xdr:cNvPr id="652" name="テキスト ボックス 651"/>
        <xdr:cNvSpPr txBox="1"/>
      </xdr:nvSpPr>
      <xdr:spPr>
        <a:xfrm>
          <a:off x="13436111" y="1295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143261</xdr:rowOff>
    </xdr:from>
    <xdr:to>
      <xdr:col>67</xdr:col>
      <xdr:colOff>101600</xdr:colOff>
      <xdr:row>75</xdr:row>
      <xdr:rowOff>73411</xdr:rowOff>
    </xdr:to>
    <xdr:sp macro="" textlink="">
      <xdr:nvSpPr>
        <xdr:cNvPr id="653" name="楕円 652"/>
        <xdr:cNvSpPr/>
      </xdr:nvSpPr>
      <xdr:spPr>
        <a:xfrm>
          <a:off x="12763500" y="1283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64538</xdr:rowOff>
    </xdr:from>
    <xdr:ext cx="534377" cy="259045"/>
    <xdr:sp macro="" textlink="">
      <xdr:nvSpPr>
        <xdr:cNvPr id="654" name="テキスト ボックス 653"/>
        <xdr:cNvSpPr txBox="1"/>
      </xdr:nvSpPr>
      <xdr:spPr>
        <a:xfrm>
          <a:off x="12547111" y="1292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16142</xdr:rowOff>
    </xdr:from>
    <xdr:to>
      <xdr:col>85</xdr:col>
      <xdr:colOff>127000</xdr:colOff>
      <xdr:row>99</xdr:row>
      <xdr:rowOff>28333</xdr:rowOff>
    </xdr:to>
    <xdr:cxnSp macro="">
      <xdr:nvCxnSpPr>
        <xdr:cNvPr id="683" name="直線コネクタ 682"/>
        <xdr:cNvCxnSpPr/>
      </xdr:nvCxnSpPr>
      <xdr:spPr>
        <a:xfrm flipV="1">
          <a:off x="15481300" y="16989692"/>
          <a:ext cx="8382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70133</xdr:rowOff>
    </xdr:from>
    <xdr:ext cx="469744" cy="259045"/>
    <xdr:sp macro="" textlink="">
      <xdr:nvSpPr>
        <xdr:cNvPr id="684" name="積立金平均値テキスト"/>
        <xdr:cNvSpPr txBox="1"/>
      </xdr:nvSpPr>
      <xdr:spPr>
        <a:xfrm>
          <a:off x="16370300" y="16529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11798</xdr:rowOff>
    </xdr:from>
    <xdr:to>
      <xdr:col>81</xdr:col>
      <xdr:colOff>50800</xdr:colOff>
      <xdr:row>99</xdr:row>
      <xdr:rowOff>28333</xdr:rowOff>
    </xdr:to>
    <xdr:cxnSp macro="">
      <xdr:nvCxnSpPr>
        <xdr:cNvPr id="686" name="直線コネクタ 685"/>
        <xdr:cNvCxnSpPr/>
      </xdr:nvCxnSpPr>
      <xdr:spPr>
        <a:xfrm>
          <a:off x="14592300" y="16642448"/>
          <a:ext cx="889000" cy="3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52036</xdr:rowOff>
    </xdr:from>
    <xdr:ext cx="469744" cy="259045"/>
    <xdr:sp macro="" textlink="">
      <xdr:nvSpPr>
        <xdr:cNvPr id="688" name="テキスト ボックス 687"/>
        <xdr:cNvSpPr txBox="1"/>
      </xdr:nvSpPr>
      <xdr:spPr>
        <a:xfrm>
          <a:off x="15246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11798</xdr:rowOff>
    </xdr:from>
    <xdr:to>
      <xdr:col>76</xdr:col>
      <xdr:colOff>114300</xdr:colOff>
      <xdr:row>97</xdr:row>
      <xdr:rowOff>141796</xdr:rowOff>
    </xdr:to>
    <xdr:cxnSp macro="">
      <xdr:nvCxnSpPr>
        <xdr:cNvPr id="689" name="直線コネクタ 688"/>
        <xdr:cNvCxnSpPr/>
      </xdr:nvCxnSpPr>
      <xdr:spPr>
        <a:xfrm flipV="1">
          <a:off x="13703300" y="16642448"/>
          <a:ext cx="889000" cy="12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32504</xdr:rowOff>
    </xdr:from>
    <xdr:ext cx="469744" cy="259045"/>
    <xdr:sp macro="" textlink="">
      <xdr:nvSpPr>
        <xdr:cNvPr id="691" name="テキスト ボックス 690"/>
        <xdr:cNvSpPr txBox="1"/>
      </xdr:nvSpPr>
      <xdr:spPr>
        <a:xfrm>
          <a:off x="14357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141796</xdr:rowOff>
    </xdr:from>
    <xdr:to>
      <xdr:col>71</xdr:col>
      <xdr:colOff>177800</xdr:colOff>
      <xdr:row>97</xdr:row>
      <xdr:rowOff>170714</xdr:rowOff>
    </xdr:to>
    <xdr:cxnSp macro="">
      <xdr:nvCxnSpPr>
        <xdr:cNvPr id="692" name="直線コネクタ 691"/>
        <xdr:cNvCxnSpPr/>
      </xdr:nvCxnSpPr>
      <xdr:spPr>
        <a:xfrm flipV="1">
          <a:off x="12814300" y="16772446"/>
          <a:ext cx="8890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43096</xdr:rowOff>
    </xdr:from>
    <xdr:ext cx="469744" cy="259045"/>
    <xdr:sp macro="" textlink="">
      <xdr:nvSpPr>
        <xdr:cNvPr id="694" name="テキスト ボックス 693"/>
        <xdr:cNvSpPr txBox="1"/>
      </xdr:nvSpPr>
      <xdr:spPr>
        <a:xfrm>
          <a:off x="13468428" y="168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39845</xdr:rowOff>
    </xdr:from>
    <xdr:ext cx="469744" cy="259045"/>
    <xdr:sp macro="" textlink="">
      <xdr:nvSpPr>
        <xdr:cNvPr id="696" name="テキスト ボックス 695"/>
        <xdr:cNvSpPr txBox="1"/>
      </xdr:nvSpPr>
      <xdr:spPr>
        <a:xfrm>
          <a:off x="12579428" y="1649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136792</xdr:rowOff>
    </xdr:from>
    <xdr:to>
      <xdr:col>85</xdr:col>
      <xdr:colOff>177800</xdr:colOff>
      <xdr:row>99</xdr:row>
      <xdr:rowOff>66942</xdr:rowOff>
    </xdr:to>
    <xdr:sp macro="" textlink="">
      <xdr:nvSpPr>
        <xdr:cNvPr id="702" name="楕円 701"/>
        <xdr:cNvSpPr/>
      </xdr:nvSpPr>
      <xdr:spPr>
        <a:xfrm>
          <a:off x="16268700" y="1693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51719</xdr:rowOff>
    </xdr:from>
    <xdr:ext cx="378565" cy="259045"/>
    <xdr:sp macro="" textlink="">
      <xdr:nvSpPr>
        <xdr:cNvPr id="703" name="積立金該当値テキスト"/>
        <xdr:cNvSpPr txBox="1"/>
      </xdr:nvSpPr>
      <xdr:spPr>
        <a:xfrm>
          <a:off x="16370300" y="16853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148983</xdr:rowOff>
    </xdr:from>
    <xdr:to>
      <xdr:col>81</xdr:col>
      <xdr:colOff>101600</xdr:colOff>
      <xdr:row>99</xdr:row>
      <xdr:rowOff>79133</xdr:rowOff>
    </xdr:to>
    <xdr:sp macro="" textlink="">
      <xdr:nvSpPr>
        <xdr:cNvPr id="704" name="楕円 703"/>
        <xdr:cNvSpPr/>
      </xdr:nvSpPr>
      <xdr:spPr>
        <a:xfrm>
          <a:off x="15430500" y="1695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70260</xdr:rowOff>
    </xdr:from>
    <xdr:ext cx="378565" cy="259045"/>
    <xdr:sp macro="" textlink="">
      <xdr:nvSpPr>
        <xdr:cNvPr id="705" name="テキスト ボックス 704"/>
        <xdr:cNvSpPr txBox="1"/>
      </xdr:nvSpPr>
      <xdr:spPr>
        <a:xfrm>
          <a:off x="15292017" y="17043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132448</xdr:rowOff>
    </xdr:from>
    <xdr:to>
      <xdr:col>76</xdr:col>
      <xdr:colOff>165100</xdr:colOff>
      <xdr:row>97</xdr:row>
      <xdr:rowOff>62598</xdr:rowOff>
    </xdr:to>
    <xdr:sp macro="" textlink="">
      <xdr:nvSpPr>
        <xdr:cNvPr id="706" name="楕円 705"/>
        <xdr:cNvSpPr/>
      </xdr:nvSpPr>
      <xdr:spPr>
        <a:xfrm>
          <a:off x="14541500" y="165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79125</xdr:rowOff>
    </xdr:from>
    <xdr:ext cx="469744" cy="259045"/>
    <xdr:sp macro="" textlink="">
      <xdr:nvSpPr>
        <xdr:cNvPr id="707" name="テキスト ボックス 706"/>
        <xdr:cNvSpPr txBox="1"/>
      </xdr:nvSpPr>
      <xdr:spPr>
        <a:xfrm>
          <a:off x="14357428" y="163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90996</xdr:rowOff>
    </xdr:from>
    <xdr:to>
      <xdr:col>72</xdr:col>
      <xdr:colOff>38100</xdr:colOff>
      <xdr:row>98</xdr:row>
      <xdr:rowOff>21146</xdr:rowOff>
    </xdr:to>
    <xdr:sp macro="" textlink="">
      <xdr:nvSpPr>
        <xdr:cNvPr id="708" name="楕円 707"/>
        <xdr:cNvSpPr/>
      </xdr:nvSpPr>
      <xdr:spPr>
        <a:xfrm>
          <a:off x="13652500" y="167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37673</xdr:rowOff>
    </xdr:from>
    <xdr:ext cx="469744" cy="259045"/>
    <xdr:sp macro="" textlink="">
      <xdr:nvSpPr>
        <xdr:cNvPr id="709" name="テキスト ボックス 708"/>
        <xdr:cNvSpPr txBox="1"/>
      </xdr:nvSpPr>
      <xdr:spPr>
        <a:xfrm>
          <a:off x="13468428" y="1649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119914</xdr:rowOff>
    </xdr:from>
    <xdr:to>
      <xdr:col>67</xdr:col>
      <xdr:colOff>101600</xdr:colOff>
      <xdr:row>98</xdr:row>
      <xdr:rowOff>50064</xdr:rowOff>
    </xdr:to>
    <xdr:sp macro="" textlink="">
      <xdr:nvSpPr>
        <xdr:cNvPr id="710" name="楕円 709"/>
        <xdr:cNvSpPr/>
      </xdr:nvSpPr>
      <xdr:spPr>
        <a:xfrm>
          <a:off x="12763500" y="1675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41191</xdr:rowOff>
    </xdr:from>
    <xdr:ext cx="469744" cy="259045"/>
    <xdr:sp macro="" textlink="">
      <xdr:nvSpPr>
        <xdr:cNvPr id="711" name="テキスト ボックス 710"/>
        <xdr:cNvSpPr txBox="1"/>
      </xdr:nvSpPr>
      <xdr:spPr>
        <a:xfrm>
          <a:off x="12579428" y="1684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144599</xdr:rowOff>
    </xdr:from>
    <xdr:to>
      <xdr:col>116</xdr:col>
      <xdr:colOff>63500</xdr:colOff>
      <xdr:row>36</xdr:row>
      <xdr:rowOff>122065</xdr:rowOff>
    </xdr:to>
    <xdr:cxnSp macro="">
      <xdr:nvCxnSpPr>
        <xdr:cNvPr id="742" name="直線コネクタ 741"/>
        <xdr:cNvCxnSpPr/>
      </xdr:nvCxnSpPr>
      <xdr:spPr>
        <a:xfrm>
          <a:off x="21323300" y="6145349"/>
          <a:ext cx="838200" cy="14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56060</xdr:rowOff>
    </xdr:from>
    <xdr:ext cx="469744" cy="259045"/>
    <xdr:sp macro="" textlink="">
      <xdr:nvSpPr>
        <xdr:cNvPr id="743" name="投資及び出資金平均値テキスト"/>
        <xdr:cNvSpPr txBox="1"/>
      </xdr:nvSpPr>
      <xdr:spPr>
        <a:xfrm>
          <a:off x="22212300" y="6399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144599</xdr:rowOff>
    </xdr:from>
    <xdr:to>
      <xdr:col>111</xdr:col>
      <xdr:colOff>177800</xdr:colOff>
      <xdr:row>36</xdr:row>
      <xdr:rowOff>51036</xdr:rowOff>
    </xdr:to>
    <xdr:cxnSp macro="">
      <xdr:nvCxnSpPr>
        <xdr:cNvPr id="745" name="直線コネクタ 744"/>
        <xdr:cNvCxnSpPr/>
      </xdr:nvCxnSpPr>
      <xdr:spPr>
        <a:xfrm flipV="1">
          <a:off x="20434300" y="6145349"/>
          <a:ext cx="889000" cy="7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148807</xdr:rowOff>
    </xdr:from>
    <xdr:ext cx="469744" cy="259045"/>
    <xdr:sp macro="" textlink="">
      <xdr:nvSpPr>
        <xdr:cNvPr id="747" name="テキスト ボックス 746"/>
        <xdr:cNvSpPr txBox="1"/>
      </xdr:nvSpPr>
      <xdr:spPr>
        <a:xfrm>
          <a:off x="21088428" y="649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13153</xdr:rowOff>
    </xdr:from>
    <xdr:to>
      <xdr:col>107</xdr:col>
      <xdr:colOff>50800</xdr:colOff>
      <xdr:row>36</xdr:row>
      <xdr:rowOff>51036</xdr:rowOff>
    </xdr:to>
    <xdr:cxnSp macro="">
      <xdr:nvCxnSpPr>
        <xdr:cNvPr id="748" name="直線コネクタ 747"/>
        <xdr:cNvCxnSpPr/>
      </xdr:nvCxnSpPr>
      <xdr:spPr>
        <a:xfrm>
          <a:off x="19545300" y="6185353"/>
          <a:ext cx="889000" cy="3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143908</xdr:rowOff>
    </xdr:from>
    <xdr:ext cx="469744" cy="259045"/>
    <xdr:sp macro="" textlink="">
      <xdr:nvSpPr>
        <xdr:cNvPr id="750" name="テキスト ボックス 749"/>
        <xdr:cNvSpPr txBox="1"/>
      </xdr:nvSpPr>
      <xdr:spPr>
        <a:xfrm>
          <a:off x="20199428"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97246</xdr:rowOff>
    </xdr:from>
    <xdr:to>
      <xdr:col>102</xdr:col>
      <xdr:colOff>114300</xdr:colOff>
      <xdr:row>36</xdr:row>
      <xdr:rowOff>13153</xdr:rowOff>
    </xdr:to>
    <xdr:cxnSp macro="">
      <xdr:nvCxnSpPr>
        <xdr:cNvPr id="751" name="直線コネクタ 750"/>
        <xdr:cNvCxnSpPr/>
      </xdr:nvCxnSpPr>
      <xdr:spPr>
        <a:xfrm>
          <a:off x="18656300" y="6097996"/>
          <a:ext cx="889000" cy="8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2" name="フローチャート: 判断 751"/>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167258</xdr:rowOff>
    </xdr:from>
    <xdr:ext cx="469744" cy="259045"/>
    <xdr:sp macro="" textlink="">
      <xdr:nvSpPr>
        <xdr:cNvPr id="753" name="テキスト ボックス 752"/>
        <xdr:cNvSpPr txBox="1"/>
      </xdr:nvSpPr>
      <xdr:spPr>
        <a:xfrm>
          <a:off x="19310428" y="651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4" name="フローチャート: 判断 753"/>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543</xdr:rowOff>
    </xdr:from>
    <xdr:ext cx="469744" cy="259045"/>
    <xdr:sp macro="" textlink="">
      <xdr:nvSpPr>
        <xdr:cNvPr id="755" name="テキスト ボックス 754"/>
        <xdr:cNvSpPr txBox="1"/>
      </xdr:nvSpPr>
      <xdr:spPr>
        <a:xfrm>
          <a:off x="18421428" y="651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71265</xdr:rowOff>
    </xdr:from>
    <xdr:to>
      <xdr:col>116</xdr:col>
      <xdr:colOff>114300</xdr:colOff>
      <xdr:row>37</xdr:row>
      <xdr:rowOff>1415</xdr:rowOff>
    </xdr:to>
    <xdr:sp macro="" textlink="">
      <xdr:nvSpPr>
        <xdr:cNvPr id="761" name="楕円 760"/>
        <xdr:cNvSpPr/>
      </xdr:nvSpPr>
      <xdr:spPr>
        <a:xfrm>
          <a:off x="22110700" y="62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94142</xdr:rowOff>
    </xdr:from>
    <xdr:ext cx="469744" cy="259045"/>
    <xdr:sp macro="" textlink="">
      <xdr:nvSpPr>
        <xdr:cNvPr id="762" name="投資及び出資金該当値テキスト"/>
        <xdr:cNvSpPr txBox="1"/>
      </xdr:nvSpPr>
      <xdr:spPr>
        <a:xfrm>
          <a:off x="22212300" y="609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93799</xdr:rowOff>
    </xdr:from>
    <xdr:to>
      <xdr:col>112</xdr:col>
      <xdr:colOff>38100</xdr:colOff>
      <xdr:row>36</xdr:row>
      <xdr:rowOff>23949</xdr:rowOff>
    </xdr:to>
    <xdr:sp macro="" textlink="">
      <xdr:nvSpPr>
        <xdr:cNvPr id="763" name="楕円 762"/>
        <xdr:cNvSpPr/>
      </xdr:nvSpPr>
      <xdr:spPr>
        <a:xfrm>
          <a:off x="21272500" y="609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40476</xdr:rowOff>
    </xdr:from>
    <xdr:ext cx="469744" cy="259045"/>
    <xdr:sp macro="" textlink="">
      <xdr:nvSpPr>
        <xdr:cNvPr id="764" name="テキスト ボックス 763"/>
        <xdr:cNvSpPr txBox="1"/>
      </xdr:nvSpPr>
      <xdr:spPr>
        <a:xfrm>
          <a:off x="21088428" y="5869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236</xdr:rowOff>
    </xdr:from>
    <xdr:to>
      <xdr:col>107</xdr:col>
      <xdr:colOff>101600</xdr:colOff>
      <xdr:row>36</xdr:row>
      <xdr:rowOff>101836</xdr:rowOff>
    </xdr:to>
    <xdr:sp macro="" textlink="">
      <xdr:nvSpPr>
        <xdr:cNvPr id="765" name="楕円 764"/>
        <xdr:cNvSpPr/>
      </xdr:nvSpPr>
      <xdr:spPr>
        <a:xfrm>
          <a:off x="20383500" y="617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118363</xdr:rowOff>
    </xdr:from>
    <xdr:ext cx="469744" cy="259045"/>
    <xdr:sp macro="" textlink="">
      <xdr:nvSpPr>
        <xdr:cNvPr id="766" name="テキスト ボックス 765"/>
        <xdr:cNvSpPr txBox="1"/>
      </xdr:nvSpPr>
      <xdr:spPr>
        <a:xfrm>
          <a:off x="20199428" y="594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133803</xdr:rowOff>
    </xdr:from>
    <xdr:to>
      <xdr:col>102</xdr:col>
      <xdr:colOff>165100</xdr:colOff>
      <xdr:row>36</xdr:row>
      <xdr:rowOff>63953</xdr:rowOff>
    </xdr:to>
    <xdr:sp macro="" textlink="">
      <xdr:nvSpPr>
        <xdr:cNvPr id="767" name="楕円 766"/>
        <xdr:cNvSpPr/>
      </xdr:nvSpPr>
      <xdr:spPr>
        <a:xfrm>
          <a:off x="19494500" y="613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80480</xdr:rowOff>
    </xdr:from>
    <xdr:ext cx="469744" cy="259045"/>
    <xdr:sp macro="" textlink="">
      <xdr:nvSpPr>
        <xdr:cNvPr id="768" name="テキスト ボックス 767"/>
        <xdr:cNvSpPr txBox="1"/>
      </xdr:nvSpPr>
      <xdr:spPr>
        <a:xfrm>
          <a:off x="19310428" y="590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46446</xdr:rowOff>
    </xdr:from>
    <xdr:to>
      <xdr:col>98</xdr:col>
      <xdr:colOff>38100</xdr:colOff>
      <xdr:row>35</xdr:row>
      <xdr:rowOff>148046</xdr:rowOff>
    </xdr:to>
    <xdr:sp macro="" textlink="">
      <xdr:nvSpPr>
        <xdr:cNvPr id="769" name="楕円 768"/>
        <xdr:cNvSpPr/>
      </xdr:nvSpPr>
      <xdr:spPr>
        <a:xfrm>
          <a:off x="18605500" y="604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164573</xdr:rowOff>
    </xdr:from>
    <xdr:ext cx="469744" cy="259045"/>
    <xdr:sp macro="" textlink="">
      <xdr:nvSpPr>
        <xdr:cNvPr id="770" name="テキスト ボックス 769"/>
        <xdr:cNvSpPr txBox="1"/>
      </xdr:nvSpPr>
      <xdr:spPr>
        <a:xfrm>
          <a:off x="18421428" y="582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45680</xdr:rowOff>
    </xdr:from>
    <xdr:to>
      <xdr:col>116</xdr:col>
      <xdr:colOff>63500</xdr:colOff>
      <xdr:row>59</xdr:row>
      <xdr:rowOff>51983</xdr:rowOff>
    </xdr:to>
    <xdr:cxnSp macro="">
      <xdr:nvCxnSpPr>
        <xdr:cNvPr id="801" name="直線コネクタ 800"/>
        <xdr:cNvCxnSpPr/>
      </xdr:nvCxnSpPr>
      <xdr:spPr>
        <a:xfrm>
          <a:off x="21323300" y="10161230"/>
          <a:ext cx="838200" cy="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2" name="貸付金平均値テキスト"/>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45565</xdr:rowOff>
    </xdr:from>
    <xdr:to>
      <xdr:col>111</xdr:col>
      <xdr:colOff>177800</xdr:colOff>
      <xdr:row>59</xdr:row>
      <xdr:rowOff>45680</xdr:rowOff>
    </xdr:to>
    <xdr:cxnSp macro="">
      <xdr:nvCxnSpPr>
        <xdr:cNvPr id="804" name="直線コネクタ 803"/>
        <xdr:cNvCxnSpPr/>
      </xdr:nvCxnSpPr>
      <xdr:spPr>
        <a:xfrm>
          <a:off x="20434300" y="10161115"/>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62650</xdr:rowOff>
    </xdr:from>
    <xdr:ext cx="469744" cy="259045"/>
    <xdr:sp macro="" textlink="">
      <xdr:nvSpPr>
        <xdr:cNvPr id="806" name="テキスト ボックス 805"/>
        <xdr:cNvSpPr txBox="1"/>
      </xdr:nvSpPr>
      <xdr:spPr>
        <a:xfrm>
          <a:off x="21088428" y="9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43149</xdr:rowOff>
    </xdr:from>
    <xdr:to>
      <xdr:col>107</xdr:col>
      <xdr:colOff>50800</xdr:colOff>
      <xdr:row>59</xdr:row>
      <xdr:rowOff>45565</xdr:rowOff>
    </xdr:to>
    <xdr:cxnSp macro="">
      <xdr:nvCxnSpPr>
        <xdr:cNvPr id="807" name="直線コネクタ 806"/>
        <xdr:cNvCxnSpPr/>
      </xdr:nvCxnSpPr>
      <xdr:spPr>
        <a:xfrm>
          <a:off x="19545300" y="10158699"/>
          <a:ext cx="889000" cy="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56886</xdr:rowOff>
    </xdr:from>
    <xdr:ext cx="469744" cy="259045"/>
    <xdr:sp macro="" textlink="">
      <xdr:nvSpPr>
        <xdr:cNvPr id="809" name="テキスト ボックス 808"/>
        <xdr:cNvSpPr txBox="1"/>
      </xdr:nvSpPr>
      <xdr:spPr>
        <a:xfrm>
          <a:off x="20199428" y="98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43149</xdr:rowOff>
    </xdr:from>
    <xdr:to>
      <xdr:col>102</xdr:col>
      <xdr:colOff>114300</xdr:colOff>
      <xdr:row>59</xdr:row>
      <xdr:rowOff>43312</xdr:rowOff>
    </xdr:to>
    <xdr:cxnSp macro="">
      <xdr:nvCxnSpPr>
        <xdr:cNvPr id="810" name="直線コネクタ 809"/>
        <xdr:cNvCxnSpPr/>
      </xdr:nvCxnSpPr>
      <xdr:spPr>
        <a:xfrm flipV="1">
          <a:off x="18656300" y="10158699"/>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1" name="フローチャート: 判断 810"/>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50061</xdr:rowOff>
    </xdr:from>
    <xdr:ext cx="469744" cy="259045"/>
    <xdr:sp macro="" textlink="">
      <xdr:nvSpPr>
        <xdr:cNvPr id="812" name="テキスト ボックス 811"/>
        <xdr:cNvSpPr txBox="1"/>
      </xdr:nvSpPr>
      <xdr:spPr>
        <a:xfrm>
          <a:off x="19310428" y="982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3" name="フローチャート: 判断 812"/>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37504</xdr:rowOff>
    </xdr:from>
    <xdr:ext cx="469744" cy="259045"/>
    <xdr:sp macro="" textlink="">
      <xdr:nvSpPr>
        <xdr:cNvPr id="814" name="テキスト ボックス 813"/>
        <xdr:cNvSpPr txBox="1"/>
      </xdr:nvSpPr>
      <xdr:spPr>
        <a:xfrm>
          <a:off x="18421428" y="981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1183</xdr:rowOff>
    </xdr:from>
    <xdr:to>
      <xdr:col>116</xdr:col>
      <xdr:colOff>114300</xdr:colOff>
      <xdr:row>59</xdr:row>
      <xdr:rowOff>102783</xdr:rowOff>
    </xdr:to>
    <xdr:sp macro="" textlink="">
      <xdr:nvSpPr>
        <xdr:cNvPr id="820" name="楕円 819"/>
        <xdr:cNvSpPr/>
      </xdr:nvSpPr>
      <xdr:spPr>
        <a:xfrm>
          <a:off x="22110700" y="1011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87560</xdr:rowOff>
    </xdr:from>
    <xdr:ext cx="469744" cy="259045"/>
    <xdr:sp macro="" textlink="">
      <xdr:nvSpPr>
        <xdr:cNvPr id="821" name="貸付金該当値テキスト"/>
        <xdr:cNvSpPr txBox="1"/>
      </xdr:nvSpPr>
      <xdr:spPr>
        <a:xfrm>
          <a:off x="22212300" y="1003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166330</xdr:rowOff>
    </xdr:from>
    <xdr:to>
      <xdr:col>112</xdr:col>
      <xdr:colOff>38100</xdr:colOff>
      <xdr:row>59</xdr:row>
      <xdr:rowOff>96480</xdr:rowOff>
    </xdr:to>
    <xdr:sp macro="" textlink="">
      <xdr:nvSpPr>
        <xdr:cNvPr id="822" name="楕円 821"/>
        <xdr:cNvSpPr/>
      </xdr:nvSpPr>
      <xdr:spPr>
        <a:xfrm>
          <a:off x="21272500" y="101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87607</xdr:rowOff>
    </xdr:from>
    <xdr:ext cx="469744" cy="259045"/>
    <xdr:sp macro="" textlink="">
      <xdr:nvSpPr>
        <xdr:cNvPr id="823" name="テキスト ボックス 822"/>
        <xdr:cNvSpPr txBox="1"/>
      </xdr:nvSpPr>
      <xdr:spPr>
        <a:xfrm>
          <a:off x="21088428" y="1020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166215</xdr:rowOff>
    </xdr:from>
    <xdr:to>
      <xdr:col>107</xdr:col>
      <xdr:colOff>101600</xdr:colOff>
      <xdr:row>59</xdr:row>
      <xdr:rowOff>96365</xdr:rowOff>
    </xdr:to>
    <xdr:sp macro="" textlink="">
      <xdr:nvSpPr>
        <xdr:cNvPr id="824" name="楕円 823"/>
        <xdr:cNvSpPr/>
      </xdr:nvSpPr>
      <xdr:spPr>
        <a:xfrm>
          <a:off x="20383500" y="1011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87492</xdr:rowOff>
    </xdr:from>
    <xdr:ext cx="469744" cy="259045"/>
    <xdr:sp macro="" textlink="">
      <xdr:nvSpPr>
        <xdr:cNvPr id="825" name="テキスト ボックス 824"/>
        <xdr:cNvSpPr txBox="1"/>
      </xdr:nvSpPr>
      <xdr:spPr>
        <a:xfrm>
          <a:off x="20199428" y="1020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163799</xdr:rowOff>
    </xdr:from>
    <xdr:to>
      <xdr:col>102</xdr:col>
      <xdr:colOff>165100</xdr:colOff>
      <xdr:row>59</xdr:row>
      <xdr:rowOff>93949</xdr:rowOff>
    </xdr:to>
    <xdr:sp macro="" textlink="">
      <xdr:nvSpPr>
        <xdr:cNvPr id="826" name="楕円 825"/>
        <xdr:cNvSpPr/>
      </xdr:nvSpPr>
      <xdr:spPr>
        <a:xfrm>
          <a:off x="19494500" y="1010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85076</xdr:rowOff>
    </xdr:from>
    <xdr:ext cx="469744" cy="259045"/>
    <xdr:sp macro="" textlink="">
      <xdr:nvSpPr>
        <xdr:cNvPr id="827" name="テキスト ボックス 826"/>
        <xdr:cNvSpPr txBox="1"/>
      </xdr:nvSpPr>
      <xdr:spPr>
        <a:xfrm>
          <a:off x="19310428" y="102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163962</xdr:rowOff>
    </xdr:from>
    <xdr:to>
      <xdr:col>98</xdr:col>
      <xdr:colOff>38100</xdr:colOff>
      <xdr:row>59</xdr:row>
      <xdr:rowOff>94112</xdr:rowOff>
    </xdr:to>
    <xdr:sp macro="" textlink="">
      <xdr:nvSpPr>
        <xdr:cNvPr id="828" name="楕円 827"/>
        <xdr:cNvSpPr/>
      </xdr:nvSpPr>
      <xdr:spPr>
        <a:xfrm>
          <a:off x="18605500" y="1010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85239</xdr:rowOff>
    </xdr:from>
    <xdr:ext cx="469744" cy="259045"/>
    <xdr:sp macro="" textlink="">
      <xdr:nvSpPr>
        <xdr:cNvPr id="829" name="テキスト ボックス 828"/>
        <xdr:cNvSpPr txBox="1"/>
      </xdr:nvSpPr>
      <xdr:spPr>
        <a:xfrm>
          <a:off x="18421428" y="1020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155778</xdr:rowOff>
    </xdr:from>
    <xdr:to>
      <xdr:col>116</xdr:col>
      <xdr:colOff>63500</xdr:colOff>
      <xdr:row>78</xdr:row>
      <xdr:rowOff>11455</xdr:rowOff>
    </xdr:to>
    <xdr:cxnSp macro="">
      <xdr:nvCxnSpPr>
        <xdr:cNvPr id="859" name="直線コネクタ 858"/>
        <xdr:cNvCxnSpPr/>
      </xdr:nvCxnSpPr>
      <xdr:spPr>
        <a:xfrm flipV="1">
          <a:off x="21323300" y="13357428"/>
          <a:ext cx="8382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86707</xdr:rowOff>
    </xdr:from>
    <xdr:ext cx="534377" cy="259045"/>
    <xdr:sp macro="" textlink="">
      <xdr:nvSpPr>
        <xdr:cNvPr id="860" name="繰出金平均値テキスト"/>
        <xdr:cNvSpPr txBox="1"/>
      </xdr:nvSpPr>
      <xdr:spPr>
        <a:xfrm>
          <a:off x="22212300" y="1277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11455</xdr:rowOff>
    </xdr:from>
    <xdr:to>
      <xdr:col>111</xdr:col>
      <xdr:colOff>177800</xdr:colOff>
      <xdr:row>78</xdr:row>
      <xdr:rowOff>53747</xdr:rowOff>
    </xdr:to>
    <xdr:cxnSp macro="">
      <xdr:nvCxnSpPr>
        <xdr:cNvPr id="862" name="直線コネクタ 861"/>
        <xdr:cNvCxnSpPr/>
      </xdr:nvCxnSpPr>
      <xdr:spPr>
        <a:xfrm flipV="1">
          <a:off x="20434300" y="13384555"/>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15727</xdr:rowOff>
    </xdr:from>
    <xdr:ext cx="534377" cy="259045"/>
    <xdr:sp macro="" textlink="">
      <xdr:nvSpPr>
        <xdr:cNvPr id="864" name="テキスト ボックス 863"/>
        <xdr:cNvSpPr txBox="1"/>
      </xdr:nvSpPr>
      <xdr:spPr>
        <a:xfrm>
          <a:off x="21056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53747</xdr:rowOff>
    </xdr:from>
    <xdr:to>
      <xdr:col>107</xdr:col>
      <xdr:colOff>50800</xdr:colOff>
      <xdr:row>78</xdr:row>
      <xdr:rowOff>62204</xdr:rowOff>
    </xdr:to>
    <xdr:cxnSp macro="">
      <xdr:nvCxnSpPr>
        <xdr:cNvPr id="865" name="直線コネクタ 864"/>
        <xdr:cNvCxnSpPr/>
      </xdr:nvCxnSpPr>
      <xdr:spPr>
        <a:xfrm flipV="1">
          <a:off x="19545300" y="13426847"/>
          <a:ext cx="889000" cy="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29900</xdr:rowOff>
    </xdr:from>
    <xdr:ext cx="534377" cy="259045"/>
    <xdr:sp macro="" textlink="">
      <xdr:nvSpPr>
        <xdr:cNvPr id="867" name="テキスト ボックス 866"/>
        <xdr:cNvSpPr txBox="1"/>
      </xdr:nvSpPr>
      <xdr:spPr>
        <a:xfrm>
          <a:off x="20167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11455</xdr:rowOff>
    </xdr:from>
    <xdr:to>
      <xdr:col>102</xdr:col>
      <xdr:colOff>114300</xdr:colOff>
      <xdr:row>78</xdr:row>
      <xdr:rowOff>62204</xdr:rowOff>
    </xdr:to>
    <xdr:cxnSp macro="">
      <xdr:nvCxnSpPr>
        <xdr:cNvPr id="868" name="直線コネクタ 867"/>
        <xdr:cNvCxnSpPr/>
      </xdr:nvCxnSpPr>
      <xdr:spPr>
        <a:xfrm>
          <a:off x="18656300" y="13384555"/>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69" name="フローチャート: 判断 868"/>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170184</xdr:rowOff>
    </xdr:from>
    <xdr:ext cx="534377" cy="259045"/>
    <xdr:sp macro="" textlink="">
      <xdr:nvSpPr>
        <xdr:cNvPr id="870" name="テキスト ボックス 869"/>
        <xdr:cNvSpPr txBox="1"/>
      </xdr:nvSpPr>
      <xdr:spPr>
        <a:xfrm>
          <a:off x="19278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1" name="フローチャート: 判断 870"/>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6507</xdr:rowOff>
    </xdr:from>
    <xdr:ext cx="534377" cy="259045"/>
    <xdr:sp macro="" textlink="">
      <xdr:nvSpPr>
        <xdr:cNvPr id="872" name="テキスト ボックス 871"/>
        <xdr:cNvSpPr txBox="1"/>
      </xdr:nvSpPr>
      <xdr:spPr>
        <a:xfrm>
          <a:off x="18389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104978</xdr:rowOff>
    </xdr:from>
    <xdr:to>
      <xdr:col>116</xdr:col>
      <xdr:colOff>114300</xdr:colOff>
      <xdr:row>78</xdr:row>
      <xdr:rowOff>35128</xdr:rowOff>
    </xdr:to>
    <xdr:sp macro="" textlink="">
      <xdr:nvSpPr>
        <xdr:cNvPr id="878" name="楕円 877"/>
        <xdr:cNvSpPr/>
      </xdr:nvSpPr>
      <xdr:spPr>
        <a:xfrm>
          <a:off x="22110700" y="1330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83405</xdr:rowOff>
    </xdr:from>
    <xdr:ext cx="534377" cy="259045"/>
    <xdr:sp macro="" textlink="">
      <xdr:nvSpPr>
        <xdr:cNvPr id="879" name="繰出金該当値テキスト"/>
        <xdr:cNvSpPr txBox="1"/>
      </xdr:nvSpPr>
      <xdr:spPr>
        <a:xfrm>
          <a:off x="22212300" y="132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132105</xdr:rowOff>
    </xdr:from>
    <xdr:to>
      <xdr:col>112</xdr:col>
      <xdr:colOff>38100</xdr:colOff>
      <xdr:row>78</xdr:row>
      <xdr:rowOff>62255</xdr:rowOff>
    </xdr:to>
    <xdr:sp macro="" textlink="">
      <xdr:nvSpPr>
        <xdr:cNvPr id="880" name="楕円 879"/>
        <xdr:cNvSpPr/>
      </xdr:nvSpPr>
      <xdr:spPr>
        <a:xfrm>
          <a:off x="21272500" y="133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53382</xdr:rowOff>
    </xdr:from>
    <xdr:ext cx="534377" cy="259045"/>
    <xdr:sp macro="" textlink="">
      <xdr:nvSpPr>
        <xdr:cNvPr id="881" name="テキスト ボックス 880"/>
        <xdr:cNvSpPr txBox="1"/>
      </xdr:nvSpPr>
      <xdr:spPr>
        <a:xfrm>
          <a:off x="21056111" y="134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2947</xdr:rowOff>
    </xdr:from>
    <xdr:to>
      <xdr:col>107</xdr:col>
      <xdr:colOff>101600</xdr:colOff>
      <xdr:row>78</xdr:row>
      <xdr:rowOff>104547</xdr:rowOff>
    </xdr:to>
    <xdr:sp macro="" textlink="">
      <xdr:nvSpPr>
        <xdr:cNvPr id="882" name="楕円 881"/>
        <xdr:cNvSpPr/>
      </xdr:nvSpPr>
      <xdr:spPr>
        <a:xfrm>
          <a:off x="20383500" y="1337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95674</xdr:rowOff>
    </xdr:from>
    <xdr:ext cx="534377" cy="259045"/>
    <xdr:sp macro="" textlink="">
      <xdr:nvSpPr>
        <xdr:cNvPr id="883" name="テキスト ボックス 882"/>
        <xdr:cNvSpPr txBox="1"/>
      </xdr:nvSpPr>
      <xdr:spPr>
        <a:xfrm>
          <a:off x="20167111" y="1346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11404</xdr:rowOff>
    </xdr:from>
    <xdr:to>
      <xdr:col>102</xdr:col>
      <xdr:colOff>165100</xdr:colOff>
      <xdr:row>78</xdr:row>
      <xdr:rowOff>113004</xdr:rowOff>
    </xdr:to>
    <xdr:sp macro="" textlink="">
      <xdr:nvSpPr>
        <xdr:cNvPr id="884" name="楕円 883"/>
        <xdr:cNvSpPr/>
      </xdr:nvSpPr>
      <xdr:spPr>
        <a:xfrm>
          <a:off x="19494500" y="1338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104131</xdr:rowOff>
    </xdr:from>
    <xdr:ext cx="534377" cy="259045"/>
    <xdr:sp macro="" textlink="">
      <xdr:nvSpPr>
        <xdr:cNvPr id="885" name="テキスト ボックス 884"/>
        <xdr:cNvSpPr txBox="1"/>
      </xdr:nvSpPr>
      <xdr:spPr>
        <a:xfrm>
          <a:off x="19278111" y="1347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132105</xdr:rowOff>
    </xdr:from>
    <xdr:to>
      <xdr:col>98</xdr:col>
      <xdr:colOff>38100</xdr:colOff>
      <xdr:row>78</xdr:row>
      <xdr:rowOff>62255</xdr:rowOff>
    </xdr:to>
    <xdr:sp macro="" textlink="">
      <xdr:nvSpPr>
        <xdr:cNvPr id="886" name="楕円 885"/>
        <xdr:cNvSpPr/>
      </xdr:nvSpPr>
      <xdr:spPr>
        <a:xfrm>
          <a:off x="18605500" y="133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53382</xdr:rowOff>
    </xdr:from>
    <xdr:ext cx="534377" cy="259045"/>
    <xdr:sp macro="" textlink="">
      <xdr:nvSpPr>
        <xdr:cNvPr id="887" name="テキスト ボックス 886"/>
        <xdr:cNvSpPr txBox="1"/>
      </xdr:nvSpPr>
      <xdr:spPr>
        <a:xfrm>
          <a:off x="18389111" y="134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類似団体平均と比較して，低い水準にある費目が多い。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令和２年度は，新型コロナウイルス感染症対策による特別定額給付金の支給により，補助費等が大幅に増加している。</a:t>
          </a:r>
          <a:endParaRPr lang="ja-JP" altLang="ja-JP" sz="1400">
            <a:effectLst/>
          </a:endParaRPr>
        </a:p>
        <a:p>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について，類似団体平均より低い水準とはなっているものの，</a:t>
          </a:r>
          <a:r>
            <a:rPr kumimoji="1" lang="ja-JP" altLang="ja-JP" sz="1100">
              <a:solidFill>
                <a:schemeClr val="dk1"/>
              </a:solidFill>
              <a:effectLst/>
              <a:latin typeface="+mn-lt"/>
              <a:ea typeface="+mn-ea"/>
              <a:cs typeface="+mn-cs"/>
            </a:rPr>
            <a:t>増加傾向にある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適正な福祉サービスの水準を維持しながら，市単独事業や国・県の水準を上回る事業についての見直しを進め，引き続き経常経費の削減等に努める。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428,587
418,773
114.74
188,371,901
180,740,006
5,102,221
81,265,849
87,822,580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145796</xdr:rowOff>
    </xdr:from>
    <xdr:to>
      <xdr:col>24</xdr:col>
      <xdr:colOff>63500</xdr:colOff>
      <xdr:row>36</xdr:row>
      <xdr:rowOff>150368</xdr:rowOff>
    </xdr:to>
    <xdr:cxnSp macro="">
      <xdr:nvCxnSpPr>
        <xdr:cNvPr id="61" name="直線コネクタ 60"/>
        <xdr:cNvCxnSpPr/>
      </xdr:nvCxnSpPr>
      <xdr:spPr>
        <a:xfrm>
          <a:off x="3797300" y="63179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81297</xdr:rowOff>
    </xdr:from>
    <xdr:ext cx="469744" cy="259045"/>
    <xdr:sp macro="" textlink="">
      <xdr:nvSpPr>
        <xdr:cNvPr id="62" name="議会費平均値テキスト"/>
        <xdr:cNvSpPr txBox="1"/>
      </xdr:nvSpPr>
      <xdr:spPr>
        <a:xfrm>
          <a:off x="4686300" y="5910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104648</xdr:rowOff>
    </xdr:from>
    <xdr:to>
      <xdr:col>19</xdr:col>
      <xdr:colOff>177800</xdr:colOff>
      <xdr:row>36</xdr:row>
      <xdr:rowOff>145796</xdr:rowOff>
    </xdr:to>
    <xdr:cxnSp macro="">
      <xdr:nvCxnSpPr>
        <xdr:cNvPr id="64" name="直線コネクタ 63"/>
        <xdr:cNvCxnSpPr/>
      </xdr:nvCxnSpPr>
      <xdr:spPr>
        <a:xfrm>
          <a:off x="2908300" y="62768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139209</xdr:rowOff>
    </xdr:from>
    <xdr:ext cx="469744" cy="259045"/>
    <xdr:sp macro="" textlink="">
      <xdr:nvSpPr>
        <xdr:cNvPr id="66" name="テキスト ボックス 65"/>
        <xdr:cNvSpPr txBox="1"/>
      </xdr:nvSpPr>
      <xdr:spPr>
        <a:xfrm>
          <a:off x="3562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104648</xdr:rowOff>
    </xdr:from>
    <xdr:to>
      <xdr:col>15</xdr:col>
      <xdr:colOff>50800</xdr:colOff>
      <xdr:row>36</xdr:row>
      <xdr:rowOff>168656</xdr:rowOff>
    </xdr:to>
    <xdr:cxnSp macro="">
      <xdr:nvCxnSpPr>
        <xdr:cNvPr id="67" name="直線コネクタ 66"/>
        <xdr:cNvCxnSpPr/>
      </xdr:nvCxnSpPr>
      <xdr:spPr>
        <a:xfrm flipV="1">
          <a:off x="2019300" y="62768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147591</xdr:rowOff>
    </xdr:from>
    <xdr:ext cx="469744" cy="259045"/>
    <xdr:sp macro="" textlink="">
      <xdr:nvSpPr>
        <xdr:cNvPr id="69" name="テキスト ボックス 68"/>
        <xdr:cNvSpPr txBox="1"/>
      </xdr:nvSpPr>
      <xdr:spPr>
        <a:xfrm>
          <a:off x="2673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150368</xdr:rowOff>
    </xdr:from>
    <xdr:to>
      <xdr:col>10</xdr:col>
      <xdr:colOff>114300</xdr:colOff>
      <xdr:row>36</xdr:row>
      <xdr:rowOff>168656</xdr:rowOff>
    </xdr:to>
    <xdr:cxnSp macro="">
      <xdr:nvCxnSpPr>
        <xdr:cNvPr id="70" name="直線コネクタ 69"/>
        <xdr:cNvCxnSpPr/>
      </xdr:nvCxnSpPr>
      <xdr:spPr>
        <a:xfrm>
          <a:off x="1130300" y="63225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99568</xdr:rowOff>
    </xdr:from>
    <xdr:to>
      <xdr:col>24</xdr:col>
      <xdr:colOff>114300</xdr:colOff>
      <xdr:row>37</xdr:row>
      <xdr:rowOff>29718</xdr:rowOff>
    </xdr:to>
    <xdr:sp macro="" textlink="">
      <xdr:nvSpPr>
        <xdr:cNvPr id="80" name="楕円 79"/>
        <xdr:cNvSpPr/>
      </xdr:nvSpPr>
      <xdr:spPr>
        <a:xfrm>
          <a:off x="4584700" y="627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77995</xdr:rowOff>
    </xdr:from>
    <xdr:ext cx="469744" cy="259045"/>
    <xdr:sp macro="" textlink="">
      <xdr:nvSpPr>
        <xdr:cNvPr id="81" name="議会費該当値テキスト"/>
        <xdr:cNvSpPr txBox="1"/>
      </xdr:nvSpPr>
      <xdr:spPr>
        <a:xfrm>
          <a:off x="4686300" y="625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94996</xdr:rowOff>
    </xdr:from>
    <xdr:to>
      <xdr:col>20</xdr:col>
      <xdr:colOff>38100</xdr:colOff>
      <xdr:row>37</xdr:row>
      <xdr:rowOff>25146</xdr:rowOff>
    </xdr:to>
    <xdr:sp macro="" textlink="">
      <xdr:nvSpPr>
        <xdr:cNvPr id="82" name="楕円 81"/>
        <xdr:cNvSpPr/>
      </xdr:nvSpPr>
      <xdr:spPr>
        <a:xfrm>
          <a:off x="3746500" y="626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16273</xdr:rowOff>
    </xdr:from>
    <xdr:ext cx="469744" cy="259045"/>
    <xdr:sp macro="" textlink="">
      <xdr:nvSpPr>
        <xdr:cNvPr id="83" name="テキスト ボックス 82"/>
        <xdr:cNvSpPr txBox="1"/>
      </xdr:nvSpPr>
      <xdr:spPr>
        <a:xfrm>
          <a:off x="3562428" y="635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53848</xdr:rowOff>
    </xdr:from>
    <xdr:to>
      <xdr:col>15</xdr:col>
      <xdr:colOff>101600</xdr:colOff>
      <xdr:row>36</xdr:row>
      <xdr:rowOff>155448</xdr:rowOff>
    </xdr:to>
    <xdr:sp macro="" textlink="">
      <xdr:nvSpPr>
        <xdr:cNvPr id="84" name="楕円 83"/>
        <xdr:cNvSpPr/>
      </xdr:nvSpPr>
      <xdr:spPr>
        <a:xfrm>
          <a:off x="2857500" y="622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146575</xdr:rowOff>
    </xdr:from>
    <xdr:ext cx="469744" cy="259045"/>
    <xdr:sp macro="" textlink="">
      <xdr:nvSpPr>
        <xdr:cNvPr id="85" name="テキスト ボックス 84"/>
        <xdr:cNvSpPr txBox="1"/>
      </xdr:nvSpPr>
      <xdr:spPr>
        <a:xfrm>
          <a:off x="2673428" y="631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117856</xdr:rowOff>
    </xdr:from>
    <xdr:to>
      <xdr:col>10</xdr:col>
      <xdr:colOff>165100</xdr:colOff>
      <xdr:row>37</xdr:row>
      <xdr:rowOff>48006</xdr:rowOff>
    </xdr:to>
    <xdr:sp macro="" textlink="">
      <xdr:nvSpPr>
        <xdr:cNvPr id="86" name="楕円 85"/>
        <xdr:cNvSpPr/>
      </xdr:nvSpPr>
      <xdr:spPr>
        <a:xfrm>
          <a:off x="1968500" y="629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39133</xdr:rowOff>
    </xdr:from>
    <xdr:ext cx="469744" cy="259045"/>
    <xdr:sp macro="" textlink="">
      <xdr:nvSpPr>
        <xdr:cNvPr id="87" name="テキスト ボックス 86"/>
        <xdr:cNvSpPr txBox="1"/>
      </xdr:nvSpPr>
      <xdr:spPr>
        <a:xfrm>
          <a:off x="1784428" y="638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99568</xdr:rowOff>
    </xdr:from>
    <xdr:to>
      <xdr:col>6</xdr:col>
      <xdr:colOff>38100</xdr:colOff>
      <xdr:row>37</xdr:row>
      <xdr:rowOff>29718</xdr:rowOff>
    </xdr:to>
    <xdr:sp macro="" textlink="">
      <xdr:nvSpPr>
        <xdr:cNvPr id="88" name="楕円 87"/>
        <xdr:cNvSpPr/>
      </xdr:nvSpPr>
      <xdr:spPr>
        <a:xfrm>
          <a:off x="1079500" y="627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20845</xdr:rowOff>
    </xdr:from>
    <xdr:ext cx="469744" cy="259045"/>
    <xdr:sp macro="" textlink="">
      <xdr:nvSpPr>
        <xdr:cNvPr id="89" name="テキスト ボックス 88"/>
        <xdr:cNvSpPr txBox="1"/>
      </xdr:nvSpPr>
      <xdr:spPr>
        <a:xfrm>
          <a:off x="895428" y="636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3" name="テキスト ボックス 102"/>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5" name="テキスト ボックス 104"/>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7" name="テキスト ボックス 106"/>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70006</xdr:rowOff>
    </xdr:from>
    <xdr:to>
      <xdr:col>24</xdr:col>
      <xdr:colOff>62865</xdr:colOff>
      <xdr:row>53</xdr:row>
      <xdr:rowOff>644</xdr:rowOff>
    </xdr:to>
    <xdr:cxnSp macro="">
      <xdr:nvCxnSpPr>
        <xdr:cNvPr id="117" name="直線コネクタ 116"/>
        <xdr:cNvCxnSpPr/>
      </xdr:nvCxnSpPr>
      <xdr:spPr>
        <a:xfrm flipV="1">
          <a:off x="4633595" y="8642506"/>
          <a:ext cx="1270" cy="444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4471</xdr:rowOff>
    </xdr:from>
    <xdr:ext cx="599010" cy="259045"/>
    <xdr:sp macro="" textlink="">
      <xdr:nvSpPr>
        <xdr:cNvPr id="118" name="総務費最小値テキスト"/>
        <xdr:cNvSpPr txBox="1"/>
      </xdr:nvSpPr>
      <xdr:spPr>
        <a:xfrm>
          <a:off x="4686300" y="9091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644</xdr:rowOff>
    </xdr:from>
    <xdr:to>
      <xdr:col>24</xdr:col>
      <xdr:colOff>152400</xdr:colOff>
      <xdr:row>53</xdr:row>
      <xdr:rowOff>644</xdr:rowOff>
    </xdr:to>
    <xdr:cxnSp macro="">
      <xdr:nvCxnSpPr>
        <xdr:cNvPr id="119" name="直線コネクタ 118"/>
        <xdr:cNvCxnSpPr/>
      </xdr:nvCxnSpPr>
      <xdr:spPr>
        <a:xfrm>
          <a:off x="4546600" y="90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16683</xdr:rowOff>
    </xdr:from>
    <xdr:ext cx="599010" cy="259045"/>
    <xdr:sp macro="" textlink="">
      <xdr:nvSpPr>
        <xdr:cNvPr id="120" name="総務費最大値テキスト"/>
        <xdr:cNvSpPr txBox="1"/>
      </xdr:nvSpPr>
      <xdr:spPr>
        <a:xfrm>
          <a:off x="4686300" y="8417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70006</xdr:rowOff>
    </xdr:from>
    <xdr:to>
      <xdr:col>24</xdr:col>
      <xdr:colOff>152400</xdr:colOff>
      <xdr:row>50</xdr:row>
      <xdr:rowOff>70006</xdr:rowOff>
    </xdr:to>
    <xdr:cxnSp macro="">
      <xdr:nvCxnSpPr>
        <xdr:cNvPr id="121" name="直線コネクタ 120"/>
        <xdr:cNvCxnSpPr/>
      </xdr:nvCxnSpPr>
      <xdr:spPr>
        <a:xfrm>
          <a:off x="4546600" y="8642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644</xdr:rowOff>
    </xdr:from>
    <xdr:to>
      <xdr:col>24</xdr:col>
      <xdr:colOff>63500</xdr:colOff>
      <xdr:row>58</xdr:row>
      <xdr:rowOff>100028</xdr:rowOff>
    </xdr:to>
    <xdr:cxnSp macro="">
      <xdr:nvCxnSpPr>
        <xdr:cNvPr id="122" name="直線コネクタ 121"/>
        <xdr:cNvCxnSpPr/>
      </xdr:nvCxnSpPr>
      <xdr:spPr>
        <a:xfrm flipV="1">
          <a:off x="3797300" y="9087494"/>
          <a:ext cx="838200" cy="95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138495</xdr:rowOff>
    </xdr:from>
    <xdr:ext cx="599010" cy="259045"/>
    <xdr:sp macro="" textlink="">
      <xdr:nvSpPr>
        <xdr:cNvPr id="123" name="総務費平均値テキスト"/>
        <xdr:cNvSpPr txBox="1"/>
      </xdr:nvSpPr>
      <xdr:spPr>
        <a:xfrm>
          <a:off x="4686300" y="8710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115618</xdr:rowOff>
    </xdr:from>
    <xdr:to>
      <xdr:col>24</xdr:col>
      <xdr:colOff>114300</xdr:colOff>
      <xdr:row>52</xdr:row>
      <xdr:rowOff>45768</xdr:rowOff>
    </xdr:to>
    <xdr:sp macro="" textlink="">
      <xdr:nvSpPr>
        <xdr:cNvPr id="124" name="フローチャート: 判断 123"/>
        <xdr:cNvSpPr/>
      </xdr:nvSpPr>
      <xdr:spPr>
        <a:xfrm>
          <a:off x="4584700" y="8859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11417</xdr:rowOff>
    </xdr:from>
    <xdr:to>
      <xdr:col>19</xdr:col>
      <xdr:colOff>177800</xdr:colOff>
      <xdr:row>58</xdr:row>
      <xdr:rowOff>100028</xdr:rowOff>
    </xdr:to>
    <xdr:cxnSp macro="">
      <xdr:nvCxnSpPr>
        <xdr:cNvPr id="125" name="直線コネクタ 124"/>
        <xdr:cNvCxnSpPr/>
      </xdr:nvCxnSpPr>
      <xdr:spPr>
        <a:xfrm>
          <a:off x="2908300" y="9955517"/>
          <a:ext cx="889000" cy="8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69288</xdr:rowOff>
    </xdr:from>
    <xdr:to>
      <xdr:col>20</xdr:col>
      <xdr:colOff>38100</xdr:colOff>
      <xdr:row>57</xdr:row>
      <xdr:rowOff>170888</xdr:rowOff>
    </xdr:to>
    <xdr:sp macro="" textlink="">
      <xdr:nvSpPr>
        <xdr:cNvPr id="126" name="フローチャート: 判断 125"/>
        <xdr:cNvSpPr/>
      </xdr:nvSpPr>
      <xdr:spPr>
        <a:xfrm>
          <a:off x="3746500" y="984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15965</xdr:rowOff>
    </xdr:from>
    <xdr:ext cx="534377" cy="259045"/>
    <xdr:sp macro="" textlink="">
      <xdr:nvSpPr>
        <xdr:cNvPr id="127" name="テキスト ボックス 126"/>
        <xdr:cNvSpPr txBox="1"/>
      </xdr:nvSpPr>
      <xdr:spPr>
        <a:xfrm>
          <a:off x="3530111" y="961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11417</xdr:rowOff>
    </xdr:from>
    <xdr:to>
      <xdr:col>15</xdr:col>
      <xdr:colOff>50800</xdr:colOff>
      <xdr:row>58</xdr:row>
      <xdr:rowOff>24952</xdr:rowOff>
    </xdr:to>
    <xdr:cxnSp macro="">
      <xdr:nvCxnSpPr>
        <xdr:cNvPr id="128" name="直線コネクタ 127"/>
        <xdr:cNvCxnSpPr/>
      </xdr:nvCxnSpPr>
      <xdr:spPr>
        <a:xfrm flipV="1">
          <a:off x="2019300" y="9955517"/>
          <a:ext cx="889000" cy="1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91443</xdr:rowOff>
    </xdr:from>
    <xdr:to>
      <xdr:col>15</xdr:col>
      <xdr:colOff>101600</xdr:colOff>
      <xdr:row>58</xdr:row>
      <xdr:rowOff>21593</xdr:rowOff>
    </xdr:to>
    <xdr:sp macro="" textlink="">
      <xdr:nvSpPr>
        <xdr:cNvPr id="129" name="フローチャート: 判断 128"/>
        <xdr:cNvSpPr/>
      </xdr:nvSpPr>
      <xdr:spPr>
        <a:xfrm>
          <a:off x="2857500" y="986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38120</xdr:rowOff>
    </xdr:from>
    <xdr:ext cx="534377" cy="259045"/>
    <xdr:sp macro="" textlink="">
      <xdr:nvSpPr>
        <xdr:cNvPr id="130" name="テキスト ボックス 129"/>
        <xdr:cNvSpPr txBox="1"/>
      </xdr:nvSpPr>
      <xdr:spPr>
        <a:xfrm>
          <a:off x="2641111" y="963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24952</xdr:rowOff>
    </xdr:from>
    <xdr:to>
      <xdr:col>10</xdr:col>
      <xdr:colOff>114300</xdr:colOff>
      <xdr:row>58</xdr:row>
      <xdr:rowOff>44374</xdr:rowOff>
    </xdr:to>
    <xdr:cxnSp macro="">
      <xdr:nvCxnSpPr>
        <xdr:cNvPr id="131" name="直線コネクタ 130"/>
        <xdr:cNvCxnSpPr/>
      </xdr:nvCxnSpPr>
      <xdr:spPr>
        <a:xfrm flipV="1">
          <a:off x="1130300" y="9969052"/>
          <a:ext cx="889000" cy="1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99473</xdr:rowOff>
    </xdr:from>
    <xdr:to>
      <xdr:col>10</xdr:col>
      <xdr:colOff>165100</xdr:colOff>
      <xdr:row>58</xdr:row>
      <xdr:rowOff>29623</xdr:rowOff>
    </xdr:to>
    <xdr:sp macro="" textlink="">
      <xdr:nvSpPr>
        <xdr:cNvPr id="132" name="フローチャート: 判断 131"/>
        <xdr:cNvSpPr/>
      </xdr:nvSpPr>
      <xdr:spPr>
        <a:xfrm>
          <a:off x="1968500" y="98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46150</xdr:rowOff>
    </xdr:from>
    <xdr:ext cx="534377" cy="259045"/>
    <xdr:sp macro="" textlink="">
      <xdr:nvSpPr>
        <xdr:cNvPr id="133" name="テキスト ボックス 132"/>
        <xdr:cNvSpPr txBox="1"/>
      </xdr:nvSpPr>
      <xdr:spPr>
        <a:xfrm>
          <a:off x="1752111" y="964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83376</xdr:rowOff>
    </xdr:from>
    <xdr:to>
      <xdr:col>6</xdr:col>
      <xdr:colOff>38100</xdr:colOff>
      <xdr:row>58</xdr:row>
      <xdr:rowOff>13526</xdr:rowOff>
    </xdr:to>
    <xdr:sp macro="" textlink="">
      <xdr:nvSpPr>
        <xdr:cNvPr id="134" name="フローチャート: 判断 133"/>
        <xdr:cNvSpPr/>
      </xdr:nvSpPr>
      <xdr:spPr>
        <a:xfrm>
          <a:off x="1079500" y="985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30053</xdr:rowOff>
    </xdr:from>
    <xdr:ext cx="534377" cy="259045"/>
    <xdr:sp macro="" textlink="">
      <xdr:nvSpPr>
        <xdr:cNvPr id="135" name="テキスト ボックス 134"/>
        <xdr:cNvSpPr txBox="1"/>
      </xdr:nvSpPr>
      <xdr:spPr>
        <a:xfrm>
          <a:off x="863111" y="963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121294</xdr:rowOff>
    </xdr:from>
    <xdr:to>
      <xdr:col>24</xdr:col>
      <xdr:colOff>114300</xdr:colOff>
      <xdr:row>53</xdr:row>
      <xdr:rowOff>51444</xdr:rowOff>
    </xdr:to>
    <xdr:sp macro="" textlink="">
      <xdr:nvSpPr>
        <xdr:cNvPr id="141" name="楕円 140"/>
        <xdr:cNvSpPr/>
      </xdr:nvSpPr>
      <xdr:spPr>
        <a:xfrm>
          <a:off x="4584700" y="903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36221</xdr:rowOff>
    </xdr:from>
    <xdr:ext cx="599010" cy="259045"/>
    <xdr:sp macro="" textlink="">
      <xdr:nvSpPr>
        <xdr:cNvPr id="142" name="総務費該当値テキスト"/>
        <xdr:cNvSpPr txBox="1"/>
      </xdr:nvSpPr>
      <xdr:spPr>
        <a:xfrm>
          <a:off x="4686300" y="8951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49228</xdr:rowOff>
    </xdr:from>
    <xdr:to>
      <xdr:col>20</xdr:col>
      <xdr:colOff>38100</xdr:colOff>
      <xdr:row>58</xdr:row>
      <xdr:rowOff>150828</xdr:rowOff>
    </xdr:to>
    <xdr:sp macro="" textlink="">
      <xdr:nvSpPr>
        <xdr:cNvPr id="143" name="楕円 142"/>
        <xdr:cNvSpPr/>
      </xdr:nvSpPr>
      <xdr:spPr>
        <a:xfrm>
          <a:off x="3746500" y="99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141955</xdr:rowOff>
    </xdr:from>
    <xdr:ext cx="534377" cy="259045"/>
    <xdr:sp macro="" textlink="">
      <xdr:nvSpPr>
        <xdr:cNvPr id="144" name="テキスト ボックス 143"/>
        <xdr:cNvSpPr txBox="1"/>
      </xdr:nvSpPr>
      <xdr:spPr>
        <a:xfrm>
          <a:off x="3530111" y="1008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132067</xdr:rowOff>
    </xdr:from>
    <xdr:to>
      <xdr:col>15</xdr:col>
      <xdr:colOff>101600</xdr:colOff>
      <xdr:row>58</xdr:row>
      <xdr:rowOff>62217</xdr:rowOff>
    </xdr:to>
    <xdr:sp macro="" textlink="">
      <xdr:nvSpPr>
        <xdr:cNvPr id="145" name="楕円 144"/>
        <xdr:cNvSpPr/>
      </xdr:nvSpPr>
      <xdr:spPr>
        <a:xfrm>
          <a:off x="2857500" y="990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53344</xdr:rowOff>
    </xdr:from>
    <xdr:ext cx="534377" cy="259045"/>
    <xdr:sp macro="" textlink="">
      <xdr:nvSpPr>
        <xdr:cNvPr id="146" name="テキスト ボックス 145"/>
        <xdr:cNvSpPr txBox="1"/>
      </xdr:nvSpPr>
      <xdr:spPr>
        <a:xfrm>
          <a:off x="2641111" y="999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145602</xdr:rowOff>
    </xdr:from>
    <xdr:to>
      <xdr:col>10</xdr:col>
      <xdr:colOff>165100</xdr:colOff>
      <xdr:row>58</xdr:row>
      <xdr:rowOff>75752</xdr:rowOff>
    </xdr:to>
    <xdr:sp macro="" textlink="">
      <xdr:nvSpPr>
        <xdr:cNvPr id="147" name="楕円 146"/>
        <xdr:cNvSpPr/>
      </xdr:nvSpPr>
      <xdr:spPr>
        <a:xfrm>
          <a:off x="1968500" y="991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66879</xdr:rowOff>
    </xdr:from>
    <xdr:ext cx="534377" cy="259045"/>
    <xdr:sp macro="" textlink="">
      <xdr:nvSpPr>
        <xdr:cNvPr id="148" name="テキスト ボックス 147"/>
        <xdr:cNvSpPr txBox="1"/>
      </xdr:nvSpPr>
      <xdr:spPr>
        <a:xfrm>
          <a:off x="1752111" y="1001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165024</xdr:rowOff>
    </xdr:from>
    <xdr:to>
      <xdr:col>6</xdr:col>
      <xdr:colOff>38100</xdr:colOff>
      <xdr:row>58</xdr:row>
      <xdr:rowOff>95174</xdr:rowOff>
    </xdr:to>
    <xdr:sp macro="" textlink="">
      <xdr:nvSpPr>
        <xdr:cNvPr id="149" name="楕円 148"/>
        <xdr:cNvSpPr/>
      </xdr:nvSpPr>
      <xdr:spPr>
        <a:xfrm>
          <a:off x="1079500" y="993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86301</xdr:rowOff>
    </xdr:from>
    <xdr:ext cx="534377" cy="259045"/>
    <xdr:sp macro="" textlink="">
      <xdr:nvSpPr>
        <xdr:cNvPr id="150" name="テキスト ボックス 149"/>
        <xdr:cNvSpPr txBox="1"/>
      </xdr:nvSpPr>
      <xdr:spPr>
        <a:xfrm>
          <a:off x="863111" y="1003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7" name="直線コネクタ 176"/>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8" name="民生費最小値テキスト"/>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9" name="直線コネクタ 178"/>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80" name="民生費最大値テキスト"/>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1" name="直線コネクタ 180"/>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63010</xdr:rowOff>
    </xdr:from>
    <xdr:to>
      <xdr:col>24</xdr:col>
      <xdr:colOff>63500</xdr:colOff>
      <xdr:row>78</xdr:row>
      <xdr:rowOff>132200</xdr:rowOff>
    </xdr:to>
    <xdr:cxnSp macro="">
      <xdr:nvCxnSpPr>
        <xdr:cNvPr id="182" name="直線コネクタ 181"/>
        <xdr:cNvCxnSpPr/>
      </xdr:nvCxnSpPr>
      <xdr:spPr>
        <a:xfrm flipV="1">
          <a:off x="3797300" y="13436110"/>
          <a:ext cx="838200" cy="6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159739</xdr:rowOff>
    </xdr:from>
    <xdr:ext cx="599010" cy="259045"/>
    <xdr:sp macro="" textlink="">
      <xdr:nvSpPr>
        <xdr:cNvPr id="183" name="民生費平均値テキスト"/>
        <xdr:cNvSpPr txBox="1"/>
      </xdr:nvSpPr>
      <xdr:spPr>
        <a:xfrm>
          <a:off x="4686300" y="1284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4" name="フローチャート: 判断 183"/>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132200</xdr:rowOff>
    </xdr:from>
    <xdr:to>
      <xdr:col>19</xdr:col>
      <xdr:colOff>177800</xdr:colOff>
      <xdr:row>79</xdr:row>
      <xdr:rowOff>28263</xdr:rowOff>
    </xdr:to>
    <xdr:cxnSp macro="">
      <xdr:nvCxnSpPr>
        <xdr:cNvPr id="185" name="直線コネクタ 184"/>
        <xdr:cNvCxnSpPr/>
      </xdr:nvCxnSpPr>
      <xdr:spPr>
        <a:xfrm flipV="1">
          <a:off x="2908300" y="13505300"/>
          <a:ext cx="889000" cy="6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6" name="フローチャート: 判断 185"/>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151390</xdr:rowOff>
    </xdr:from>
    <xdr:ext cx="599010" cy="259045"/>
    <xdr:sp macro="" textlink="">
      <xdr:nvSpPr>
        <xdr:cNvPr id="187" name="テキスト ボックス 186"/>
        <xdr:cNvSpPr txBox="1"/>
      </xdr:nvSpPr>
      <xdr:spPr>
        <a:xfrm>
          <a:off x="3497795" y="1283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28263</xdr:rowOff>
    </xdr:from>
    <xdr:to>
      <xdr:col>15</xdr:col>
      <xdr:colOff>50800</xdr:colOff>
      <xdr:row>79</xdr:row>
      <xdr:rowOff>55238</xdr:rowOff>
    </xdr:to>
    <xdr:cxnSp macro="">
      <xdr:nvCxnSpPr>
        <xdr:cNvPr id="188" name="直線コネクタ 187"/>
        <xdr:cNvCxnSpPr/>
      </xdr:nvCxnSpPr>
      <xdr:spPr>
        <a:xfrm flipV="1">
          <a:off x="2019300" y="13572813"/>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9" name="フローチャート: 判断 188"/>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37504</xdr:rowOff>
    </xdr:from>
    <xdr:ext cx="599010" cy="259045"/>
    <xdr:sp macro="" textlink="">
      <xdr:nvSpPr>
        <xdr:cNvPr id="190" name="テキスト ボックス 189"/>
        <xdr:cNvSpPr txBox="1"/>
      </xdr:nvSpPr>
      <xdr:spPr>
        <a:xfrm>
          <a:off x="2608795" y="1289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55238</xdr:rowOff>
    </xdr:from>
    <xdr:to>
      <xdr:col>10</xdr:col>
      <xdr:colOff>114300</xdr:colOff>
      <xdr:row>79</xdr:row>
      <xdr:rowOff>55935</xdr:rowOff>
    </xdr:to>
    <xdr:cxnSp macro="">
      <xdr:nvCxnSpPr>
        <xdr:cNvPr id="191" name="直線コネクタ 190"/>
        <xdr:cNvCxnSpPr/>
      </xdr:nvCxnSpPr>
      <xdr:spPr>
        <a:xfrm flipV="1">
          <a:off x="1130300" y="13599788"/>
          <a:ext cx="889000" cy="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2" name="フローチャート: 判断 191"/>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46702</xdr:rowOff>
    </xdr:from>
    <xdr:ext cx="599010" cy="259045"/>
    <xdr:sp macro="" textlink="">
      <xdr:nvSpPr>
        <xdr:cNvPr id="193" name="テキスト ボックス 192"/>
        <xdr:cNvSpPr txBox="1"/>
      </xdr:nvSpPr>
      <xdr:spPr>
        <a:xfrm>
          <a:off x="1719795" y="1290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4" name="フローチャート: 判断 193"/>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57762</xdr:rowOff>
    </xdr:from>
    <xdr:ext cx="599010" cy="259045"/>
    <xdr:sp macro="" textlink="">
      <xdr:nvSpPr>
        <xdr:cNvPr id="195" name="テキスト ボックス 194"/>
        <xdr:cNvSpPr txBox="1"/>
      </xdr:nvSpPr>
      <xdr:spPr>
        <a:xfrm>
          <a:off x="830795" y="1291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12210</xdr:rowOff>
    </xdr:from>
    <xdr:to>
      <xdr:col>24</xdr:col>
      <xdr:colOff>114300</xdr:colOff>
      <xdr:row>78</xdr:row>
      <xdr:rowOff>113810</xdr:rowOff>
    </xdr:to>
    <xdr:sp macro="" textlink="">
      <xdr:nvSpPr>
        <xdr:cNvPr id="201" name="楕円 200"/>
        <xdr:cNvSpPr/>
      </xdr:nvSpPr>
      <xdr:spPr>
        <a:xfrm>
          <a:off x="4584700" y="1338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162087</xdr:rowOff>
    </xdr:from>
    <xdr:ext cx="599010" cy="259045"/>
    <xdr:sp macro="" textlink="">
      <xdr:nvSpPr>
        <xdr:cNvPr id="202" name="民生費該当値テキスト"/>
        <xdr:cNvSpPr txBox="1"/>
      </xdr:nvSpPr>
      <xdr:spPr>
        <a:xfrm>
          <a:off x="4686300" y="1336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81400</xdr:rowOff>
    </xdr:from>
    <xdr:to>
      <xdr:col>20</xdr:col>
      <xdr:colOff>38100</xdr:colOff>
      <xdr:row>79</xdr:row>
      <xdr:rowOff>11550</xdr:rowOff>
    </xdr:to>
    <xdr:sp macro="" textlink="">
      <xdr:nvSpPr>
        <xdr:cNvPr id="203" name="楕円 202"/>
        <xdr:cNvSpPr/>
      </xdr:nvSpPr>
      <xdr:spPr>
        <a:xfrm>
          <a:off x="3746500" y="1345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2677</xdr:rowOff>
    </xdr:from>
    <xdr:ext cx="599010" cy="259045"/>
    <xdr:sp macro="" textlink="">
      <xdr:nvSpPr>
        <xdr:cNvPr id="204" name="テキスト ボックス 203"/>
        <xdr:cNvSpPr txBox="1"/>
      </xdr:nvSpPr>
      <xdr:spPr>
        <a:xfrm>
          <a:off x="3497795" y="1354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148913</xdr:rowOff>
    </xdr:from>
    <xdr:to>
      <xdr:col>15</xdr:col>
      <xdr:colOff>101600</xdr:colOff>
      <xdr:row>79</xdr:row>
      <xdr:rowOff>79063</xdr:rowOff>
    </xdr:to>
    <xdr:sp macro="" textlink="">
      <xdr:nvSpPr>
        <xdr:cNvPr id="205" name="楕円 204"/>
        <xdr:cNvSpPr/>
      </xdr:nvSpPr>
      <xdr:spPr>
        <a:xfrm>
          <a:off x="2857500" y="1352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70190</xdr:rowOff>
    </xdr:from>
    <xdr:ext cx="599010" cy="259045"/>
    <xdr:sp macro="" textlink="">
      <xdr:nvSpPr>
        <xdr:cNvPr id="206" name="テキスト ボックス 205"/>
        <xdr:cNvSpPr txBox="1"/>
      </xdr:nvSpPr>
      <xdr:spPr>
        <a:xfrm>
          <a:off x="2608795" y="1361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4438</xdr:rowOff>
    </xdr:from>
    <xdr:to>
      <xdr:col>10</xdr:col>
      <xdr:colOff>165100</xdr:colOff>
      <xdr:row>79</xdr:row>
      <xdr:rowOff>106038</xdr:rowOff>
    </xdr:to>
    <xdr:sp macro="" textlink="">
      <xdr:nvSpPr>
        <xdr:cNvPr id="207" name="楕円 206"/>
        <xdr:cNvSpPr/>
      </xdr:nvSpPr>
      <xdr:spPr>
        <a:xfrm>
          <a:off x="1968500" y="1354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97165</xdr:rowOff>
    </xdr:from>
    <xdr:ext cx="599010" cy="259045"/>
    <xdr:sp macro="" textlink="">
      <xdr:nvSpPr>
        <xdr:cNvPr id="208" name="テキスト ボックス 207"/>
        <xdr:cNvSpPr txBox="1"/>
      </xdr:nvSpPr>
      <xdr:spPr>
        <a:xfrm>
          <a:off x="1719795" y="13641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5135</xdr:rowOff>
    </xdr:from>
    <xdr:to>
      <xdr:col>6</xdr:col>
      <xdr:colOff>38100</xdr:colOff>
      <xdr:row>79</xdr:row>
      <xdr:rowOff>106735</xdr:rowOff>
    </xdr:to>
    <xdr:sp macro="" textlink="">
      <xdr:nvSpPr>
        <xdr:cNvPr id="209" name="楕円 208"/>
        <xdr:cNvSpPr/>
      </xdr:nvSpPr>
      <xdr:spPr>
        <a:xfrm>
          <a:off x="1079500" y="1354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97862</xdr:rowOff>
    </xdr:from>
    <xdr:ext cx="599010" cy="259045"/>
    <xdr:sp macro="" textlink="">
      <xdr:nvSpPr>
        <xdr:cNvPr id="210" name="テキスト ボックス 209"/>
        <xdr:cNvSpPr txBox="1"/>
      </xdr:nvSpPr>
      <xdr:spPr>
        <a:xfrm>
          <a:off x="830795" y="13642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5" name="テキスト ボックス 22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7" name="テキスト ボックス 22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9" name="テキスト ボックス 228"/>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1" name="テキスト ボックス 230"/>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3" name="テキスト ボックス 232"/>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5" name="テキスト ボックス 234"/>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7" name="直線コネクタ 236"/>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8" name="衛生費最小値テキスト"/>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9" name="直線コネクタ 238"/>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40" name="衛生費最大値テキスト"/>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1" name="直線コネクタ 240"/>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106781</xdr:rowOff>
    </xdr:from>
    <xdr:to>
      <xdr:col>24</xdr:col>
      <xdr:colOff>63500</xdr:colOff>
      <xdr:row>97</xdr:row>
      <xdr:rowOff>169025</xdr:rowOff>
    </xdr:to>
    <xdr:cxnSp macro="">
      <xdr:nvCxnSpPr>
        <xdr:cNvPr id="242" name="直線コネクタ 241"/>
        <xdr:cNvCxnSpPr/>
      </xdr:nvCxnSpPr>
      <xdr:spPr>
        <a:xfrm flipV="1">
          <a:off x="3797300" y="16737431"/>
          <a:ext cx="838200" cy="6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74156</xdr:rowOff>
    </xdr:from>
    <xdr:ext cx="534377" cy="259045"/>
    <xdr:sp macro="" textlink="">
      <xdr:nvSpPr>
        <xdr:cNvPr id="243" name="衛生費平均値テキスト"/>
        <xdr:cNvSpPr txBox="1"/>
      </xdr:nvSpPr>
      <xdr:spPr>
        <a:xfrm>
          <a:off x="4686300" y="1636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4" name="フローチャート: 判断 243"/>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169025</xdr:rowOff>
    </xdr:from>
    <xdr:to>
      <xdr:col>19</xdr:col>
      <xdr:colOff>177800</xdr:colOff>
      <xdr:row>98</xdr:row>
      <xdr:rowOff>32454</xdr:rowOff>
    </xdr:to>
    <xdr:cxnSp macro="">
      <xdr:nvCxnSpPr>
        <xdr:cNvPr id="245" name="直線コネクタ 244"/>
        <xdr:cNvCxnSpPr/>
      </xdr:nvCxnSpPr>
      <xdr:spPr>
        <a:xfrm flipV="1">
          <a:off x="2908300" y="16799675"/>
          <a:ext cx="889000" cy="3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6" name="フローチャート: 判断 245"/>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20717</xdr:rowOff>
    </xdr:from>
    <xdr:ext cx="534377" cy="259045"/>
    <xdr:sp macro="" textlink="">
      <xdr:nvSpPr>
        <xdr:cNvPr id="247" name="テキスト ボックス 246"/>
        <xdr:cNvSpPr txBox="1"/>
      </xdr:nvSpPr>
      <xdr:spPr>
        <a:xfrm>
          <a:off x="3530111" y="163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32454</xdr:rowOff>
    </xdr:from>
    <xdr:to>
      <xdr:col>15</xdr:col>
      <xdr:colOff>50800</xdr:colOff>
      <xdr:row>98</xdr:row>
      <xdr:rowOff>50318</xdr:rowOff>
    </xdr:to>
    <xdr:cxnSp macro="">
      <xdr:nvCxnSpPr>
        <xdr:cNvPr id="248" name="直線コネクタ 247"/>
        <xdr:cNvCxnSpPr/>
      </xdr:nvCxnSpPr>
      <xdr:spPr>
        <a:xfrm flipV="1">
          <a:off x="2019300" y="16834554"/>
          <a:ext cx="889000" cy="1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9" name="フローチャート: 判断 248"/>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42533</xdr:rowOff>
    </xdr:from>
    <xdr:ext cx="534377" cy="259045"/>
    <xdr:sp macro="" textlink="">
      <xdr:nvSpPr>
        <xdr:cNvPr id="250" name="テキスト ボックス 249"/>
        <xdr:cNvSpPr txBox="1"/>
      </xdr:nvSpPr>
      <xdr:spPr>
        <a:xfrm>
          <a:off x="2641111" y="163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170104</xdr:rowOff>
    </xdr:from>
    <xdr:to>
      <xdr:col>10</xdr:col>
      <xdr:colOff>114300</xdr:colOff>
      <xdr:row>98</xdr:row>
      <xdr:rowOff>50318</xdr:rowOff>
    </xdr:to>
    <xdr:cxnSp macro="">
      <xdr:nvCxnSpPr>
        <xdr:cNvPr id="251" name="直線コネクタ 250"/>
        <xdr:cNvCxnSpPr/>
      </xdr:nvCxnSpPr>
      <xdr:spPr>
        <a:xfrm>
          <a:off x="1130300" y="16800754"/>
          <a:ext cx="8890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2" name="フローチャート: 判断 251"/>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102133</xdr:rowOff>
    </xdr:from>
    <xdr:ext cx="534377" cy="259045"/>
    <xdr:sp macro="" textlink="">
      <xdr:nvSpPr>
        <xdr:cNvPr id="253" name="テキスト ボックス 252"/>
        <xdr:cNvSpPr txBox="1"/>
      </xdr:nvSpPr>
      <xdr:spPr>
        <a:xfrm>
          <a:off x="1752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4" name="フローチャート: 判断 253"/>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101413</xdr:rowOff>
    </xdr:from>
    <xdr:ext cx="534377" cy="259045"/>
    <xdr:sp macro="" textlink="">
      <xdr:nvSpPr>
        <xdr:cNvPr id="255" name="テキスト ボックス 254"/>
        <xdr:cNvSpPr txBox="1"/>
      </xdr:nvSpPr>
      <xdr:spPr>
        <a:xfrm>
          <a:off x="863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55981</xdr:rowOff>
    </xdr:from>
    <xdr:to>
      <xdr:col>24</xdr:col>
      <xdr:colOff>114300</xdr:colOff>
      <xdr:row>97</xdr:row>
      <xdr:rowOff>157581</xdr:rowOff>
    </xdr:to>
    <xdr:sp macro="" textlink="">
      <xdr:nvSpPr>
        <xdr:cNvPr id="261" name="楕円 260"/>
        <xdr:cNvSpPr/>
      </xdr:nvSpPr>
      <xdr:spPr>
        <a:xfrm>
          <a:off x="4584700" y="1668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34408</xdr:rowOff>
    </xdr:from>
    <xdr:ext cx="534377" cy="259045"/>
    <xdr:sp macro="" textlink="">
      <xdr:nvSpPr>
        <xdr:cNvPr id="262" name="衛生費該当値テキスト"/>
        <xdr:cNvSpPr txBox="1"/>
      </xdr:nvSpPr>
      <xdr:spPr>
        <a:xfrm>
          <a:off x="4686300" y="166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118225</xdr:rowOff>
    </xdr:from>
    <xdr:to>
      <xdr:col>20</xdr:col>
      <xdr:colOff>38100</xdr:colOff>
      <xdr:row>98</xdr:row>
      <xdr:rowOff>48375</xdr:rowOff>
    </xdr:to>
    <xdr:sp macro="" textlink="">
      <xdr:nvSpPr>
        <xdr:cNvPr id="263" name="楕円 262"/>
        <xdr:cNvSpPr/>
      </xdr:nvSpPr>
      <xdr:spPr>
        <a:xfrm>
          <a:off x="3746500" y="167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39502</xdr:rowOff>
    </xdr:from>
    <xdr:ext cx="534377" cy="259045"/>
    <xdr:sp macro="" textlink="">
      <xdr:nvSpPr>
        <xdr:cNvPr id="264" name="テキスト ボックス 263"/>
        <xdr:cNvSpPr txBox="1"/>
      </xdr:nvSpPr>
      <xdr:spPr>
        <a:xfrm>
          <a:off x="3530111" y="1684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153104</xdr:rowOff>
    </xdr:from>
    <xdr:to>
      <xdr:col>15</xdr:col>
      <xdr:colOff>101600</xdr:colOff>
      <xdr:row>98</xdr:row>
      <xdr:rowOff>83254</xdr:rowOff>
    </xdr:to>
    <xdr:sp macro="" textlink="">
      <xdr:nvSpPr>
        <xdr:cNvPr id="265" name="楕円 264"/>
        <xdr:cNvSpPr/>
      </xdr:nvSpPr>
      <xdr:spPr>
        <a:xfrm>
          <a:off x="2857500" y="1678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74381</xdr:rowOff>
    </xdr:from>
    <xdr:ext cx="534377" cy="259045"/>
    <xdr:sp macro="" textlink="">
      <xdr:nvSpPr>
        <xdr:cNvPr id="266" name="テキスト ボックス 265"/>
        <xdr:cNvSpPr txBox="1"/>
      </xdr:nvSpPr>
      <xdr:spPr>
        <a:xfrm>
          <a:off x="2641111" y="1687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170968</xdr:rowOff>
    </xdr:from>
    <xdr:to>
      <xdr:col>10</xdr:col>
      <xdr:colOff>165100</xdr:colOff>
      <xdr:row>98</xdr:row>
      <xdr:rowOff>101118</xdr:rowOff>
    </xdr:to>
    <xdr:sp macro="" textlink="">
      <xdr:nvSpPr>
        <xdr:cNvPr id="267" name="楕円 266"/>
        <xdr:cNvSpPr/>
      </xdr:nvSpPr>
      <xdr:spPr>
        <a:xfrm>
          <a:off x="1968500" y="1680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92245</xdr:rowOff>
    </xdr:from>
    <xdr:ext cx="534377" cy="259045"/>
    <xdr:sp macro="" textlink="">
      <xdr:nvSpPr>
        <xdr:cNvPr id="268" name="テキスト ボックス 267"/>
        <xdr:cNvSpPr txBox="1"/>
      </xdr:nvSpPr>
      <xdr:spPr>
        <a:xfrm>
          <a:off x="1752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119304</xdr:rowOff>
    </xdr:from>
    <xdr:to>
      <xdr:col>6</xdr:col>
      <xdr:colOff>38100</xdr:colOff>
      <xdr:row>98</xdr:row>
      <xdr:rowOff>49454</xdr:rowOff>
    </xdr:to>
    <xdr:sp macro="" textlink="">
      <xdr:nvSpPr>
        <xdr:cNvPr id="269" name="楕円 268"/>
        <xdr:cNvSpPr/>
      </xdr:nvSpPr>
      <xdr:spPr>
        <a:xfrm>
          <a:off x="1079500" y="1674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40581</xdr:rowOff>
    </xdr:from>
    <xdr:ext cx="534377" cy="259045"/>
    <xdr:sp macro="" textlink="">
      <xdr:nvSpPr>
        <xdr:cNvPr id="270" name="テキスト ボックス 269"/>
        <xdr:cNvSpPr txBox="1"/>
      </xdr:nvSpPr>
      <xdr:spPr>
        <a:xfrm>
          <a:off x="863111" y="1684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1" name="直線コネクタ 28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2" name="テキスト ボックス 28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3" name="直線コネクタ 28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4" name="テキスト ボックス 28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5" name="直線コネクタ 28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6" name="テキスト ボックス 28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7" name="直線コネクタ 28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8" name="テキスト ボックス 28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0" name="テキスト ボックス 28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2" name="直線コネクタ 291"/>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4" name="直線コネクタ 29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5" name="労働費最大値テキスト"/>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6" name="直線コネクタ 295"/>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64719</xdr:rowOff>
    </xdr:from>
    <xdr:to>
      <xdr:col>55</xdr:col>
      <xdr:colOff>0</xdr:colOff>
      <xdr:row>38</xdr:row>
      <xdr:rowOff>82093</xdr:rowOff>
    </xdr:to>
    <xdr:cxnSp macro="">
      <xdr:nvCxnSpPr>
        <xdr:cNvPr id="297" name="直線コネクタ 296"/>
        <xdr:cNvCxnSpPr/>
      </xdr:nvCxnSpPr>
      <xdr:spPr>
        <a:xfrm>
          <a:off x="9639300" y="6579819"/>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119549</xdr:rowOff>
    </xdr:from>
    <xdr:ext cx="378565" cy="259045"/>
    <xdr:sp macro="" textlink="">
      <xdr:nvSpPr>
        <xdr:cNvPr id="298" name="労働費平均値テキスト"/>
        <xdr:cNvSpPr txBox="1"/>
      </xdr:nvSpPr>
      <xdr:spPr>
        <a:xfrm>
          <a:off x="10528300" y="6120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9" name="フローチャート: 判断 298"/>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58775</xdr:rowOff>
    </xdr:from>
    <xdr:to>
      <xdr:col>50</xdr:col>
      <xdr:colOff>114300</xdr:colOff>
      <xdr:row>38</xdr:row>
      <xdr:rowOff>64719</xdr:rowOff>
    </xdr:to>
    <xdr:cxnSp macro="">
      <xdr:nvCxnSpPr>
        <xdr:cNvPr id="300" name="直線コネクタ 299"/>
        <xdr:cNvCxnSpPr/>
      </xdr:nvCxnSpPr>
      <xdr:spPr>
        <a:xfrm>
          <a:off x="8750300" y="6573875"/>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1" name="フローチャート: 判断 300"/>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57523</xdr:rowOff>
    </xdr:from>
    <xdr:ext cx="378565" cy="259045"/>
    <xdr:sp macro="" textlink="">
      <xdr:nvSpPr>
        <xdr:cNvPr id="302" name="テキスト ボックス 301"/>
        <xdr:cNvSpPr txBox="1"/>
      </xdr:nvSpPr>
      <xdr:spPr>
        <a:xfrm>
          <a:off x="9450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58775</xdr:rowOff>
    </xdr:from>
    <xdr:to>
      <xdr:col>45</xdr:col>
      <xdr:colOff>177800</xdr:colOff>
      <xdr:row>38</xdr:row>
      <xdr:rowOff>58775</xdr:rowOff>
    </xdr:to>
    <xdr:cxnSp macro="">
      <xdr:nvCxnSpPr>
        <xdr:cNvPr id="303" name="直線コネクタ 302"/>
        <xdr:cNvCxnSpPr/>
      </xdr:nvCxnSpPr>
      <xdr:spPr>
        <a:xfrm>
          <a:off x="7861300" y="65738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4" name="フローチャート: 判断 303"/>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81297</xdr:rowOff>
    </xdr:from>
    <xdr:ext cx="378565" cy="259045"/>
    <xdr:sp macro="" textlink="">
      <xdr:nvSpPr>
        <xdr:cNvPr id="305" name="テキスト ボックス 304"/>
        <xdr:cNvSpPr txBox="1"/>
      </xdr:nvSpPr>
      <xdr:spPr>
        <a:xfrm>
          <a:off x="8561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168504</xdr:rowOff>
    </xdr:from>
    <xdr:to>
      <xdr:col>41</xdr:col>
      <xdr:colOff>50800</xdr:colOff>
      <xdr:row>38</xdr:row>
      <xdr:rowOff>58775</xdr:rowOff>
    </xdr:to>
    <xdr:cxnSp macro="">
      <xdr:nvCxnSpPr>
        <xdr:cNvPr id="306" name="直線コネクタ 305"/>
        <xdr:cNvCxnSpPr/>
      </xdr:nvCxnSpPr>
      <xdr:spPr>
        <a:xfrm>
          <a:off x="6972300" y="6512154"/>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7" name="フローチャート: 判断 306"/>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75811</xdr:rowOff>
    </xdr:from>
    <xdr:ext cx="378565" cy="259045"/>
    <xdr:sp macro="" textlink="">
      <xdr:nvSpPr>
        <xdr:cNvPr id="308" name="テキスト ボックス 307"/>
        <xdr:cNvSpPr txBox="1"/>
      </xdr:nvSpPr>
      <xdr:spPr>
        <a:xfrm>
          <a:off x="7672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9" name="フローチャート: 判断 308"/>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63923</xdr:rowOff>
    </xdr:from>
    <xdr:ext cx="378565" cy="259045"/>
    <xdr:sp macro="" textlink="">
      <xdr:nvSpPr>
        <xdr:cNvPr id="310" name="テキスト ボックス 309"/>
        <xdr:cNvSpPr txBox="1"/>
      </xdr:nvSpPr>
      <xdr:spPr>
        <a:xfrm>
          <a:off x="6783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31293</xdr:rowOff>
    </xdr:from>
    <xdr:to>
      <xdr:col>55</xdr:col>
      <xdr:colOff>50800</xdr:colOff>
      <xdr:row>38</xdr:row>
      <xdr:rowOff>132893</xdr:rowOff>
    </xdr:to>
    <xdr:sp macro="" textlink="">
      <xdr:nvSpPr>
        <xdr:cNvPr id="316" name="楕円 315"/>
        <xdr:cNvSpPr/>
      </xdr:nvSpPr>
      <xdr:spPr>
        <a:xfrm>
          <a:off x="10426700" y="65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117670</xdr:rowOff>
    </xdr:from>
    <xdr:ext cx="378565" cy="259045"/>
    <xdr:sp macro="" textlink="">
      <xdr:nvSpPr>
        <xdr:cNvPr id="317" name="労働費該当値テキスト"/>
        <xdr:cNvSpPr txBox="1"/>
      </xdr:nvSpPr>
      <xdr:spPr>
        <a:xfrm>
          <a:off x="10528300" y="6461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13919</xdr:rowOff>
    </xdr:from>
    <xdr:to>
      <xdr:col>50</xdr:col>
      <xdr:colOff>165100</xdr:colOff>
      <xdr:row>38</xdr:row>
      <xdr:rowOff>115519</xdr:rowOff>
    </xdr:to>
    <xdr:sp macro="" textlink="">
      <xdr:nvSpPr>
        <xdr:cNvPr id="318" name="楕円 317"/>
        <xdr:cNvSpPr/>
      </xdr:nvSpPr>
      <xdr:spPr>
        <a:xfrm>
          <a:off x="9588500" y="65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106646</xdr:rowOff>
    </xdr:from>
    <xdr:ext cx="378565" cy="259045"/>
    <xdr:sp macro="" textlink="">
      <xdr:nvSpPr>
        <xdr:cNvPr id="319" name="テキスト ボックス 318"/>
        <xdr:cNvSpPr txBox="1"/>
      </xdr:nvSpPr>
      <xdr:spPr>
        <a:xfrm>
          <a:off x="9450017" y="6621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7975</xdr:rowOff>
    </xdr:from>
    <xdr:to>
      <xdr:col>46</xdr:col>
      <xdr:colOff>38100</xdr:colOff>
      <xdr:row>38</xdr:row>
      <xdr:rowOff>109575</xdr:rowOff>
    </xdr:to>
    <xdr:sp macro="" textlink="">
      <xdr:nvSpPr>
        <xdr:cNvPr id="320" name="楕円 319"/>
        <xdr:cNvSpPr/>
      </xdr:nvSpPr>
      <xdr:spPr>
        <a:xfrm>
          <a:off x="8699500" y="65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100702</xdr:rowOff>
    </xdr:from>
    <xdr:ext cx="378565" cy="259045"/>
    <xdr:sp macro="" textlink="">
      <xdr:nvSpPr>
        <xdr:cNvPr id="321" name="テキスト ボックス 320"/>
        <xdr:cNvSpPr txBox="1"/>
      </xdr:nvSpPr>
      <xdr:spPr>
        <a:xfrm>
          <a:off x="8561017" y="6615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7975</xdr:rowOff>
    </xdr:from>
    <xdr:to>
      <xdr:col>41</xdr:col>
      <xdr:colOff>101600</xdr:colOff>
      <xdr:row>38</xdr:row>
      <xdr:rowOff>109575</xdr:rowOff>
    </xdr:to>
    <xdr:sp macro="" textlink="">
      <xdr:nvSpPr>
        <xdr:cNvPr id="322" name="楕円 321"/>
        <xdr:cNvSpPr/>
      </xdr:nvSpPr>
      <xdr:spPr>
        <a:xfrm>
          <a:off x="7810500" y="65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100702</xdr:rowOff>
    </xdr:from>
    <xdr:ext cx="378565" cy="259045"/>
    <xdr:sp macro="" textlink="">
      <xdr:nvSpPr>
        <xdr:cNvPr id="323" name="テキスト ボックス 322"/>
        <xdr:cNvSpPr txBox="1"/>
      </xdr:nvSpPr>
      <xdr:spPr>
        <a:xfrm>
          <a:off x="7672017" y="6615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117704</xdr:rowOff>
    </xdr:from>
    <xdr:to>
      <xdr:col>36</xdr:col>
      <xdr:colOff>165100</xdr:colOff>
      <xdr:row>38</xdr:row>
      <xdr:rowOff>47854</xdr:rowOff>
    </xdr:to>
    <xdr:sp macro="" textlink="">
      <xdr:nvSpPr>
        <xdr:cNvPr id="324" name="楕円 323"/>
        <xdr:cNvSpPr/>
      </xdr:nvSpPr>
      <xdr:spPr>
        <a:xfrm>
          <a:off x="6921500" y="646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38981</xdr:rowOff>
    </xdr:from>
    <xdr:ext cx="378565" cy="259045"/>
    <xdr:sp macro="" textlink="">
      <xdr:nvSpPr>
        <xdr:cNvPr id="325" name="テキスト ボックス 324"/>
        <xdr:cNvSpPr txBox="1"/>
      </xdr:nvSpPr>
      <xdr:spPr>
        <a:xfrm>
          <a:off x="6783017" y="655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1" name="テキスト ボックス 340"/>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5" name="直線コネクタ 344"/>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6" name="農林水産業費最小値テキスト"/>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7" name="直線コネクタ 346"/>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8" name="農林水産業費最大値テキスト"/>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9" name="直線コネクタ 348"/>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61919</xdr:rowOff>
    </xdr:from>
    <xdr:to>
      <xdr:col>55</xdr:col>
      <xdr:colOff>0</xdr:colOff>
      <xdr:row>57</xdr:row>
      <xdr:rowOff>86837</xdr:rowOff>
    </xdr:to>
    <xdr:cxnSp macro="">
      <xdr:nvCxnSpPr>
        <xdr:cNvPr id="350" name="直線コネクタ 349"/>
        <xdr:cNvCxnSpPr/>
      </xdr:nvCxnSpPr>
      <xdr:spPr>
        <a:xfrm flipV="1">
          <a:off x="9639300" y="9834569"/>
          <a:ext cx="8382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16851</xdr:rowOff>
    </xdr:from>
    <xdr:ext cx="469744" cy="259045"/>
    <xdr:sp macro="" textlink="">
      <xdr:nvSpPr>
        <xdr:cNvPr id="351" name="農林水産業費平均値テキスト"/>
        <xdr:cNvSpPr txBox="1"/>
      </xdr:nvSpPr>
      <xdr:spPr>
        <a:xfrm>
          <a:off x="10528300" y="9446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2" name="フローチャート: 判断 351"/>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71577</xdr:rowOff>
    </xdr:from>
    <xdr:to>
      <xdr:col>50</xdr:col>
      <xdr:colOff>114300</xdr:colOff>
      <xdr:row>57</xdr:row>
      <xdr:rowOff>86837</xdr:rowOff>
    </xdr:to>
    <xdr:cxnSp macro="">
      <xdr:nvCxnSpPr>
        <xdr:cNvPr id="353" name="直線コネクタ 352"/>
        <xdr:cNvCxnSpPr/>
      </xdr:nvCxnSpPr>
      <xdr:spPr>
        <a:xfrm>
          <a:off x="8750300" y="9844227"/>
          <a:ext cx="889000" cy="1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4" name="フローチャート: 判断 353"/>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129246</xdr:rowOff>
    </xdr:from>
    <xdr:ext cx="469744" cy="259045"/>
    <xdr:sp macro="" textlink="">
      <xdr:nvSpPr>
        <xdr:cNvPr id="355" name="テキスト ボックス 354"/>
        <xdr:cNvSpPr txBox="1"/>
      </xdr:nvSpPr>
      <xdr:spPr>
        <a:xfrm>
          <a:off x="9404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71577</xdr:rowOff>
    </xdr:from>
    <xdr:to>
      <xdr:col>45</xdr:col>
      <xdr:colOff>177800</xdr:colOff>
      <xdr:row>57</xdr:row>
      <xdr:rowOff>93923</xdr:rowOff>
    </xdr:to>
    <xdr:cxnSp macro="">
      <xdr:nvCxnSpPr>
        <xdr:cNvPr id="356" name="直線コネクタ 355"/>
        <xdr:cNvCxnSpPr/>
      </xdr:nvCxnSpPr>
      <xdr:spPr>
        <a:xfrm flipV="1">
          <a:off x="7861300" y="9844227"/>
          <a:ext cx="889000" cy="2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7" name="フローチャート: 判断 356"/>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132675</xdr:rowOff>
    </xdr:from>
    <xdr:ext cx="469744" cy="259045"/>
    <xdr:sp macro="" textlink="">
      <xdr:nvSpPr>
        <xdr:cNvPr id="358" name="テキスト ボックス 357"/>
        <xdr:cNvSpPr txBox="1"/>
      </xdr:nvSpPr>
      <xdr:spPr>
        <a:xfrm>
          <a:off x="8515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93923</xdr:rowOff>
    </xdr:from>
    <xdr:to>
      <xdr:col>41</xdr:col>
      <xdr:colOff>50800</xdr:colOff>
      <xdr:row>57</xdr:row>
      <xdr:rowOff>97124</xdr:rowOff>
    </xdr:to>
    <xdr:cxnSp macro="">
      <xdr:nvCxnSpPr>
        <xdr:cNvPr id="359" name="直線コネクタ 358"/>
        <xdr:cNvCxnSpPr/>
      </xdr:nvCxnSpPr>
      <xdr:spPr>
        <a:xfrm flipV="1">
          <a:off x="6972300" y="9866573"/>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60" name="フローチャート: 判断 359"/>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158621</xdr:rowOff>
    </xdr:from>
    <xdr:ext cx="469744" cy="259045"/>
    <xdr:sp macro="" textlink="">
      <xdr:nvSpPr>
        <xdr:cNvPr id="361" name="テキスト ボックス 360"/>
        <xdr:cNvSpPr txBox="1"/>
      </xdr:nvSpPr>
      <xdr:spPr>
        <a:xfrm>
          <a:off x="7626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2" name="フローチャート: 判断 361"/>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149420</xdr:rowOff>
    </xdr:from>
    <xdr:ext cx="469744" cy="259045"/>
    <xdr:sp macro="" textlink="">
      <xdr:nvSpPr>
        <xdr:cNvPr id="363" name="テキスト ボックス 362"/>
        <xdr:cNvSpPr txBox="1"/>
      </xdr:nvSpPr>
      <xdr:spPr>
        <a:xfrm>
          <a:off x="6737428" y="940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11119</xdr:rowOff>
    </xdr:from>
    <xdr:to>
      <xdr:col>55</xdr:col>
      <xdr:colOff>50800</xdr:colOff>
      <xdr:row>57</xdr:row>
      <xdr:rowOff>112719</xdr:rowOff>
    </xdr:to>
    <xdr:sp macro="" textlink="">
      <xdr:nvSpPr>
        <xdr:cNvPr id="369" name="楕円 368"/>
        <xdr:cNvSpPr/>
      </xdr:nvSpPr>
      <xdr:spPr>
        <a:xfrm>
          <a:off x="10426700" y="978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160996</xdr:rowOff>
    </xdr:from>
    <xdr:ext cx="469744" cy="259045"/>
    <xdr:sp macro="" textlink="">
      <xdr:nvSpPr>
        <xdr:cNvPr id="370" name="農林水産業費該当値テキスト"/>
        <xdr:cNvSpPr txBox="1"/>
      </xdr:nvSpPr>
      <xdr:spPr>
        <a:xfrm>
          <a:off x="10528300" y="97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36037</xdr:rowOff>
    </xdr:from>
    <xdr:to>
      <xdr:col>50</xdr:col>
      <xdr:colOff>165100</xdr:colOff>
      <xdr:row>57</xdr:row>
      <xdr:rowOff>137637</xdr:rowOff>
    </xdr:to>
    <xdr:sp macro="" textlink="">
      <xdr:nvSpPr>
        <xdr:cNvPr id="371" name="楕円 370"/>
        <xdr:cNvSpPr/>
      </xdr:nvSpPr>
      <xdr:spPr>
        <a:xfrm>
          <a:off x="9588500" y="980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128764</xdr:rowOff>
    </xdr:from>
    <xdr:ext cx="469744" cy="259045"/>
    <xdr:sp macro="" textlink="">
      <xdr:nvSpPr>
        <xdr:cNvPr id="372" name="テキスト ボックス 371"/>
        <xdr:cNvSpPr txBox="1"/>
      </xdr:nvSpPr>
      <xdr:spPr>
        <a:xfrm>
          <a:off x="9404428" y="990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20777</xdr:rowOff>
    </xdr:from>
    <xdr:to>
      <xdr:col>46</xdr:col>
      <xdr:colOff>38100</xdr:colOff>
      <xdr:row>57</xdr:row>
      <xdr:rowOff>122377</xdr:rowOff>
    </xdr:to>
    <xdr:sp macro="" textlink="">
      <xdr:nvSpPr>
        <xdr:cNvPr id="373" name="楕円 372"/>
        <xdr:cNvSpPr/>
      </xdr:nvSpPr>
      <xdr:spPr>
        <a:xfrm>
          <a:off x="8699500" y="979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113504</xdr:rowOff>
    </xdr:from>
    <xdr:ext cx="469744" cy="259045"/>
    <xdr:sp macro="" textlink="">
      <xdr:nvSpPr>
        <xdr:cNvPr id="374" name="テキスト ボックス 373"/>
        <xdr:cNvSpPr txBox="1"/>
      </xdr:nvSpPr>
      <xdr:spPr>
        <a:xfrm>
          <a:off x="8515428" y="98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43123</xdr:rowOff>
    </xdr:from>
    <xdr:to>
      <xdr:col>41</xdr:col>
      <xdr:colOff>101600</xdr:colOff>
      <xdr:row>57</xdr:row>
      <xdr:rowOff>144723</xdr:rowOff>
    </xdr:to>
    <xdr:sp macro="" textlink="">
      <xdr:nvSpPr>
        <xdr:cNvPr id="375" name="楕円 374"/>
        <xdr:cNvSpPr/>
      </xdr:nvSpPr>
      <xdr:spPr>
        <a:xfrm>
          <a:off x="7810500" y="981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135850</xdr:rowOff>
    </xdr:from>
    <xdr:ext cx="469744" cy="259045"/>
    <xdr:sp macro="" textlink="">
      <xdr:nvSpPr>
        <xdr:cNvPr id="376" name="テキスト ボックス 375"/>
        <xdr:cNvSpPr txBox="1"/>
      </xdr:nvSpPr>
      <xdr:spPr>
        <a:xfrm>
          <a:off x="7626428" y="990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46324</xdr:rowOff>
    </xdr:from>
    <xdr:to>
      <xdr:col>36</xdr:col>
      <xdr:colOff>165100</xdr:colOff>
      <xdr:row>57</xdr:row>
      <xdr:rowOff>147924</xdr:rowOff>
    </xdr:to>
    <xdr:sp macro="" textlink="">
      <xdr:nvSpPr>
        <xdr:cNvPr id="377" name="楕円 376"/>
        <xdr:cNvSpPr/>
      </xdr:nvSpPr>
      <xdr:spPr>
        <a:xfrm>
          <a:off x="6921500" y="981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139051</xdr:rowOff>
    </xdr:from>
    <xdr:ext cx="469744" cy="259045"/>
    <xdr:sp macro="" textlink="">
      <xdr:nvSpPr>
        <xdr:cNvPr id="378" name="テキスト ボックス 377"/>
        <xdr:cNvSpPr txBox="1"/>
      </xdr:nvSpPr>
      <xdr:spPr>
        <a:xfrm>
          <a:off x="6737428" y="991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2" name="直線コネクタ 401"/>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3" name="商工費最小値テキスト"/>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4" name="直線コネクタ 403"/>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5" name="商工費最大値テキスト"/>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6" name="直線コネクタ 405"/>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108750</xdr:rowOff>
    </xdr:from>
    <xdr:to>
      <xdr:col>55</xdr:col>
      <xdr:colOff>0</xdr:colOff>
      <xdr:row>78</xdr:row>
      <xdr:rowOff>158001</xdr:rowOff>
    </xdr:to>
    <xdr:cxnSp macro="">
      <xdr:nvCxnSpPr>
        <xdr:cNvPr id="407" name="直線コネクタ 406"/>
        <xdr:cNvCxnSpPr/>
      </xdr:nvCxnSpPr>
      <xdr:spPr>
        <a:xfrm flipV="1">
          <a:off x="9639300" y="13481850"/>
          <a:ext cx="838200" cy="4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8" name="商工費平均値テキスト"/>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9" name="フローチャート: 判断 408"/>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158001</xdr:rowOff>
    </xdr:from>
    <xdr:to>
      <xdr:col>50</xdr:col>
      <xdr:colOff>114300</xdr:colOff>
      <xdr:row>78</xdr:row>
      <xdr:rowOff>164261</xdr:rowOff>
    </xdr:to>
    <xdr:cxnSp macro="">
      <xdr:nvCxnSpPr>
        <xdr:cNvPr id="410" name="直線コネクタ 409"/>
        <xdr:cNvCxnSpPr/>
      </xdr:nvCxnSpPr>
      <xdr:spPr>
        <a:xfrm flipV="1">
          <a:off x="8750300" y="13531101"/>
          <a:ext cx="889000" cy="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1" name="フローチャート: 判断 410"/>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142143</xdr:rowOff>
    </xdr:from>
    <xdr:ext cx="534377" cy="259045"/>
    <xdr:sp macro="" textlink="">
      <xdr:nvSpPr>
        <xdr:cNvPr id="412" name="テキスト ボックス 411"/>
        <xdr:cNvSpPr txBox="1"/>
      </xdr:nvSpPr>
      <xdr:spPr>
        <a:xfrm>
          <a:off x="9372111" y="131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162077</xdr:rowOff>
    </xdr:from>
    <xdr:to>
      <xdr:col>45</xdr:col>
      <xdr:colOff>177800</xdr:colOff>
      <xdr:row>78</xdr:row>
      <xdr:rowOff>164261</xdr:rowOff>
    </xdr:to>
    <xdr:cxnSp macro="">
      <xdr:nvCxnSpPr>
        <xdr:cNvPr id="413" name="直線コネクタ 412"/>
        <xdr:cNvCxnSpPr/>
      </xdr:nvCxnSpPr>
      <xdr:spPr>
        <a:xfrm>
          <a:off x="7861300" y="13535177"/>
          <a:ext cx="889000" cy="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4" name="フローチャート: 判断 413"/>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150956</xdr:rowOff>
    </xdr:from>
    <xdr:ext cx="534377" cy="259045"/>
    <xdr:sp macro="" textlink="">
      <xdr:nvSpPr>
        <xdr:cNvPr id="415" name="テキスト ボックス 414"/>
        <xdr:cNvSpPr txBox="1"/>
      </xdr:nvSpPr>
      <xdr:spPr>
        <a:xfrm>
          <a:off x="8483111" y="1318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161061</xdr:rowOff>
    </xdr:from>
    <xdr:to>
      <xdr:col>41</xdr:col>
      <xdr:colOff>50800</xdr:colOff>
      <xdr:row>78</xdr:row>
      <xdr:rowOff>162077</xdr:rowOff>
    </xdr:to>
    <xdr:cxnSp macro="">
      <xdr:nvCxnSpPr>
        <xdr:cNvPr id="416" name="直線コネクタ 415"/>
        <xdr:cNvCxnSpPr/>
      </xdr:nvCxnSpPr>
      <xdr:spPr>
        <a:xfrm>
          <a:off x="6972300" y="13534161"/>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7" name="フローチャート: 判断 416"/>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147590</xdr:rowOff>
    </xdr:from>
    <xdr:ext cx="534377" cy="259045"/>
    <xdr:sp macro="" textlink="">
      <xdr:nvSpPr>
        <xdr:cNvPr id="418" name="テキスト ボックス 417"/>
        <xdr:cNvSpPr txBox="1"/>
      </xdr:nvSpPr>
      <xdr:spPr>
        <a:xfrm>
          <a:off x="7594111" y="1317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9" name="フローチャート: 判断 418"/>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140695</xdr:rowOff>
    </xdr:from>
    <xdr:ext cx="534377" cy="259045"/>
    <xdr:sp macro="" textlink="">
      <xdr:nvSpPr>
        <xdr:cNvPr id="420" name="テキスト ボックス 419"/>
        <xdr:cNvSpPr txBox="1"/>
      </xdr:nvSpPr>
      <xdr:spPr>
        <a:xfrm>
          <a:off x="6705111" y="131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57950</xdr:rowOff>
    </xdr:from>
    <xdr:to>
      <xdr:col>55</xdr:col>
      <xdr:colOff>50800</xdr:colOff>
      <xdr:row>78</xdr:row>
      <xdr:rowOff>159550</xdr:rowOff>
    </xdr:to>
    <xdr:sp macro="" textlink="">
      <xdr:nvSpPr>
        <xdr:cNvPr id="426" name="楕円 425"/>
        <xdr:cNvSpPr/>
      </xdr:nvSpPr>
      <xdr:spPr>
        <a:xfrm>
          <a:off x="10426700" y="134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144327</xdr:rowOff>
    </xdr:from>
    <xdr:ext cx="469744" cy="259045"/>
    <xdr:sp macro="" textlink="">
      <xdr:nvSpPr>
        <xdr:cNvPr id="427" name="商工費該当値テキスト"/>
        <xdr:cNvSpPr txBox="1"/>
      </xdr:nvSpPr>
      <xdr:spPr>
        <a:xfrm>
          <a:off x="10528300" y="1334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107201</xdr:rowOff>
    </xdr:from>
    <xdr:to>
      <xdr:col>50</xdr:col>
      <xdr:colOff>165100</xdr:colOff>
      <xdr:row>79</xdr:row>
      <xdr:rowOff>37351</xdr:rowOff>
    </xdr:to>
    <xdr:sp macro="" textlink="">
      <xdr:nvSpPr>
        <xdr:cNvPr id="428" name="楕円 427"/>
        <xdr:cNvSpPr/>
      </xdr:nvSpPr>
      <xdr:spPr>
        <a:xfrm>
          <a:off x="9588500" y="1348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28478</xdr:rowOff>
    </xdr:from>
    <xdr:ext cx="469744" cy="259045"/>
    <xdr:sp macro="" textlink="">
      <xdr:nvSpPr>
        <xdr:cNvPr id="429" name="テキスト ボックス 428"/>
        <xdr:cNvSpPr txBox="1"/>
      </xdr:nvSpPr>
      <xdr:spPr>
        <a:xfrm>
          <a:off x="9404428" y="13573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113461</xdr:rowOff>
    </xdr:from>
    <xdr:to>
      <xdr:col>46</xdr:col>
      <xdr:colOff>38100</xdr:colOff>
      <xdr:row>79</xdr:row>
      <xdr:rowOff>43611</xdr:rowOff>
    </xdr:to>
    <xdr:sp macro="" textlink="">
      <xdr:nvSpPr>
        <xdr:cNvPr id="430" name="楕円 429"/>
        <xdr:cNvSpPr/>
      </xdr:nvSpPr>
      <xdr:spPr>
        <a:xfrm>
          <a:off x="8699500" y="1348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34738</xdr:rowOff>
    </xdr:from>
    <xdr:ext cx="469744" cy="259045"/>
    <xdr:sp macro="" textlink="">
      <xdr:nvSpPr>
        <xdr:cNvPr id="431" name="テキスト ボックス 430"/>
        <xdr:cNvSpPr txBox="1"/>
      </xdr:nvSpPr>
      <xdr:spPr>
        <a:xfrm>
          <a:off x="8515428" y="1357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111277</xdr:rowOff>
    </xdr:from>
    <xdr:to>
      <xdr:col>41</xdr:col>
      <xdr:colOff>101600</xdr:colOff>
      <xdr:row>79</xdr:row>
      <xdr:rowOff>41427</xdr:rowOff>
    </xdr:to>
    <xdr:sp macro="" textlink="">
      <xdr:nvSpPr>
        <xdr:cNvPr id="432" name="楕円 431"/>
        <xdr:cNvSpPr/>
      </xdr:nvSpPr>
      <xdr:spPr>
        <a:xfrm>
          <a:off x="7810500" y="1348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32554</xdr:rowOff>
    </xdr:from>
    <xdr:ext cx="469744" cy="259045"/>
    <xdr:sp macro="" textlink="">
      <xdr:nvSpPr>
        <xdr:cNvPr id="433" name="テキスト ボックス 432"/>
        <xdr:cNvSpPr txBox="1"/>
      </xdr:nvSpPr>
      <xdr:spPr>
        <a:xfrm>
          <a:off x="7626428" y="1357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110261</xdr:rowOff>
    </xdr:from>
    <xdr:to>
      <xdr:col>36</xdr:col>
      <xdr:colOff>165100</xdr:colOff>
      <xdr:row>79</xdr:row>
      <xdr:rowOff>40411</xdr:rowOff>
    </xdr:to>
    <xdr:sp macro="" textlink="">
      <xdr:nvSpPr>
        <xdr:cNvPr id="434" name="楕円 433"/>
        <xdr:cNvSpPr/>
      </xdr:nvSpPr>
      <xdr:spPr>
        <a:xfrm>
          <a:off x="6921500" y="134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31538</xdr:rowOff>
    </xdr:from>
    <xdr:ext cx="469744" cy="259045"/>
    <xdr:sp macro="" textlink="">
      <xdr:nvSpPr>
        <xdr:cNvPr id="435" name="テキスト ボックス 434"/>
        <xdr:cNvSpPr txBox="1"/>
      </xdr:nvSpPr>
      <xdr:spPr>
        <a:xfrm>
          <a:off x="6737428" y="135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60" name="直線コネクタ 459"/>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1" name="土木費最小値テキスト"/>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2" name="直線コネクタ 461"/>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3" name="土木費最大値テキスト"/>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4" name="直線コネクタ 463"/>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55156</xdr:rowOff>
    </xdr:from>
    <xdr:to>
      <xdr:col>55</xdr:col>
      <xdr:colOff>0</xdr:colOff>
      <xdr:row>98</xdr:row>
      <xdr:rowOff>73425</xdr:rowOff>
    </xdr:to>
    <xdr:cxnSp macro="">
      <xdr:nvCxnSpPr>
        <xdr:cNvPr id="465" name="直線コネクタ 464"/>
        <xdr:cNvCxnSpPr/>
      </xdr:nvCxnSpPr>
      <xdr:spPr>
        <a:xfrm>
          <a:off x="9639300" y="16857256"/>
          <a:ext cx="838200" cy="1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54588</xdr:rowOff>
    </xdr:from>
    <xdr:ext cx="534377" cy="259045"/>
    <xdr:sp macro="" textlink="">
      <xdr:nvSpPr>
        <xdr:cNvPr id="466" name="土木費平均値テキスト"/>
        <xdr:cNvSpPr txBox="1"/>
      </xdr:nvSpPr>
      <xdr:spPr>
        <a:xfrm>
          <a:off x="10528300" y="1634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7" name="フローチャート: 判断 466"/>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12999</xdr:rowOff>
    </xdr:from>
    <xdr:to>
      <xdr:col>50</xdr:col>
      <xdr:colOff>114300</xdr:colOff>
      <xdr:row>98</xdr:row>
      <xdr:rowOff>55156</xdr:rowOff>
    </xdr:to>
    <xdr:cxnSp macro="">
      <xdr:nvCxnSpPr>
        <xdr:cNvPr id="468" name="直線コネクタ 467"/>
        <xdr:cNvCxnSpPr/>
      </xdr:nvCxnSpPr>
      <xdr:spPr>
        <a:xfrm>
          <a:off x="8750300" y="16815099"/>
          <a:ext cx="889000" cy="4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9" name="フローチャート: 判断 468"/>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4487</xdr:rowOff>
    </xdr:from>
    <xdr:ext cx="534377" cy="259045"/>
    <xdr:sp macro="" textlink="">
      <xdr:nvSpPr>
        <xdr:cNvPr id="470" name="テキスト ボックス 469"/>
        <xdr:cNvSpPr txBox="1"/>
      </xdr:nvSpPr>
      <xdr:spPr>
        <a:xfrm>
          <a:off x="9372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169799</xdr:rowOff>
    </xdr:from>
    <xdr:to>
      <xdr:col>45</xdr:col>
      <xdr:colOff>177800</xdr:colOff>
      <xdr:row>98</xdr:row>
      <xdr:rowOff>12999</xdr:rowOff>
    </xdr:to>
    <xdr:cxnSp macro="">
      <xdr:nvCxnSpPr>
        <xdr:cNvPr id="471" name="直線コネクタ 470"/>
        <xdr:cNvCxnSpPr/>
      </xdr:nvCxnSpPr>
      <xdr:spPr>
        <a:xfrm>
          <a:off x="7861300" y="16800449"/>
          <a:ext cx="889000" cy="1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2" name="フローチャート: 判断 471"/>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10392</xdr:rowOff>
    </xdr:from>
    <xdr:ext cx="534377" cy="259045"/>
    <xdr:sp macro="" textlink="">
      <xdr:nvSpPr>
        <xdr:cNvPr id="473" name="テキスト ボックス 472"/>
        <xdr:cNvSpPr txBox="1"/>
      </xdr:nvSpPr>
      <xdr:spPr>
        <a:xfrm>
          <a:off x="8483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169304</xdr:rowOff>
    </xdr:from>
    <xdr:to>
      <xdr:col>41</xdr:col>
      <xdr:colOff>50800</xdr:colOff>
      <xdr:row>97</xdr:row>
      <xdr:rowOff>169799</xdr:rowOff>
    </xdr:to>
    <xdr:cxnSp macro="">
      <xdr:nvCxnSpPr>
        <xdr:cNvPr id="474" name="直線コネクタ 473"/>
        <xdr:cNvCxnSpPr/>
      </xdr:nvCxnSpPr>
      <xdr:spPr>
        <a:xfrm>
          <a:off x="6972300" y="16799954"/>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5" name="フローチャート: 判断 474"/>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163498</xdr:rowOff>
    </xdr:from>
    <xdr:ext cx="534377" cy="259045"/>
    <xdr:sp macro="" textlink="">
      <xdr:nvSpPr>
        <xdr:cNvPr id="476" name="テキスト ボックス 475"/>
        <xdr:cNvSpPr txBox="1"/>
      </xdr:nvSpPr>
      <xdr:spPr>
        <a:xfrm>
          <a:off x="7594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7" name="フローチャート: 判断 476"/>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xdr:rowOff>
    </xdr:from>
    <xdr:ext cx="534377" cy="259045"/>
    <xdr:sp macro="" textlink="">
      <xdr:nvSpPr>
        <xdr:cNvPr id="478" name="テキスト ボックス 477"/>
        <xdr:cNvSpPr txBox="1"/>
      </xdr:nvSpPr>
      <xdr:spPr>
        <a:xfrm>
          <a:off x="6705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22625</xdr:rowOff>
    </xdr:from>
    <xdr:to>
      <xdr:col>55</xdr:col>
      <xdr:colOff>50800</xdr:colOff>
      <xdr:row>98</xdr:row>
      <xdr:rowOff>124225</xdr:rowOff>
    </xdr:to>
    <xdr:sp macro="" textlink="">
      <xdr:nvSpPr>
        <xdr:cNvPr id="484" name="楕円 483"/>
        <xdr:cNvSpPr/>
      </xdr:nvSpPr>
      <xdr:spPr>
        <a:xfrm>
          <a:off x="10426700" y="1682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109002</xdr:rowOff>
    </xdr:from>
    <xdr:ext cx="534377" cy="259045"/>
    <xdr:sp macro="" textlink="">
      <xdr:nvSpPr>
        <xdr:cNvPr id="485" name="土木費該当値テキスト"/>
        <xdr:cNvSpPr txBox="1"/>
      </xdr:nvSpPr>
      <xdr:spPr>
        <a:xfrm>
          <a:off x="10528300" y="167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4356</xdr:rowOff>
    </xdr:from>
    <xdr:to>
      <xdr:col>50</xdr:col>
      <xdr:colOff>165100</xdr:colOff>
      <xdr:row>98</xdr:row>
      <xdr:rowOff>105956</xdr:rowOff>
    </xdr:to>
    <xdr:sp macro="" textlink="">
      <xdr:nvSpPr>
        <xdr:cNvPr id="486" name="楕円 485"/>
        <xdr:cNvSpPr/>
      </xdr:nvSpPr>
      <xdr:spPr>
        <a:xfrm>
          <a:off x="9588500" y="1680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97083</xdr:rowOff>
    </xdr:from>
    <xdr:ext cx="534377" cy="259045"/>
    <xdr:sp macro="" textlink="">
      <xdr:nvSpPr>
        <xdr:cNvPr id="487" name="テキスト ボックス 486"/>
        <xdr:cNvSpPr txBox="1"/>
      </xdr:nvSpPr>
      <xdr:spPr>
        <a:xfrm>
          <a:off x="9372111" y="1689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133649</xdr:rowOff>
    </xdr:from>
    <xdr:to>
      <xdr:col>46</xdr:col>
      <xdr:colOff>38100</xdr:colOff>
      <xdr:row>98</xdr:row>
      <xdr:rowOff>63799</xdr:rowOff>
    </xdr:to>
    <xdr:sp macro="" textlink="">
      <xdr:nvSpPr>
        <xdr:cNvPr id="488" name="楕円 487"/>
        <xdr:cNvSpPr/>
      </xdr:nvSpPr>
      <xdr:spPr>
        <a:xfrm>
          <a:off x="8699500" y="1676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54926</xdr:rowOff>
    </xdr:from>
    <xdr:ext cx="534377" cy="259045"/>
    <xdr:sp macro="" textlink="">
      <xdr:nvSpPr>
        <xdr:cNvPr id="489" name="テキスト ボックス 488"/>
        <xdr:cNvSpPr txBox="1"/>
      </xdr:nvSpPr>
      <xdr:spPr>
        <a:xfrm>
          <a:off x="8483111" y="1685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118999</xdr:rowOff>
    </xdr:from>
    <xdr:to>
      <xdr:col>41</xdr:col>
      <xdr:colOff>101600</xdr:colOff>
      <xdr:row>98</xdr:row>
      <xdr:rowOff>49149</xdr:rowOff>
    </xdr:to>
    <xdr:sp macro="" textlink="">
      <xdr:nvSpPr>
        <xdr:cNvPr id="490" name="楕円 489"/>
        <xdr:cNvSpPr/>
      </xdr:nvSpPr>
      <xdr:spPr>
        <a:xfrm>
          <a:off x="7810500" y="1674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40276</xdr:rowOff>
    </xdr:from>
    <xdr:ext cx="534377" cy="259045"/>
    <xdr:sp macro="" textlink="">
      <xdr:nvSpPr>
        <xdr:cNvPr id="491" name="テキスト ボックス 490"/>
        <xdr:cNvSpPr txBox="1"/>
      </xdr:nvSpPr>
      <xdr:spPr>
        <a:xfrm>
          <a:off x="7594111" y="1684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118504</xdr:rowOff>
    </xdr:from>
    <xdr:to>
      <xdr:col>36</xdr:col>
      <xdr:colOff>165100</xdr:colOff>
      <xdr:row>98</xdr:row>
      <xdr:rowOff>48654</xdr:rowOff>
    </xdr:to>
    <xdr:sp macro="" textlink="">
      <xdr:nvSpPr>
        <xdr:cNvPr id="492" name="楕円 491"/>
        <xdr:cNvSpPr/>
      </xdr:nvSpPr>
      <xdr:spPr>
        <a:xfrm>
          <a:off x="6921500" y="1674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39781</xdr:rowOff>
    </xdr:from>
    <xdr:ext cx="534377" cy="259045"/>
    <xdr:sp macro="" textlink="">
      <xdr:nvSpPr>
        <xdr:cNvPr id="493" name="テキスト ボックス 492"/>
        <xdr:cNvSpPr txBox="1"/>
      </xdr:nvSpPr>
      <xdr:spPr>
        <a:xfrm>
          <a:off x="6705111" y="1684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4" name="テキスト ボックス 503"/>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6" name="テキスト ボックス 505"/>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20" name="直線コネクタ 519"/>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1" name="消防費最小値テキスト"/>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2" name="直線コネクタ 521"/>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3" name="消防費最大値テキスト"/>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4" name="直線コネクタ 523"/>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136108</xdr:rowOff>
    </xdr:from>
    <xdr:to>
      <xdr:col>85</xdr:col>
      <xdr:colOff>127000</xdr:colOff>
      <xdr:row>38</xdr:row>
      <xdr:rowOff>689</xdr:rowOff>
    </xdr:to>
    <xdr:cxnSp macro="">
      <xdr:nvCxnSpPr>
        <xdr:cNvPr id="525" name="直線コネクタ 524"/>
        <xdr:cNvCxnSpPr/>
      </xdr:nvCxnSpPr>
      <xdr:spPr>
        <a:xfrm>
          <a:off x="15481300" y="6479758"/>
          <a:ext cx="838200" cy="3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39278</xdr:rowOff>
    </xdr:from>
    <xdr:ext cx="534377" cy="259045"/>
    <xdr:sp macro="" textlink="">
      <xdr:nvSpPr>
        <xdr:cNvPr id="526" name="消防費平均値テキスト"/>
        <xdr:cNvSpPr txBox="1"/>
      </xdr:nvSpPr>
      <xdr:spPr>
        <a:xfrm>
          <a:off x="16370300" y="6211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7" name="フローチャート: 判断 526"/>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136108</xdr:rowOff>
    </xdr:from>
    <xdr:to>
      <xdr:col>81</xdr:col>
      <xdr:colOff>50800</xdr:colOff>
      <xdr:row>37</xdr:row>
      <xdr:rowOff>170724</xdr:rowOff>
    </xdr:to>
    <xdr:cxnSp macro="">
      <xdr:nvCxnSpPr>
        <xdr:cNvPr id="528" name="直線コネクタ 527"/>
        <xdr:cNvCxnSpPr/>
      </xdr:nvCxnSpPr>
      <xdr:spPr>
        <a:xfrm flipV="1">
          <a:off x="14592300" y="6479758"/>
          <a:ext cx="889000" cy="3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9" name="フローチャート: 判断 528"/>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150857</xdr:rowOff>
    </xdr:from>
    <xdr:ext cx="534377" cy="259045"/>
    <xdr:sp macro="" textlink="">
      <xdr:nvSpPr>
        <xdr:cNvPr id="530" name="テキスト ボックス 529"/>
        <xdr:cNvSpPr txBox="1"/>
      </xdr:nvSpPr>
      <xdr:spPr>
        <a:xfrm>
          <a:off x="15214111" y="61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170724</xdr:rowOff>
    </xdr:from>
    <xdr:to>
      <xdr:col>76</xdr:col>
      <xdr:colOff>114300</xdr:colOff>
      <xdr:row>38</xdr:row>
      <xdr:rowOff>10922</xdr:rowOff>
    </xdr:to>
    <xdr:cxnSp macro="">
      <xdr:nvCxnSpPr>
        <xdr:cNvPr id="531" name="直線コネクタ 530"/>
        <xdr:cNvCxnSpPr/>
      </xdr:nvCxnSpPr>
      <xdr:spPr>
        <a:xfrm flipV="1">
          <a:off x="13703300" y="6514374"/>
          <a:ext cx="889000" cy="1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2" name="フローチャート: 判断 531"/>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13914</xdr:rowOff>
    </xdr:from>
    <xdr:ext cx="534377" cy="259045"/>
    <xdr:sp macro="" textlink="">
      <xdr:nvSpPr>
        <xdr:cNvPr id="533" name="テキスト ボックス 532"/>
        <xdr:cNvSpPr txBox="1"/>
      </xdr:nvSpPr>
      <xdr:spPr>
        <a:xfrm>
          <a:off x="14325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89190</xdr:rowOff>
    </xdr:from>
    <xdr:to>
      <xdr:col>71</xdr:col>
      <xdr:colOff>177800</xdr:colOff>
      <xdr:row>38</xdr:row>
      <xdr:rowOff>10922</xdr:rowOff>
    </xdr:to>
    <xdr:cxnSp macro="">
      <xdr:nvCxnSpPr>
        <xdr:cNvPr id="534" name="直線コネクタ 533"/>
        <xdr:cNvCxnSpPr/>
      </xdr:nvCxnSpPr>
      <xdr:spPr>
        <a:xfrm>
          <a:off x="12814300" y="6432840"/>
          <a:ext cx="889000" cy="9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5" name="フローチャート: 判断 534"/>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21099</xdr:rowOff>
    </xdr:from>
    <xdr:ext cx="534377" cy="259045"/>
    <xdr:sp macro="" textlink="">
      <xdr:nvSpPr>
        <xdr:cNvPr id="536" name="テキスト ボックス 535"/>
        <xdr:cNvSpPr txBox="1"/>
      </xdr:nvSpPr>
      <xdr:spPr>
        <a:xfrm>
          <a:off x="13436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7" name="フローチャート: 判断 536"/>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10503</xdr:rowOff>
    </xdr:from>
    <xdr:ext cx="534377" cy="259045"/>
    <xdr:sp macro="" textlink="">
      <xdr:nvSpPr>
        <xdr:cNvPr id="538" name="テキスト ボックス 537"/>
        <xdr:cNvSpPr txBox="1"/>
      </xdr:nvSpPr>
      <xdr:spPr>
        <a:xfrm>
          <a:off x="12547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121339</xdr:rowOff>
    </xdr:from>
    <xdr:to>
      <xdr:col>85</xdr:col>
      <xdr:colOff>177800</xdr:colOff>
      <xdr:row>38</xdr:row>
      <xdr:rowOff>51490</xdr:rowOff>
    </xdr:to>
    <xdr:sp macro="" textlink="">
      <xdr:nvSpPr>
        <xdr:cNvPr id="544" name="楕円 543"/>
        <xdr:cNvSpPr/>
      </xdr:nvSpPr>
      <xdr:spPr>
        <a:xfrm>
          <a:off x="16268700" y="64649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99766</xdr:rowOff>
    </xdr:from>
    <xdr:ext cx="534377" cy="259045"/>
    <xdr:sp macro="" textlink="">
      <xdr:nvSpPr>
        <xdr:cNvPr id="545" name="消防費該当値テキスト"/>
        <xdr:cNvSpPr txBox="1"/>
      </xdr:nvSpPr>
      <xdr:spPr>
        <a:xfrm>
          <a:off x="16370300" y="644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85308</xdr:rowOff>
    </xdr:from>
    <xdr:to>
      <xdr:col>81</xdr:col>
      <xdr:colOff>101600</xdr:colOff>
      <xdr:row>38</xdr:row>
      <xdr:rowOff>15458</xdr:rowOff>
    </xdr:to>
    <xdr:sp macro="" textlink="">
      <xdr:nvSpPr>
        <xdr:cNvPr id="546" name="楕円 545"/>
        <xdr:cNvSpPr/>
      </xdr:nvSpPr>
      <xdr:spPr>
        <a:xfrm>
          <a:off x="15430500" y="642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6585</xdr:rowOff>
    </xdr:from>
    <xdr:ext cx="534377" cy="259045"/>
    <xdr:sp macro="" textlink="">
      <xdr:nvSpPr>
        <xdr:cNvPr id="547" name="テキスト ボックス 546"/>
        <xdr:cNvSpPr txBox="1"/>
      </xdr:nvSpPr>
      <xdr:spPr>
        <a:xfrm>
          <a:off x="15214111" y="652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119924</xdr:rowOff>
    </xdr:from>
    <xdr:to>
      <xdr:col>76</xdr:col>
      <xdr:colOff>165100</xdr:colOff>
      <xdr:row>38</xdr:row>
      <xdr:rowOff>50074</xdr:rowOff>
    </xdr:to>
    <xdr:sp macro="" textlink="">
      <xdr:nvSpPr>
        <xdr:cNvPr id="548" name="楕円 547"/>
        <xdr:cNvSpPr/>
      </xdr:nvSpPr>
      <xdr:spPr>
        <a:xfrm>
          <a:off x="14541500" y="646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41201</xdr:rowOff>
    </xdr:from>
    <xdr:ext cx="534377" cy="259045"/>
    <xdr:sp macro="" textlink="">
      <xdr:nvSpPr>
        <xdr:cNvPr id="549" name="テキスト ボックス 548"/>
        <xdr:cNvSpPr txBox="1"/>
      </xdr:nvSpPr>
      <xdr:spPr>
        <a:xfrm>
          <a:off x="14325111" y="655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131572</xdr:rowOff>
    </xdr:from>
    <xdr:to>
      <xdr:col>72</xdr:col>
      <xdr:colOff>38100</xdr:colOff>
      <xdr:row>38</xdr:row>
      <xdr:rowOff>61722</xdr:rowOff>
    </xdr:to>
    <xdr:sp macro="" textlink="">
      <xdr:nvSpPr>
        <xdr:cNvPr id="550" name="楕円 549"/>
        <xdr:cNvSpPr/>
      </xdr:nvSpPr>
      <xdr:spPr>
        <a:xfrm>
          <a:off x="13652500" y="647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52849</xdr:rowOff>
    </xdr:from>
    <xdr:ext cx="534377" cy="259045"/>
    <xdr:sp macro="" textlink="">
      <xdr:nvSpPr>
        <xdr:cNvPr id="551" name="テキスト ボックス 550"/>
        <xdr:cNvSpPr txBox="1"/>
      </xdr:nvSpPr>
      <xdr:spPr>
        <a:xfrm>
          <a:off x="13436111" y="656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38390</xdr:rowOff>
    </xdr:from>
    <xdr:to>
      <xdr:col>67</xdr:col>
      <xdr:colOff>101600</xdr:colOff>
      <xdr:row>37</xdr:row>
      <xdr:rowOff>139990</xdr:rowOff>
    </xdr:to>
    <xdr:sp macro="" textlink="">
      <xdr:nvSpPr>
        <xdr:cNvPr id="552" name="楕円 551"/>
        <xdr:cNvSpPr/>
      </xdr:nvSpPr>
      <xdr:spPr>
        <a:xfrm>
          <a:off x="12763500" y="638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156517</xdr:rowOff>
    </xdr:from>
    <xdr:ext cx="534377" cy="259045"/>
    <xdr:sp macro="" textlink="">
      <xdr:nvSpPr>
        <xdr:cNvPr id="553" name="テキスト ボックス 552"/>
        <xdr:cNvSpPr txBox="1"/>
      </xdr:nvSpPr>
      <xdr:spPr>
        <a:xfrm>
          <a:off x="12547111" y="615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4" name="テキスト ボックス 563"/>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4" name="テキスト ボックス 573"/>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8" name="直線コネクタ 577"/>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9" name="教育費最小値テキスト"/>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80" name="直線コネクタ 579"/>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1" name="教育費最大値テキスト"/>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2" name="直線コネクタ 581"/>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121755</xdr:rowOff>
    </xdr:from>
    <xdr:to>
      <xdr:col>85</xdr:col>
      <xdr:colOff>127000</xdr:colOff>
      <xdr:row>56</xdr:row>
      <xdr:rowOff>7493</xdr:rowOff>
    </xdr:to>
    <xdr:cxnSp macro="">
      <xdr:nvCxnSpPr>
        <xdr:cNvPr id="583" name="直線コネクタ 582"/>
        <xdr:cNvCxnSpPr/>
      </xdr:nvCxnSpPr>
      <xdr:spPr>
        <a:xfrm flipV="1">
          <a:off x="15481300" y="9208605"/>
          <a:ext cx="838200" cy="40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128478</xdr:rowOff>
    </xdr:from>
    <xdr:ext cx="534377" cy="259045"/>
    <xdr:sp macro="" textlink="">
      <xdr:nvSpPr>
        <xdr:cNvPr id="584" name="教育費平均値テキスト"/>
        <xdr:cNvSpPr txBox="1"/>
      </xdr:nvSpPr>
      <xdr:spPr>
        <a:xfrm>
          <a:off x="16370300" y="938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5" name="フローチャート: 判断 584"/>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7493</xdr:rowOff>
    </xdr:from>
    <xdr:to>
      <xdr:col>81</xdr:col>
      <xdr:colOff>50800</xdr:colOff>
      <xdr:row>58</xdr:row>
      <xdr:rowOff>130899</xdr:rowOff>
    </xdr:to>
    <xdr:cxnSp macro="">
      <xdr:nvCxnSpPr>
        <xdr:cNvPr id="586" name="直線コネクタ 585"/>
        <xdr:cNvCxnSpPr/>
      </xdr:nvCxnSpPr>
      <xdr:spPr>
        <a:xfrm flipV="1">
          <a:off x="14592300" y="9608693"/>
          <a:ext cx="889000" cy="46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7" name="フローチャート: 判断 586"/>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68839</xdr:rowOff>
    </xdr:from>
    <xdr:ext cx="534377" cy="259045"/>
    <xdr:sp macro="" textlink="">
      <xdr:nvSpPr>
        <xdr:cNvPr id="588" name="テキスト ボックス 587"/>
        <xdr:cNvSpPr txBox="1"/>
      </xdr:nvSpPr>
      <xdr:spPr>
        <a:xfrm>
          <a:off x="15214111" y="93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161341</xdr:rowOff>
    </xdr:from>
    <xdr:to>
      <xdr:col>76</xdr:col>
      <xdr:colOff>114300</xdr:colOff>
      <xdr:row>58</xdr:row>
      <xdr:rowOff>130899</xdr:rowOff>
    </xdr:to>
    <xdr:cxnSp macro="">
      <xdr:nvCxnSpPr>
        <xdr:cNvPr id="589" name="直線コネクタ 588"/>
        <xdr:cNvCxnSpPr/>
      </xdr:nvCxnSpPr>
      <xdr:spPr>
        <a:xfrm>
          <a:off x="13703300" y="9762541"/>
          <a:ext cx="889000" cy="3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90" name="フローチャート: 判断 589"/>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74286</xdr:rowOff>
    </xdr:from>
    <xdr:ext cx="534377" cy="259045"/>
    <xdr:sp macro="" textlink="">
      <xdr:nvSpPr>
        <xdr:cNvPr id="591" name="テキスト ボックス 590"/>
        <xdr:cNvSpPr txBox="1"/>
      </xdr:nvSpPr>
      <xdr:spPr>
        <a:xfrm>
          <a:off x="14325111" y="95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161341</xdr:rowOff>
    </xdr:from>
    <xdr:to>
      <xdr:col>71</xdr:col>
      <xdr:colOff>177800</xdr:colOff>
      <xdr:row>58</xdr:row>
      <xdr:rowOff>20447</xdr:rowOff>
    </xdr:to>
    <xdr:cxnSp macro="">
      <xdr:nvCxnSpPr>
        <xdr:cNvPr id="592" name="直線コネクタ 591"/>
        <xdr:cNvCxnSpPr/>
      </xdr:nvCxnSpPr>
      <xdr:spPr>
        <a:xfrm flipV="1">
          <a:off x="12814300" y="9762541"/>
          <a:ext cx="889000" cy="20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93" name="フローチャート: 判断 592"/>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18622</xdr:rowOff>
    </xdr:from>
    <xdr:ext cx="534377" cy="259045"/>
    <xdr:sp macro="" textlink="">
      <xdr:nvSpPr>
        <xdr:cNvPr id="594" name="テキスト ボックス 593"/>
        <xdr:cNvSpPr txBox="1"/>
      </xdr:nvSpPr>
      <xdr:spPr>
        <a:xfrm>
          <a:off x="13436111" y="944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5" name="フローチャート: 判断 594"/>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63352</xdr:rowOff>
    </xdr:from>
    <xdr:ext cx="534377" cy="259045"/>
    <xdr:sp macro="" textlink="">
      <xdr:nvSpPr>
        <xdr:cNvPr id="596" name="テキスト ボックス 595"/>
        <xdr:cNvSpPr txBox="1"/>
      </xdr:nvSpPr>
      <xdr:spPr>
        <a:xfrm>
          <a:off x="12547111" y="949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70955</xdr:rowOff>
    </xdr:from>
    <xdr:to>
      <xdr:col>85</xdr:col>
      <xdr:colOff>177800</xdr:colOff>
      <xdr:row>54</xdr:row>
      <xdr:rowOff>1105</xdr:rowOff>
    </xdr:to>
    <xdr:sp macro="" textlink="">
      <xdr:nvSpPr>
        <xdr:cNvPr id="602" name="楕円 601"/>
        <xdr:cNvSpPr/>
      </xdr:nvSpPr>
      <xdr:spPr>
        <a:xfrm>
          <a:off x="16268700" y="915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93832</xdr:rowOff>
    </xdr:from>
    <xdr:ext cx="534377" cy="259045"/>
    <xdr:sp macro="" textlink="">
      <xdr:nvSpPr>
        <xdr:cNvPr id="603" name="教育費該当値テキスト"/>
        <xdr:cNvSpPr txBox="1"/>
      </xdr:nvSpPr>
      <xdr:spPr>
        <a:xfrm>
          <a:off x="16370300" y="90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128143</xdr:rowOff>
    </xdr:from>
    <xdr:to>
      <xdr:col>81</xdr:col>
      <xdr:colOff>101600</xdr:colOff>
      <xdr:row>56</xdr:row>
      <xdr:rowOff>58293</xdr:rowOff>
    </xdr:to>
    <xdr:sp macro="" textlink="">
      <xdr:nvSpPr>
        <xdr:cNvPr id="604" name="楕円 603"/>
        <xdr:cNvSpPr/>
      </xdr:nvSpPr>
      <xdr:spPr>
        <a:xfrm>
          <a:off x="15430500" y="955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49420</xdr:rowOff>
    </xdr:from>
    <xdr:ext cx="534377" cy="259045"/>
    <xdr:sp macro="" textlink="">
      <xdr:nvSpPr>
        <xdr:cNvPr id="605" name="テキスト ボックス 604"/>
        <xdr:cNvSpPr txBox="1"/>
      </xdr:nvSpPr>
      <xdr:spPr>
        <a:xfrm>
          <a:off x="15214111" y="965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80099</xdr:rowOff>
    </xdr:from>
    <xdr:to>
      <xdr:col>76</xdr:col>
      <xdr:colOff>165100</xdr:colOff>
      <xdr:row>59</xdr:row>
      <xdr:rowOff>10249</xdr:rowOff>
    </xdr:to>
    <xdr:sp macro="" textlink="">
      <xdr:nvSpPr>
        <xdr:cNvPr id="606" name="楕円 605"/>
        <xdr:cNvSpPr/>
      </xdr:nvSpPr>
      <xdr:spPr>
        <a:xfrm>
          <a:off x="14541500" y="1002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1376</xdr:rowOff>
    </xdr:from>
    <xdr:ext cx="534377" cy="259045"/>
    <xdr:sp macro="" textlink="">
      <xdr:nvSpPr>
        <xdr:cNvPr id="607" name="テキスト ボックス 606"/>
        <xdr:cNvSpPr txBox="1"/>
      </xdr:nvSpPr>
      <xdr:spPr>
        <a:xfrm>
          <a:off x="14325111" y="1011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110541</xdr:rowOff>
    </xdr:from>
    <xdr:to>
      <xdr:col>72</xdr:col>
      <xdr:colOff>38100</xdr:colOff>
      <xdr:row>57</xdr:row>
      <xdr:rowOff>40691</xdr:rowOff>
    </xdr:to>
    <xdr:sp macro="" textlink="">
      <xdr:nvSpPr>
        <xdr:cNvPr id="608" name="楕円 607"/>
        <xdr:cNvSpPr/>
      </xdr:nvSpPr>
      <xdr:spPr>
        <a:xfrm>
          <a:off x="13652500" y="971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31818</xdr:rowOff>
    </xdr:from>
    <xdr:ext cx="534377" cy="259045"/>
    <xdr:sp macro="" textlink="">
      <xdr:nvSpPr>
        <xdr:cNvPr id="609" name="テキスト ボックス 608"/>
        <xdr:cNvSpPr txBox="1"/>
      </xdr:nvSpPr>
      <xdr:spPr>
        <a:xfrm>
          <a:off x="13436111" y="980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141097</xdr:rowOff>
    </xdr:from>
    <xdr:to>
      <xdr:col>67</xdr:col>
      <xdr:colOff>101600</xdr:colOff>
      <xdr:row>58</xdr:row>
      <xdr:rowOff>71247</xdr:rowOff>
    </xdr:to>
    <xdr:sp macro="" textlink="">
      <xdr:nvSpPr>
        <xdr:cNvPr id="610" name="楕円 609"/>
        <xdr:cNvSpPr/>
      </xdr:nvSpPr>
      <xdr:spPr>
        <a:xfrm>
          <a:off x="12763500" y="991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62374</xdr:rowOff>
    </xdr:from>
    <xdr:ext cx="534377" cy="259045"/>
    <xdr:sp macro="" textlink="">
      <xdr:nvSpPr>
        <xdr:cNvPr id="611" name="テキスト ボックス 610"/>
        <xdr:cNvSpPr txBox="1"/>
      </xdr:nvSpPr>
      <xdr:spPr>
        <a:xfrm>
          <a:off x="12547111" y="1000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1" name="テキスト ボックス 63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5" name="直線コネクタ 634"/>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8" name="災害復旧費最大値テキスト"/>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9" name="直線コネクタ 638"/>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38964</xdr:rowOff>
    </xdr:from>
    <xdr:to>
      <xdr:col>85</xdr:col>
      <xdr:colOff>127000</xdr:colOff>
      <xdr:row>79</xdr:row>
      <xdr:rowOff>42621</xdr:rowOff>
    </xdr:to>
    <xdr:cxnSp macro="">
      <xdr:nvCxnSpPr>
        <xdr:cNvPr id="640" name="直線コネクタ 639"/>
        <xdr:cNvCxnSpPr/>
      </xdr:nvCxnSpPr>
      <xdr:spPr>
        <a:xfrm flipV="1">
          <a:off x="15481300" y="13583514"/>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1" name="災害復旧費平均値テキスト"/>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2" name="フローチャート: 判断 641"/>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42621</xdr:rowOff>
    </xdr:from>
    <xdr:to>
      <xdr:col>81</xdr:col>
      <xdr:colOff>50800</xdr:colOff>
      <xdr:row>79</xdr:row>
      <xdr:rowOff>44259</xdr:rowOff>
    </xdr:to>
    <xdr:cxnSp macro="">
      <xdr:nvCxnSpPr>
        <xdr:cNvPr id="643" name="直線コネクタ 642"/>
        <xdr:cNvCxnSpPr/>
      </xdr:nvCxnSpPr>
      <xdr:spPr>
        <a:xfrm flipV="1">
          <a:off x="14592300" y="13587171"/>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4" name="フローチャート: 判断 643"/>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5" name="テキスト ボックス 644"/>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44259</xdr:rowOff>
    </xdr:from>
    <xdr:to>
      <xdr:col>76</xdr:col>
      <xdr:colOff>114300</xdr:colOff>
      <xdr:row>79</xdr:row>
      <xdr:rowOff>44450</xdr:rowOff>
    </xdr:to>
    <xdr:cxnSp macro="">
      <xdr:nvCxnSpPr>
        <xdr:cNvPr id="646" name="直線コネクタ 645"/>
        <xdr:cNvCxnSpPr/>
      </xdr:nvCxnSpPr>
      <xdr:spPr>
        <a:xfrm flipV="1">
          <a:off x="13703300" y="13588809"/>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7" name="フローチャート: 判断 646"/>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70935</xdr:rowOff>
    </xdr:from>
    <xdr:ext cx="469744" cy="259045"/>
    <xdr:sp macro="" textlink="">
      <xdr:nvSpPr>
        <xdr:cNvPr id="648" name="テキスト ボックス 647"/>
        <xdr:cNvSpPr txBox="1"/>
      </xdr:nvSpPr>
      <xdr:spPr>
        <a:xfrm>
          <a:off x="14357428" y="13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50" name="フローチャート: 判断 649"/>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85507</xdr:rowOff>
    </xdr:from>
    <xdr:ext cx="469744" cy="259045"/>
    <xdr:sp macro="" textlink="">
      <xdr:nvSpPr>
        <xdr:cNvPr id="651" name="テキスト ボックス 650"/>
        <xdr:cNvSpPr txBox="1"/>
      </xdr:nvSpPr>
      <xdr:spPr>
        <a:xfrm>
          <a:off x="13468428" y="132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52" name="フローチャート: 判断 651"/>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85735</xdr:rowOff>
    </xdr:from>
    <xdr:ext cx="469744" cy="259045"/>
    <xdr:sp macro="" textlink="">
      <xdr:nvSpPr>
        <xdr:cNvPr id="653" name="テキスト ボックス 652"/>
        <xdr:cNvSpPr txBox="1"/>
      </xdr:nvSpPr>
      <xdr:spPr>
        <a:xfrm>
          <a:off x="12579428" y="1328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159614</xdr:rowOff>
    </xdr:from>
    <xdr:to>
      <xdr:col>85</xdr:col>
      <xdr:colOff>177800</xdr:colOff>
      <xdr:row>79</xdr:row>
      <xdr:rowOff>89764</xdr:rowOff>
    </xdr:to>
    <xdr:sp macro="" textlink="">
      <xdr:nvSpPr>
        <xdr:cNvPr id="659" name="楕円 658"/>
        <xdr:cNvSpPr/>
      </xdr:nvSpPr>
      <xdr:spPr>
        <a:xfrm>
          <a:off x="16268700" y="1353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86416</xdr:rowOff>
    </xdr:from>
    <xdr:ext cx="378565" cy="259045"/>
    <xdr:sp macro="" textlink="">
      <xdr:nvSpPr>
        <xdr:cNvPr id="660" name="災害復旧費該当値テキスト"/>
        <xdr:cNvSpPr txBox="1"/>
      </xdr:nvSpPr>
      <xdr:spPr>
        <a:xfrm>
          <a:off x="16370300" y="13459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163271</xdr:rowOff>
    </xdr:from>
    <xdr:to>
      <xdr:col>81</xdr:col>
      <xdr:colOff>101600</xdr:colOff>
      <xdr:row>79</xdr:row>
      <xdr:rowOff>93421</xdr:rowOff>
    </xdr:to>
    <xdr:sp macro="" textlink="">
      <xdr:nvSpPr>
        <xdr:cNvPr id="661" name="楕円 660"/>
        <xdr:cNvSpPr/>
      </xdr:nvSpPr>
      <xdr:spPr>
        <a:xfrm>
          <a:off x="15430500" y="1353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84548</xdr:rowOff>
    </xdr:from>
    <xdr:ext cx="313932" cy="259045"/>
    <xdr:sp macro="" textlink="">
      <xdr:nvSpPr>
        <xdr:cNvPr id="662" name="テキスト ボックス 661"/>
        <xdr:cNvSpPr txBox="1"/>
      </xdr:nvSpPr>
      <xdr:spPr>
        <a:xfrm>
          <a:off x="15324333" y="13629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164909</xdr:rowOff>
    </xdr:from>
    <xdr:to>
      <xdr:col>76</xdr:col>
      <xdr:colOff>165100</xdr:colOff>
      <xdr:row>79</xdr:row>
      <xdr:rowOff>95059</xdr:rowOff>
    </xdr:to>
    <xdr:sp macro="" textlink="">
      <xdr:nvSpPr>
        <xdr:cNvPr id="663" name="楕円 662"/>
        <xdr:cNvSpPr/>
      </xdr:nvSpPr>
      <xdr:spPr>
        <a:xfrm>
          <a:off x="14541500" y="1353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86186</xdr:rowOff>
    </xdr:from>
    <xdr:ext cx="313932" cy="259045"/>
    <xdr:sp macro="" textlink="">
      <xdr:nvSpPr>
        <xdr:cNvPr id="664" name="テキスト ボックス 663"/>
        <xdr:cNvSpPr txBox="1"/>
      </xdr:nvSpPr>
      <xdr:spPr>
        <a:xfrm>
          <a:off x="14435333" y="13630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0" name="テキスト ボックス 67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2" name="テキスト ボックス 68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4" name="テキスト ボックス 68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6" name="テキスト ボックス 68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8" name="テキスト ボックス 68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90" name="直線コネクタ 689"/>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1" name="公債費最小値テキスト"/>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2" name="直線コネクタ 691"/>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3" name="公債費最大値テキスト"/>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4" name="直線コネクタ 693"/>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118143</xdr:rowOff>
    </xdr:from>
    <xdr:to>
      <xdr:col>85</xdr:col>
      <xdr:colOff>127000</xdr:colOff>
      <xdr:row>95</xdr:row>
      <xdr:rowOff>125206</xdr:rowOff>
    </xdr:to>
    <xdr:cxnSp macro="">
      <xdr:nvCxnSpPr>
        <xdr:cNvPr id="695" name="直線コネクタ 694"/>
        <xdr:cNvCxnSpPr/>
      </xdr:nvCxnSpPr>
      <xdr:spPr>
        <a:xfrm>
          <a:off x="15481300" y="16405893"/>
          <a:ext cx="838200" cy="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129334</xdr:rowOff>
    </xdr:from>
    <xdr:ext cx="534377" cy="259045"/>
    <xdr:sp macro="" textlink="">
      <xdr:nvSpPr>
        <xdr:cNvPr id="696" name="公債費平均値テキスト"/>
        <xdr:cNvSpPr txBox="1"/>
      </xdr:nvSpPr>
      <xdr:spPr>
        <a:xfrm>
          <a:off x="16370300" y="15902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7" name="フローチャート: 判断 696"/>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79212</xdr:rowOff>
    </xdr:from>
    <xdr:to>
      <xdr:col>81</xdr:col>
      <xdr:colOff>50800</xdr:colOff>
      <xdr:row>95</xdr:row>
      <xdr:rowOff>118143</xdr:rowOff>
    </xdr:to>
    <xdr:cxnSp macro="">
      <xdr:nvCxnSpPr>
        <xdr:cNvPr id="698" name="直線コネクタ 697"/>
        <xdr:cNvCxnSpPr/>
      </xdr:nvCxnSpPr>
      <xdr:spPr>
        <a:xfrm>
          <a:off x="14592300" y="16366962"/>
          <a:ext cx="889000" cy="3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9" name="フローチャート: 判断 698"/>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37589</xdr:rowOff>
    </xdr:from>
    <xdr:ext cx="534377" cy="259045"/>
    <xdr:sp macro="" textlink="">
      <xdr:nvSpPr>
        <xdr:cNvPr id="700" name="テキスト ボックス 699"/>
        <xdr:cNvSpPr txBox="1"/>
      </xdr:nvSpPr>
      <xdr:spPr>
        <a:xfrm>
          <a:off x="15214111" y="1581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57130</xdr:rowOff>
    </xdr:from>
    <xdr:to>
      <xdr:col>76</xdr:col>
      <xdr:colOff>114300</xdr:colOff>
      <xdr:row>95</xdr:row>
      <xdr:rowOff>79212</xdr:rowOff>
    </xdr:to>
    <xdr:cxnSp macro="">
      <xdr:nvCxnSpPr>
        <xdr:cNvPr id="701" name="直線コネクタ 700"/>
        <xdr:cNvCxnSpPr/>
      </xdr:nvCxnSpPr>
      <xdr:spPr>
        <a:xfrm>
          <a:off x="13703300" y="16344880"/>
          <a:ext cx="889000" cy="2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2" name="フローチャート: 判断 701"/>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23941</xdr:rowOff>
    </xdr:from>
    <xdr:ext cx="534377" cy="259045"/>
    <xdr:sp macro="" textlink="">
      <xdr:nvSpPr>
        <xdr:cNvPr id="703" name="テキスト ボックス 702"/>
        <xdr:cNvSpPr txBox="1"/>
      </xdr:nvSpPr>
      <xdr:spPr>
        <a:xfrm>
          <a:off x="14325111" y="1579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22611</xdr:rowOff>
    </xdr:from>
    <xdr:to>
      <xdr:col>71</xdr:col>
      <xdr:colOff>177800</xdr:colOff>
      <xdr:row>95</xdr:row>
      <xdr:rowOff>57130</xdr:rowOff>
    </xdr:to>
    <xdr:cxnSp macro="">
      <xdr:nvCxnSpPr>
        <xdr:cNvPr id="704" name="直線コネクタ 703"/>
        <xdr:cNvCxnSpPr/>
      </xdr:nvCxnSpPr>
      <xdr:spPr>
        <a:xfrm>
          <a:off x="12814300" y="16310361"/>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5" name="フローチャート: 判断 704"/>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23119</xdr:rowOff>
    </xdr:from>
    <xdr:ext cx="534377" cy="259045"/>
    <xdr:sp macro="" textlink="">
      <xdr:nvSpPr>
        <xdr:cNvPr id="706" name="テキスト ボックス 705"/>
        <xdr:cNvSpPr txBox="1"/>
      </xdr:nvSpPr>
      <xdr:spPr>
        <a:xfrm>
          <a:off x="13436111" y="1579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7" name="フローチャート: 判断 706"/>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14522</xdr:rowOff>
    </xdr:from>
    <xdr:ext cx="534377" cy="259045"/>
    <xdr:sp macro="" textlink="">
      <xdr:nvSpPr>
        <xdr:cNvPr id="708" name="テキスト ボックス 707"/>
        <xdr:cNvSpPr txBox="1"/>
      </xdr:nvSpPr>
      <xdr:spPr>
        <a:xfrm>
          <a:off x="12547111" y="1578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74406</xdr:rowOff>
    </xdr:from>
    <xdr:to>
      <xdr:col>85</xdr:col>
      <xdr:colOff>177800</xdr:colOff>
      <xdr:row>96</xdr:row>
      <xdr:rowOff>4556</xdr:rowOff>
    </xdr:to>
    <xdr:sp macro="" textlink="">
      <xdr:nvSpPr>
        <xdr:cNvPr id="714" name="楕円 713"/>
        <xdr:cNvSpPr/>
      </xdr:nvSpPr>
      <xdr:spPr>
        <a:xfrm>
          <a:off x="16268700" y="1636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52833</xdr:rowOff>
    </xdr:from>
    <xdr:ext cx="534377" cy="259045"/>
    <xdr:sp macro="" textlink="">
      <xdr:nvSpPr>
        <xdr:cNvPr id="715" name="公債費該当値テキスト"/>
        <xdr:cNvSpPr txBox="1"/>
      </xdr:nvSpPr>
      <xdr:spPr>
        <a:xfrm>
          <a:off x="16370300" y="1634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67343</xdr:rowOff>
    </xdr:from>
    <xdr:to>
      <xdr:col>81</xdr:col>
      <xdr:colOff>101600</xdr:colOff>
      <xdr:row>95</xdr:row>
      <xdr:rowOff>168943</xdr:rowOff>
    </xdr:to>
    <xdr:sp macro="" textlink="">
      <xdr:nvSpPr>
        <xdr:cNvPr id="716" name="楕円 715"/>
        <xdr:cNvSpPr/>
      </xdr:nvSpPr>
      <xdr:spPr>
        <a:xfrm>
          <a:off x="15430500" y="1635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160070</xdr:rowOff>
    </xdr:from>
    <xdr:ext cx="534377" cy="259045"/>
    <xdr:sp macro="" textlink="">
      <xdr:nvSpPr>
        <xdr:cNvPr id="717" name="テキスト ボックス 716"/>
        <xdr:cNvSpPr txBox="1"/>
      </xdr:nvSpPr>
      <xdr:spPr>
        <a:xfrm>
          <a:off x="15214111" y="1644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28412</xdr:rowOff>
    </xdr:from>
    <xdr:to>
      <xdr:col>76</xdr:col>
      <xdr:colOff>165100</xdr:colOff>
      <xdr:row>95</xdr:row>
      <xdr:rowOff>130012</xdr:rowOff>
    </xdr:to>
    <xdr:sp macro="" textlink="">
      <xdr:nvSpPr>
        <xdr:cNvPr id="718" name="楕円 717"/>
        <xdr:cNvSpPr/>
      </xdr:nvSpPr>
      <xdr:spPr>
        <a:xfrm>
          <a:off x="14541500" y="1631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121139</xdr:rowOff>
    </xdr:from>
    <xdr:ext cx="534377" cy="259045"/>
    <xdr:sp macro="" textlink="">
      <xdr:nvSpPr>
        <xdr:cNvPr id="719" name="テキスト ボックス 718"/>
        <xdr:cNvSpPr txBox="1"/>
      </xdr:nvSpPr>
      <xdr:spPr>
        <a:xfrm>
          <a:off x="14325111" y="1640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6330</xdr:rowOff>
    </xdr:from>
    <xdr:to>
      <xdr:col>72</xdr:col>
      <xdr:colOff>38100</xdr:colOff>
      <xdr:row>95</xdr:row>
      <xdr:rowOff>107930</xdr:rowOff>
    </xdr:to>
    <xdr:sp macro="" textlink="">
      <xdr:nvSpPr>
        <xdr:cNvPr id="720" name="楕円 719"/>
        <xdr:cNvSpPr/>
      </xdr:nvSpPr>
      <xdr:spPr>
        <a:xfrm>
          <a:off x="13652500" y="162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99057</xdr:rowOff>
    </xdr:from>
    <xdr:ext cx="534377" cy="259045"/>
    <xdr:sp macro="" textlink="">
      <xdr:nvSpPr>
        <xdr:cNvPr id="721" name="テキスト ボックス 720"/>
        <xdr:cNvSpPr txBox="1"/>
      </xdr:nvSpPr>
      <xdr:spPr>
        <a:xfrm>
          <a:off x="13436111" y="163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143261</xdr:rowOff>
    </xdr:from>
    <xdr:to>
      <xdr:col>67</xdr:col>
      <xdr:colOff>101600</xdr:colOff>
      <xdr:row>95</xdr:row>
      <xdr:rowOff>73411</xdr:rowOff>
    </xdr:to>
    <xdr:sp macro="" textlink="">
      <xdr:nvSpPr>
        <xdr:cNvPr id="722" name="楕円 721"/>
        <xdr:cNvSpPr/>
      </xdr:nvSpPr>
      <xdr:spPr>
        <a:xfrm>
          <a:off x="12763500" y="16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64538</xdr:rowOff>
    </xdr:from>
    <xdr:ext cx="534377" cy="259045"/>
    <xdr:sp macro="" textlink="">
      <xdr:nvSpPr>
        <xdr:cNvPr id="723" name="テキスト ボックス 722"/>
        <xdr:cNvSpPr txBox="1"/>
      </xdr:nvSpPr>
      <xdr:spPr>
        <a:xfrm>
          <a:off x="12547111" y="1635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7" name="直線コネクタ 746"/>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50" name="諸支出金最大値テキスト"/>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1" name="直線コネクタ 750"/>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3" name="諸支出金平均値テキスト"/>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4" name="フローチャート: 判断 753"/>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6" name="フローチャート: 判断 755"/>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7" name="テキスト ボックス 756"/>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9" name="フローチャート: 判断 758"/>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60" name="テキスト ボックス 759"/>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2" name="フローチャート: 判断 761"/>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3" name="テキスト ボックス 762"/>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4" name="フローチャート: 判断 763"/>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12717</xdr:rowOff>
    </xdr:from>
    <xdr:ext cx="378565" cy="259045"/>
    <xdr:sp macro="" textlink="">
      <xdr:nvSpPr>
        <xdr:cNvPr id="765" name="テキスト ボックス 764"/>
        <xdr:cNvSpPr txBox="1"/>
      </xdr:nvSpPr>
      <xdr:spPr>
        <a:xfrm>
          <a:off x="18467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2"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類似団体平均と比較して，低い水準にある費目が多い。</a:t>
          </a:r>
          <a:endParaRPr lang="ja-JP" altLang="ja-JP" sz="1400">
            <a:effectLst/>
          </a:endParaRPr>
        </a:p>
        <a:p>
          <a:r>
            <a:rPr kumimoji="1" lang="ja-JP" altLang="ja-JP" sz="1100">
              <a:solidFill>
                <a:schemeClr val="dk1"/>
              </a:solidFill>
              <a:effectLst/>
              <a:latin typeface="+mn-lt"/>
              <a:ea typeface="+mn-ea"/>
              <a:cs typeface="+mn-cs"/>
            </a:rPr>
            <a:t>令和２年度は，新型コロナウイルス感染症対策による特別定額給付金の支給により，</a:t>
          </a:r>
          <a:r>
            <a:rPr kumimoji="1" lang="ja-JP" altLang="en-US" sz="1100">
              <a:solidFill>
                <a:schemeClr val="dk1"/>
              </a:solidFill>
              <a:effectLst/>
              <a:latin typeface="+mn-lt"/>
              <a:ea typeface="+mn-ea"/>
              <a:cs typeface="+mn-cs"/>
            </a:rPr>
            <a:t>総務費</a:t>
          </a:r>
          <a:r>
            <a:rPr kumimoji="1" lang="ja-JP" altLang="ja-JP" sz="1100">
              <a:solidFill>
                <a:schemeClr val="dk1"/>
              </a:solidFill>
              <a:effectLst/>
              <a:latin typeface="+mn-lt"/>
              <a:ea typeface="+mn-ea"/>
              <a:cs typeface="+mn-cs"/>
            </a:rPr>
            <a:t>が大幅に増加している。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また，ＧＩＧＡスクール環境整備・活用推進事業により，教育費も増加となっている。</a:t>
          </a:r>
          <a:endParaRPr lang="ja-JP" altLang="ja-JP">
            <a:effectLst/>
          </a:endParaRPr>
        </a:p>
        <a:p>
          <a:r>
            <a:rPr kumimoji="1" lang="ja-JP" altLang="en-US" sz="1100">
              <a:solidFill>
                <a:schemeClr val="dk1"/>
              </a:solidFill>
              <a:effectLst/>
              <a:latin typeface="+mn-lt"/>
              <a:ea typeface="+mn-ea"/>
              <a:cs typeface="+mn-cs"/>
            </a:rPr>
            <a:t>民生費</a:t>
          </a:r>
          <a:r>
            <a:rPr kumimoji="1" lang="ja-JP" altLang="ja-JP" sz="1100">
              <a:solidFill>
                <a:schemeClr val="dk1"/>
              </a:solidFill>
              <a:effectLst/>
              <a:latin typeface="+mn-lt"/>
              <a:ea typeface="+mn-ea"/>
              <a:cs typeface="+mn-cs"/>
            </a:rPr>
            <a:t>について，類似団体平均より低い水準とはなっているものの，増加傾向にあるため，適正な福祉サービスの水準を維持しながら，市単独事業や国・県の水準を上回る事業についての見直しを進め，引き続き経常経費の削減等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平成２４年度決算から，決算剰余金のうち２分の１を超える額を財政調整基金に編入しており，基金残高は増加傾向であったが，今後の公共施設の老朽化に備え，公共施設整備基金の充実を図ることとしたことなどから，平成２７年度は取り崩し額が上回り，その後は編入額と同額程度の取り崩しを行っている。令和元年度は</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新型コロナウイルス感染症に対する財源確保のため，財政調整基金の取崩を行わなかった</a:t>
          </a:r>
          <a:r>
            <a:rPr kumimoji="1" lang="ja-JP" altLang="en-US" sz="1050">
              <a:solidFill>
                <a:schemeClr val="dk1"/>
              </a:solidFill>
              <a:effectLst/>
              <a:latin typeface="+mn-lt"/>
              <a:ea typeface="+mn-ea"/>
              <a:cs typeface="+mn-cs"/>
            </a:rPr>
            <a:t>が，令和２年度は</a:t>
          </a:r>
          <a:r>
            <a:rPr kumimoji="1" lang="ja-JP" altLang="ja-JP" sz="1050">
              <a:solidFill>
                <a:schemeClr val="dk1"/>
              </a:solidFill>
              <a:effectLst/>
              <a:latin typeface="+mn-lt"/>
              <a:ea typeface="+mn-ea"/>
              <a:cs typeface="+mn-cs"/>
            </a:rPr>
            <a:t>，</a:t>
          </a:r>
          <a:r>
            <a:rPr lang="ja-JP" altLang="ja-JP" sz="1050">
              <a:solidFill>
                <a:schemeClr val="dk1"/>
              </a:solidFill>
              <a:effectLst/>
              <a:latin typeface="+mn-lt"/>
              <a:ea typeface="+mn-ea"/>
              <a:cs typeface="+mn-cs"/>
            </a:rPr>
            <a:t>感染症対策に重点的に取り組んだこと</a:t>
          </a:r>
          <a:r>
            <a:rPr lang="ja-JP" altLang="en-US" sz="1050">
              <a:solidFill>
                <a:schemeClr val="dk1"/>
              </a:solidFill>
              <a:effectLst/>
              <a:latin typeface="+mn-lt"/>
              <a:ea typeface="+mn-ea"/>
              <a:cs typeface="+mn-cs"/>
            </a:rPr>
            <a:t>等</a:t>
          </a:r>
          <a:r>
            <a:rPr lang="ja-JP" altLang="ja-JP" sz="1050">
              <a:solidFill>
                <a:schemeClr val="dk1"/>
              </a:solidFill>
              <a:effectLst/>
              <a:latin typeface="+mn-lt"/>
              <a:ea typeface="+mn-ea"/>
              <a:cs typeface="+mn-cs"/>
            </a:rPr>
            <a:t>により，</a:t>
          </a:r>
          <a:r>
            <a:rPr lang="ja-JP" altLang="en-US" sz="1050">
              <a:solidFill>
                <a:schemeClr val="dk1"/>
              </a:solidFill>
              <a:effectLst/>
              <a:latin typeface="+mn-lt"/>
              <a:ea typeface="+mn-ea"/>
              <a:cs typeface="+mn-cs"/>
            </a:rPr>
            <a:t>３０</a:t>
          </a:r>
          <a:r>
            <a:rPr lang="ja-JP" altLang="ja-JP" sz="1050">
              <a:solidFill>
                <a:schemeClr val="dk1"/>
              </a:solidFill>
              <a:effectLst/>
              <a:latin typeface="+mn-lt"/>
              <a:ea typeface="+mn-ea"/>
              <a:cs typeface="+mn-cs"/>
            </a:rPr>
            <a:t>億円の</a:t>
          </a:r>
          <a:r>
            <a:rPr lang="ja-JP" altLang="en-US" sz="1050">
              <a:solidFill>
                <a:schemeClr val="dk1"/>
              </a:solidFill>
              <a:effectLst/>
              <a:latin typeface="+mn-lt"/>
              <a:ea typeface="+mn-ea"/>
              <a:cs typeface="+mn-cs"/>
            </a:rPr>
            <a:t>取崩</a:t>
          </a:r>
          <a:r>
            <a:rPr lang="ja-JP" altLang="ja-JP" sz="1050">
              <a:solidFill>
                <a:schemeClr val="dk1"/>
              </a:solidFill>
              <a:effectLst/>
              <a:latin typeface="+mn-lt"/>
              <a:ea typeface="+mn-ea"/>
              <a:cs typeface="+mn-cs"/>
            </a:rPr>
            <a:t>を行っ</a:t>
          </a:r>
          <a:r>
            <a:rPr lang="ja-JP" altLang="en-US" sz="1050">
              <a:solidFill>
                <a:schemeClr val="dk1"/>
              </a:solidFill>
              <a:effectLst/>
              <a:latin typeface="+mn-lt"/>
              <a:ea typeface="+mn-ea"/>
              <a:cs typeface="+mn-cs"/>
            </a:rPr>
            <a:t>たため，</a:t>
          </a:r>
          <a:r>
            <a:rPr kumimoji="1" lang="ja-JP" altLang="ja-JP" sz="1050">
              <a:solidFill>
                <a:schemeClr val="dk1"/>
              </a:solidFill>
              <a:effectLst/>
              <a:latin typeface="+mn-lt"/>
              <a:ea typeface="+mn-ea"/>
              <a:cs typeface="+mn-cs"/>
            </a:rPr>
            <a:t>基金残高が</a:t>
          </a:r>
          <a:r>
            <a:rPr kumimoji="1" lang="ja-JP" altLang="en-US" sz="1050">
              <a:solidFill>
                <a:schemeClr val="dk1"/>
              </a:solidFill>
              <a:effectLst/>
              <a:latin typeface="+mn-lt"/>
              <a:ea typeface="+mn-ea"/>
              <a:cs typeface="+mn-cs"/>
            </a:rPr>
            <a:t>減少</a:t>
          </a:r>
          <a:r>
            <a:rPr kumimoji="1" lang="ja-JP" altLang="ja-JP" sz="1050">
              <a:solidFill>
                <a:schemeClr val="dk1"/>
              </a:solidFill>
              <a:effectLst/>
              <a:latin typeface="+mn-lt"/>
              <a:ea typeface="+mn-ea"/>
              <a:cs typeface="+mn-cs"/>
            </a:rPr>
            <a:t>している。</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一方で，実質収支額は，市税収入の増加等により，</a:t>
          </a:r>
          <a:r>
            <a:rPr kumimoji="1" lang="ja-JP" altLang="ja-JP" sz="1050">
              <a:solidFill>
                <a:schemeClr val="dk1"/>
              </a:solidFill>
              <a:effectLst/>
              <a:latin typeface="+mn-lt"/>
              <a:ea typeface="+mn-ea"/>
              <a:cs typeface="+mn-cs"/>
            </a:rPr>
            <a:t>前年度に比べ，増加</a:t>
          </a:r>
          <a:r>
            <a:rPr kumimoji="1" lang="ja-JP" altLang="en-US" sz="1050">
              <a:solidFill>
                <a:schemeClr val="dk1"/>
              </a:solidFill>
              <a:effectLst/>
              <a:latin typeface="+mn-lt"/>
              <a:ea typeface="+mn-ea"/>
              <a:cs typeface="+mn-cs"/>
            </a:rPr>
            <a:t>となった</a:t>
          </a:r>
          <a:r>
            <a:rPr kumimoji="1" lang="ja-JP" altLang="ja-JP" sz="1050">
              <a:solidFill>
                <a:schemeClr val="dk1"/>
              </a:solidFill>
              <a:effectLst/>
              <a:latin typeface="+mn-lt"/>
              <a:ea typeface="+mn-ea"/>
              <a:cs typeface="+mn-cs"/>
            </a:rPr>
            <a:t>。</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連結ならびにそれぞれの会計において赤字額は発生していない。今後も全会計において黒字を維持するとともに，特別会計等に対する基準外繰出金の抑制に努める。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5"/>
      <c r="DK1" s="185"/>
      <c r="DL1" s="185"/>
      <c r="DM1" s="185"/>
      <c r="DN1" s="185"/>
      <c r="DO1" s="185"/>
    </row>
    <row r="2" spans="1:119" ht="24.75" thickBot="1" x14ac:dyDescent="0.2">
      <c r="A2" s="184"/>
      <c r="B2" s="187" t="s">
        <v>80</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4"/>
      <c r="DK3" s="184"/>
      <c r="DL3" s="184"/>
      <c r="DM3" s="184"/>
      <c r="DN3" s="184"/>
      <c r="DO3" s="184"/>
    </row>
    <row r="4" spans="1:119" ht="18.75" customHeight="1" x14ac:dyDescent="0.15">
      <c r="A4" s="185"/>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188371901</v>
      </c>
      <c r="BO4" s="424"/>
      <c r="BP4" s="424"/>
      <c r="BQ4" s="424"/>
      <c r="BR4" s="424"/>
      <c r="BS4" s="424"/>
      <c r="BT4" s="424"/>
      <c r="BU4" s="425"/>
      <c r="BV4" s="423">
        <v>133330317</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6.3</v>
      </c>
      <c r="CU4" s="608"/>
      <c r="CV4" s="608"/>
      <c r="CW4" s="608"/>
      <c r="CX4" s="608"/>
      <c r="CY4" s="608"/>
      <c r="CZ4" s="608"/>
      <c r="DA4" s="609"/>
      <c r="DB4" s="607">
        <v>5.0999999999999996</v>
      </c>
      <c r="DC4" s="608"/>
      <c r="DD4" s="608"/>
      <c r="DE4" s="608"/>
      <c r="DF4" s="608"/>
      <c r="DG4" s="608"/>
      <c r="DH4" s="608"/>
      <c r="DI4" s="609"/>
      <c r="DJ4" s="184"/>
      <c r="DK4" s="184"/>
      <c r="DL4" s="184"/>
      <c r="DM4" s="184"/>
      <c r="DN4" s="184"/>
      <c r="DO4" s="184"/>
    </row>
    <row r="5" spans="1:119" ht="18.75" customHeight="1" x14ac:dyDescent="0.15">
      <c r="A5" s="185"/>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180740006</v>
      </c>
      <c r="BO5" s="429"/>
      <c r="BP5" s="429"/>
      <c r="BQ5" s="429"/>
      <c r="BR5" s="429"/>
      <c r="BS5" s="429"/>
      <c r="BT5" s="429"/>
      <c r="BU5" s="430"/>
      <c r="BV5" s="428">
        <v>127326398</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90.9</v>
      </c>
      <c r="CU5" s="399"/>
      <c r="CV5" s="399"/>
      <c r="CW5" s="399"/>
      <c r="CX5" s="399"/>
      <c r="CY5" s="399"/>
      <c r="CZ5" s="399"/>
      <c r="DA5" s="400"/>
      <c r="DB5" s="398">
        <v>91.2</v>
      </c>
      <c r="DC5" s="399"/>
      <c r="DD5" s="399"/>
      <c r="DE5" s="399"/>
      <c r="DF5" s="399"/>
      <c r="DG5" s="399"/>
      <c r="DH5" s="399"/>
      <c r="DI5" s="400"/>
      <c r="DJ5" s="184"/>
      <c r="DK5" s="184"/>
      <c r="DL5" s="184"/>
      <c r="DM5" s="184"/>
      <c r="DN5" s="184"/>
      <c r="DO5" s="184"/>
    </row>
    <row r="6" spans="1:119" ht="18.75" customHeight="1" x14ac:dyDescent="0.15">
      <c r="A6" s="185"/>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101</v>
      </c>
      <c r="AV6" s="486"/>
      <c r="AW6" s="486"/>
      <c r="AX6" s="486"/>
      <c r="AY6" s="408" t="s">
        <v>102</v>
      </c>
      <c r="AZ6" s="409"/>
      <c r="BA6" s="409"/>
      <c r="BB6" s="409"/>
      <c r="BC6" s="409"/>
      <c r="BD6" s="409"/>
      <c r="BE6" s="409"/>
      <c r="BF6" s="409"/>
      <c r="BG6" s="409"/>
      <c r="BH6" s="409"/>
      <c r="BI6" s="409"/>
      <c r="BJ6" s="409"/>
      <c r="BK6" s="409"/>
      <c r="BL6" s="409"/>
      <c r="BM6" s="410"/>
      <c r="BN6" s="428">
        <v>7631895</v>
      </c>
      <c r="BO6" s="429"/>
      <c r="BP6" s="429"/>
      <c r="BQ6" s="429"/>
      <c r="BR6" s="429"/>
      <c r="BS6" s="429"/>
      <c r="BT6" s="429"/>
      <c r="BU6" s="430"/>
      <c r="BV6" s="428">
        <v>6003919</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94.5</v>
      </c>
      <c r="CU6" s="582"/>
      <c r="CV6" s="582"/>
      <c r="CW6" s="582"/>
      <c r="CX6" s="582"/>
      <c r="CY6" s="582"/>
      <c r="CZ6" s="582"/>
      <c r="DA6" s="583"/>
      <c r="DB6" s="581">
        <v>94.9</v>
      </c>
      <c r="DC6" s="582"/>
      <c r="DD6" s="582"/>
      <c r="DE6" s="582"/>
      <c r="DF6" s="582"/>
      <c r="DG6" s="582"/>
      <c r="DH6" s="582"/>
      <c r="DI6" s="583"/>
      <c r="DJ6" s="184"/>
      <c r="DK6" s="184"/>
      <c r="DL6" s="184"/>
      <c r="DM6" s="184"/>
      <c r="DN6" s="184"/>
      <c r="DO6" s="184"/>
    </row>
    <row r="7" spans="1:119" ht="18.75" customHeight="1" x14ac:dyDescent="0.15">
      <c r="A7" s="185"/>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2529674</v>
      </c>
      <c r="BO7" s="429"/>
      <c r="BP7" s="429"/>
      <c r="BQ7" s="429"/>
      <c r="BR7" s="429"/>
      <c r="BS7" s="429"/>
      <c r="BT7" s="429"/>
      <c r="BU7" s="430"/>
      <c r="BV7" s="428">
        <v>2008183</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81265849</v>
      </c>
      <c r="CU7" s="429"/>
      <c r="CV7" s="429"/>
      <c r="CW7" s="429"/>
      <c r="CX7" s="429"/>
      <c r="CY7" s="429"/>
      <c r="CZ7" s="429"/>
      <c r="DA7" s="430"/>
      <c r="DB7" s="428">
        <v>78762264</v>
      </c>
      <c r="DC7" s="429"/>
      <c r="DD7" s="429"/>
      <c r="DE7" s="429"/>
      <c r="DF7" s="429"/>
      <c r="DG7" s="429"/>
      <c r="DH7" s="429"/>
      <c r="DI7" s="430"/>
      <c r="DJ7" s="184"/>
      <c r="DK7" s="184"/>
      <c r="DL7" s="184"/>
      <c r="DM7" s="184"/>
      <c r="DN7" s="184"/>
      <c r="DO7" s="184"/>
    </row>
    <row r="8" spans="1:119" ht="18.75" customHeight="1" thickBot="1" x14ac:dyDescent="0.2">
      <c r="A8" s="185"/>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5102221</v>
      </c>
      <c r="BO8" s="429"/>
      <c r="BP8" s="429"/>
      <c r="BQ8" s="429"/>
      <c r="BR8" s="429"/>
      <c r="BS8" s="429"/>
      <c r="BT8" s="429"/>
      <c r="BU8" s="430"/>
      <c r="BV8" s="428">
        <v>3995736</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0.96</v>
      </c>
      <c r="CU8" s="542"/>
      <c r="CV8" s="542"/>
      <c r="CW8" s="542"/>
      <c r="CX8" s="542"/>
      <c r="CY8" s="542"/>
      <c r="CZ8" s="542"/>
      <c r="DA8" s="543"/>
      <c r="DB8" s="541">
        <v>0.96</v>
      </c>
      <c r="DC8" s="542"/>
      <c r="DD8" s="542"/>
      <c r="DE8" s="542"/>
      <c r="DF8" s="542"/>
      <c r="DG8" s="542"/>
      <c r="DH8" s="542"/>
      <c r="DI8" s="543"/>
      <c r="DJ8" s="184"/>
      <c r="DK8" s="184"/>
      <c r="DL8" s="184"/>
      <c r="DM8" s="184"/>
      <c r="DN8" s="184"/>
      <c r="DO8" s="184"/>
    </row>
    <row r="9" spans="1:119" ht="18.75" customHeight="1" thickBot="1" x14ac:dyDescent="0.2">
      <c r="A9" s="185"/>
      <c r="B9" s="570" t="s">
        <v>112</v>
      </c>
      <c r="C9" s="571"/>
      <c r="D9" s="571"/>
      <c r="E9" s="571"/>
      <c r="F9" s="571"/>
      <c r="G9" s="571"/>
      <c r="H9" s="571"/>
      <c r="I9" s="571"/>
      <c r="J9" s="571"/>
      <c r="K9" s="491"/>
      <c r="L9" s="572" t="s">
        <v>113</v>
      </c>
      <c r="M9" s="573"/>
      <c r="N9" s="573"/>
      <c r="O9" s="573"/>
      <c r="P9" s="573"/>
      <c r="Q9" s="574"/>
      <c r="R9" s="575">
        <v>426468</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101</v>
      </c>
      <c r="AV9" s="486"/>
      <c r="AW9" s="486"/>
      <c r="AX9" s="486"/>
      <c r="AY9" s="408" t="s">
        <v>116</v>
      </c>
      <c r="AZ9" s="409"/>
      <c r="BA9" s="409"/>
      <c r="BB9" s="409"/>
      <c r="BC9" s="409"/>
      <c r="BD9" s="409"/>
      <c r="BE9" s="409"/>
      <c r="BF9" s="409"/>
      <c r="BG9" s="409"/>
      <c r="BH9" s="409"/>
      <c r="BI9" s="409"/>
      <c r="BJ9" s="409"/>
      <c r="BK9" s="409"/>
      <c r="BL9" s="409"/>
      <c r="BM9" s="410"/>
      <c r="BN9" s="428">
        <v>1106485</v>
      </c>
      <c r="BO9" s="429"/>
      <c r="BP9" s="429"/>
      <c r="BQ9" s="429"/>
      <c r="BR9" s="429"/>
      <c r="BS9" s="429"/>
      <c r="BT9" s="429"/>
      <c r="BU9" s="430"/>
      <c r="BV9" s="428">
        <v>-450228</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10</v>
      </c>
      <c r="CU9" s="399"/>
      <c r="CV9" s="399"/>
      <c r="CW9" s="399"/>
      <c r="CX9" s="399"/>
      <c r="CY9" s="399"/>
      <c r="CZ9" s="399"/>
      <c r="DA9" s="400"/>
      <c r="DB9" s="398">
        <v>11.1</v>
      </c>
      <c r="DC9" s="399"/>
      <c r="DD9" s="399"/>
      <c r="DE9" s="399"/>
      <c r="DF9" s="399"/>
      <c r="DG9" s="399"/>
      <c r="DH9" s="399"/>
      <c r="DI9" s="400"/>
      <c r="DJ9" s="184"/>
      <c r="DK9" s="184"/>
      <c r="DL9" s="184"/>
      <c r="DM9" s="184"/>
      <c r="DN9" s="184"/>
      <c r="DO9" s="184"/>
    </row>
    <row r="10" spans="1:119" ht="18.75" customHeight="1" thickBot="1" x14ac:dyDescent="0.2">
      <c r="A10" s="185"/>
      <c r="B10" s="570"/>
      <c r="C10" s="571"/>
      <c r="D10" s="571"/>
      <c r="E10" s="571"/>
      <c r="F10" s="571"/>
      <c r="G10" s="571"/>
      <c r="H10" s="571"/>
      <c r="I10" s="571"/>
      <c r="J10" s="571"/>
      <c r="K10" s="491"/>
      <c r="L10" s="401" t="s">
        <v>118</v>
      </c>
      <c r="M10" s="402"/>
      <c r="N10" s="402"/>
      <c r="O10" s="402"/>
      <c r="P10" s="402"/>
      <c r="Q10" s="403"/>
      <c r="R10" s="404">
        <v>413954</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4010</v>
      </c>
      <c r="BO10" s="429"/>
      <c r="BP10" s="429"/>
      <c r="BQ10" s="429"/>
      <c r="BR10" s="429"/>
      <c r="BS10" s="429"/>
      <c r="BT10" s="429"/>
      <c r="BU10" s="430"/>
      <c r="BV10" s="428">
        <v>3610</v>
      </c>
      <c r="BW10" s="429"/>
      <c r="BX10" s="429"/>
      <c r="BY10" s="429"/>
      <c r="BZ10" s="429"/>
      <c r="CA10" s="429"/>
      <c r="CB10" s="429"/>
      <c r="CC10" s="430"/>
      <c r="CD10" s="189" t="s">
        <v>122</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126</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130</v>
      </c>
      <c r="DC11" s="542"/>
      <c r="DD11" s="542"/>
      <c r="DE11" s="542"/>
      <c r="DF11" s="542"/>
      <c r="DG11" s="542"/>
      <c r="DH11" s="542"/>
      <c r="DI11" s="543"/>
      <c r="DJ11" s="184"/>
      <c r="DK11" s="184"/>
      <c r="DL11" s="184"/>
      <c r="DM11" s="184"/>
      <c r="DN11" s="184"/>
      <c r="DO11" s="184"/>
    </row>
    <row r="12" spans="1:119" ht="18.75" customHeight="1" x14ac:dyDescent="0.15">
      <c r="A12" s="185"/>
      <c r="B12" s="544" t="s">
        <v>131</v>
      </c>
      <c r="C12" s="545"/>
      <c r="D12" s="545"/>
      <c r="E12" s="545"/>
      <c r="F12" s="545"/>
      <c r="G12" s="545"/>
      <c r="H12" s="545"/>
      <c r="I12" s="545"/>
      <c r="J12" s="545"/>
      <c r="K12" s="546"/>
      <c r="L12" s="553" t="s">
        <v>132</v>
      </c>
      <c r="M12" s="554"/>
      <c r="N12" s="554"/>
      <c r="O12" s="554"/>
      <c r="P12" s="554"/>
      <c r="Q12" s="555"/>
      <c r="R12" s="556">
        <v>428587</v>
      </c>
      <c r="S12" s="557"/>
      <c r="T12" s="557"/>
      <c r="U12" s="557"/>
      <c r="V12" s="558"/>
      <c r="W12" s="559" t="s">
        <v>1</v>
      </c>
      <c r="X12" s="486"/>
      <c r="Y12" s="486"/>
      <c r="Z12" s="486"/>
      <c r="AA12" s="486"/>
      <c r="AB12" s="560"/>
      <c r="AC12" s="561" t="s">
        <v>133</v>
      </c>
      <c r="AD12" s="562"/>
      <c r="AE12" s="562"/>
      <c r="AF12" s="562"/>
      <c r="AG12" s="563"/>
      <c r="AH12" s="561" t="s">
        <v>134</v>
      </c>
      <c r="AI12" s="562"/>
      <c r="AJ12" s="562"/>
      <c r="AK12" s="562"/>
      <c r="AL12" s="564"/>
      <c r="AM12" s="497" t="s">
        <v>135</v>
      </c>
      <c r="AN12" s="402"/>
      <c r="AO12" s="402"/>
      <c r="AP12" s="402"/>
      <c r="AQ12" s="402"/>
      <c r="AR12" s="402"/>
      <c r="AS12" s="402"/>
      <c r="AT12" s="403"/>
      <c r="AU12" s="485" t="s">
        <v>126</v>
      </c>
      <c r="AV12" s="486"/>
      <c r="AW12" s="486"/>
      <c r="AX12" s="486"/>
      <c r="AY12" s="408" t="s">
        <v>136</v>
      </c>
      <c r="AZ12" s="409"/>
      <c r="BA12" s="409"/>
      <c r="BB12" s="409"/>
      <c r="BC12" s="409"/>
      <c r="BD12" s="409"/>
      <c r="BE12" s="409"/>
      <c r="BF12" s="409"/>
      <c r="BG12" s="409"/>
      <c r="BH12" s="409"/>
      <c r="BI12" s="409"/>
      <c r="BJ12" s="409"/>
      <c r="BK12" s="409"/>
      <c r="BL12" s="409"/>
      <c r="BM12" s="410"/>
      <c r="BN12" s="428">
        <v>3000000</v>
      </c>
      <c r="BO12" s="429"/>
      <c r="BP12" s="429"/>
      <c r="BQ12" s="429"/>
      <c r="BR12" s="429"/>
      <c r="BS12" s="429"/>
      <c r="BT12" s="429"/>
      <c r="BU12" s="430"/>
      <c r="BV12" s="428">
        <v>0</v>
      </c>
      <c r="BW12" s="429"/>
      <c r="BX12" s="429"/>
      <c r="BY12" s="429"/>
      <c r="BZ12" s="429"/>
      <c r="CA12" s="429"/>
      <c r="CB12" s="429"/>
      <c r="CC12" s="430"/>
      <c r="CD12" s="437" t="s">
        <v>137</v>
      </c>
      <c r="CE12" s="438"/>
      <c r="CF12" s="438"/>
      <c r="CG12" s="438"/>
      <c r="CH12" s="438"/>
      <c r="CI12" s="438"/>
      <c r="CJ12" s="438"/>
      <c r="CK12" s="438"/>
      <c r="CL12" s="438"/>
      <c r="CM12" s="438"/>
      <c r="CN12" s="438"/>
      <c r="CO12" s="438"/>
      <c r="CP12" s="438"/>
      <c r="CQ12" s="438"/>
      <c r="CR12" s="438"/>
      <c r="CS12" s="439"/>
      <c r="CT12" s="541" t="s">
        <v>130</v>
      </c>
      <c r="CU12" s="542"/>
      <c r="CV12" s="542"/>
      <c r="CW12" s="542"/>
      <c r="CX12" s="542"/>
      <c r="CY12" s="542"/>
      <c r="CZ12" s="542"/>
      <c r="DA12" s="543"/>
      <c r="DB12" s="541" t="s">
        <v>130</v>
      </c>
      <c r="DC12" s="542"/>
      <c r="DD12" s="542"/>
      <c r="DE12" s="542"/>
      <c r="DF12" s="542"/>
      <c r="DG12" s="542"/>
      <c r="DH12" s="542"/>
      <c r="DI12" s="543"/>
      <c r="DJ12" s="184"/>
      <c r="DK12" s="184"/>
      <c r="DL12" s="184"/>
      <c r="DM12" s="184"/>
      <c r="DN12" s="184"/>
      <c r="DO12" s="184"/>
    </row>
    <row r="13" spans="1:119" ht="18.75" customHeight="1" x14ac:dyDescent="0.15">
      <c r="A13" s="185"/>
      <c r="B13" s="547"/>
      <c r="C13" s="548"/>
      <c r="D13" s="548"/>
      <c r="E13" s="548"/>
      <c r="F13" s="548"/>
      <c r="G13" s="548"/>
      <c r="H13" s="548"/>
      <c r="I13" s="548"/>
      <c r="J13" s="548"/>
      <c r="K13" s="549"/>
      <c r="L13" s="195"/>
      <c r="M13" s="528" t="s">
        <v>138</v>
      </c>
      <c r="N13" s="529"/>
      <c r="O13" s="529"/>
      <c r="P13" s="529"/>
      <c r="Q13" s="530"/>
      <c r="R13" s="531">
        <v>418773</v>
      </c>
      <c r="S13" s="532"/>
      <c r="T13" s="532"/>
      <c r="U13" s="532"/>
      <c r="V13" s="533"/>
      <c r="W13" s="519" t="s">
        <v>139</v>
      </c>
      <c r="X13" s="441"/>
      <c r="Y13" s="441"/>
      <c r="Z13" s="441"/>
      <c r="AA13" s="441"/>
      <c r="AB13" s="442"/>
      <c r="AC13" s="404">
        <v>2221</v>
      </c>
      <c r="AD13" s="405"/>
      <c r="AE13" s="405"/>
      <c r="AF13" s="405"/>
      <c r="AG13" s="406"/>
      <c r="AH13" s="404">
        <v>2296</v>
      </c>
      <c r="AI13" s="405"/>
      <c r="AJ13" s="405"/>
      <c r="AK13" s="405"/>
      <c r="AL13" s="407"/>
      <c r="AM13" s="497" t="s">
        <v>140</v>
      </c>
      <c r="AN13" s="402"/>
      <c r="AO13" s="402"/>
      <c r="AP13" s="402"/>
      <c r="AQ13" s="402"/>
      <c r="AR13" s="402"/>
      <c r="AS13" s="402"/>
      <c r="AT13" s="403"/>
      <c r="AU13" s="485" t="s">
        <v>105</v>
      </c>
      <c r="AV13" s="486"/>
      <c r="AW13" s="486"/>
      <c r="AX13" s="486"/>
      <c r="AY13" s="408" t="s">
        <v>141</v>
      </c>
      <c r="AZ13" s="409"/>
      <c r="BA13" s="409"/>
      <c r="BB13" s="409"/>
      <c r="BC13" s="409"/>
      <c r="BD13" s="409"/>
      <c r="BE13" s="409"/>
      <c r="BF13" s="409"/>
      <c r="BG13" s="409"/>
      <c r="BH13" s="409"/>
      <c r="BI13" s="409"/>
      <c r="BJ13" s="409"/>
      <c r="BK13" s="409"/>
      <c r="BL13" s="409"/>
      <c r="BM13" s="410"/>
      <c r="BN13" s="428">
        <v>-1889505</v>
      </c>
      <c r="BO13" s="429"/>
      <c r="BP13" s="429"/>
      <c r="BQ13" s="429"/>
      <c r="BR13" s="429"/>
      <c r="BS13" s="429"/>
      <c r="BT13" s="429"/>
      <c r="BU13" s="430"/>
      <c r="BV13" s="428">
        <v>-446618</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2.5</v>
      </c>
      <c r="CU13" s="399"/>
      <c r="CV13" s="399"/>
      <c r="CW13" s="399"/>
      <c r="CX13" s="399"/>
      <c r="CY13" s="399"/>
      <c r="CZ13" s="399"/>
      <c r="DA13" s="400"/>
      <c r="DB13" s="398">
        <v>2.2000000000000002</v>
      </c>
      <c r="DC13" s="399"/>
      <c r="DD13" s="399"/>
      <c r="DE13" s="399"/>
      <c r="DF13" s="399"/>
      <c r="DG13" s="399"/>
      <c r="DH13" s="399"/>
      <c r="DI13" s="400"/>
      <c r="DJ13" s="184"/>
      <c r="DK13" s="184"/>
      <c r="DL13" s="184"/>
      <c r="DM13" s="184"/>
      <c r="DN13" s="184"/>
      <c r="DO13" s="184"/>
    </row>
    <row r="14" spans="1:119" ht="18.75" customHeight="1" thickBot="1" x14ac:dyDescent="0.2">
      <c r="A14" s="185"/>
      <c r="B14" s="547"/>
      <c r="C14" s="548"/>
      <c r="D14" s="548"/>
      <c r="E14" s="548"/>
      <c r="F14" s="548"/>
      <c r="G14" s="548"/>
      <c r="H14" s="548"/>
      <c r="I14" s="548"/>
      <c r="J14" s="548"/>
      <c r="K14" s="549"/>
      <c r="L14" s="521" t="s">
        <v>143</v>
      </c>
      <c r="M14" s="565"/>
      <c r="N14" s="565"/>
      <c r="O14" s="565"/>
      <c r="P14" s="565"/>
      <c r="Q14" s="566"/>
      <c r="R14" s="531">
        <v>424920</v>
      </c>
      <c r="S14" s="532"/>
      <c r="T14" s="532"/>
      <c r="U14" s="532"/>
      <c r="V14" s="533"/>
      <c r="W14" s="534"/>
      <c r="X14" s="444"/>
      <c r="Y14" s="444"/>
      <c r="Z14" s="444"/>
      <c r="AA14" s="444"/>
      <c r="AB14" s="445"/>
      <c r="AC14" s="524">
        <v>1.3</v>
      </c>
      <c r="AD14" s="525"/>
      <c r="AE14" s="525"/>
      <c r="AF14" s="525"/>
      <c r="AG14" s="526"/>
      <c r="AH14" s="524">
        <v>1.3</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t="s">
        <v>129</v>
      </c>
      <c r="CU14" s="536"/>
      <c r="CV14" s="536"/>
      <c r="CW14" s="536"/>
      <c r="CX14" s="536"/>
      <c r="CY14" s="536"/>
      <c r="CZ14" s="536"/>
      <c r="DA14" s="537"/>
      <c r="DB14" s="535" t="s">
        <v>130</v>
      </c>
      <c r="DC14" s="536"/>
      <c r="DD14" s="536"/>
      <c r="DE14" s="536"/>
      <c r="DF14" s="536"/>
      <c r="DG14" s="536"/>
      <c r="DH14" s="536"/>
      <c r="DI14" s="537"/>
      <c r="DJ14" s="184"/>
      <c r="DK14" s="184"/>
      <c r="DL14" s="184"/>
      <c r="DM14" s="184"/>
      <c r="DN14" s="184"/>
      <c r="DO14" s="184"/>
    </row>
    <row r="15" spans="1:119" ht="18.75" customHeight="1" x14ac:dyDescent="0.15">
      <c r="A15" s="185"/>
      <c r="B15" s="547"/>
      <c r="C15" s="548"/>
      <c r="D15" s="548"/>
      <c r="E15" s="548"/>
      <c r="F15" s="548"/>
      <c r="G15" s="548"/>
      <c r="H15" s="548"/>
      <c r="I15" s="548"/>
      <c r="J15" s="548"/>
      <c r="K15" s="549"/>
      <c r="L15" s="195"/>
      <c r="M15" s="528" t="s">
        <v>138</v>
      </c>
      <c r="N15" s="529"/>
      <c r="O15" s="529"/>
      <c r="P15" s="529"/>
      <c r="Q15" s="530"/>
      <c r="R15" s="531">
        <v>415171</v>
      </c>
      <c r="S15" s="532"/>
      <c r="T15" s="532"/>
      <c r="U15" s="532"/>
      <c r="V15" s="533"/>
      <c r="W15" s="519" t="s">
        <v>145</v>
      </c>
      <c r="X15" s="441"/>
      <c r="Y15" s="441"/>
      <c r="Z15" s="441"/>
      <c r="AA15" s="441"/>
      <c r="AB15" s="442"/>
      <c r="AC15" s="404">
        <v>33241</v>
      </c>
      <c r="AD15" s="405"/>
      <c r="AE15" s="405"/>
      <c r="AF15" s="405"/>
      <c r="AG15" s="406"/>
      <c r="AH15" s="404">
        <v>32243</v>
      </c>
      <c r="AI15" s="405"/>
      <c r="AJ15" s="405"/>
      <c r="AK15" s="405"/>
      <c r="AL15" s="407"/>
      <c r="AM15" s="497"/>
      <c r="AN15" s="402"/>
      <c r="AO15" s="402"/>
      <c r="AP15" s="402"/>
      <c r="AQ15" s="402"/>
      <c r="AR15" s="402"/>
      <c r="AS15" s="402"/>
      <c r="AT15" s="403"/>
      <c r="AU15" s="485"/>
      <c r="AV15" s="486"/>
      <c r="AW15" s="486"/>
      <c r="AX15" s="486"/>
      <c r="AY15" s="420" t="s">
        <v>146</v>
      </c>
      <c r="AZ15" s="421"/>
      <c r="BA15" s="421"/>
      <c r="BB15" s="421"/>
      <c r="BC15" s="421"/>
      <c r="BD15" s="421"/>
      <c r="BE15" s="421"/>
      <c r="BF15" s="421"/>
      <c r="BG15" s="421"/>
      <c r="BH15" s="421"/>
      <c r="BI15" s="421"/>
      <c r="BJ15" s="421"/>
      <c r="BK15" s="421"/>
      <c r="BL15" s="421"/>
      <c r="BM15" s="422"/>
      <c r="BN15" s="423">
        <v>58376126</v>
      </c>
      <c r="BO15" s="424"/>
      <c r="BP15" s="424"/>
      <c r="BQ15" s="424"/>
      <c r="BR15" s="424"/>
      <c r="BS15" s="424"/>
      <c r="BT15" s="424"/>
      <c r="BU15" s="425"/>
      <c r="BV15" s="423">
        <v>56397173</v>
      </c>
      <c r="BW15" s="424"/>
      <c r="BX15" s="424"/>
      <c r="BY15" s="424"/>
      <c r="BZ15" s="424"/>
      <c r="CA15" s="424"/>
      <c r="CB15" s="424"/>
      <c r="CC15" s="425"/>
      <c r="CD15" s="538" t="s">
        <v>147</v>
      </c>
      <c r="CE15" s="539"/>
      <c r="CF15" s="539"/>
      <c r="CG15" s="539"/>
      <c r="CH15" s="539"/>
      <c r="CI15" s="539"/>
      <c r="CJ15" s="539"/>
      <c r="CK15" s="539"/>
      <c r="CL15" s="539"/>
      <c r="CM15" s="539"/>
      <c r="CN15" s="539"/>
      <c r="CO15" s="539"/>
      <c r="CP15" s="539"/>
      <c r="CQ15" s="539"/>
      <c r="CR15" s="539"/>
      <c r="CS15" s="540"/>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47"/>
      <c r="C16" s="548"/>
      <c r="D16" s="548"/>
      <c r="E16" s="548"/>
      <c r="F16" s="548"/>
      <c r="G16" s="548"/>
      <c r="H16" s="548"/>
      <c r="I16" s="548"/>
      <c r="J16" s="548"/>
      <c r="K16" s="549"/>
      <c r="L16" s="521" t="s">
        <v>148</v>
      </c>
      <c r="M16" s="522"/>
      <c r="N16" s="522"/>
      <c r="O16" s="522"/>
      <c r="P16" s="522"/>
      <c r="Q16" s="523"/>
      <c r="R16" s="516" t="s">
        <v>149</v>
      </c>
      <c r="S16" s="517"/>
      <c r="T16" s="517"/>
      <c r="U16" s="517"/>
      <c r="V16" s="518"/>
      <c r="W16" s="534"/>
      <c r="X16" s="444"/>
      <c r="Y16" s="444"/>
      <c r="Z16" s="444"/>
      <c r="AA16" s="444"/>
      <c r="AB16" s="445"/>
      <c r="AC16" s="524">
        <v>18.8</v>
      </c>
      <c r="AD16" s="525"/>
      <c r="AE16" s="525"/>
      <c r="AF16" s="525"/>
      <c r="AG16" s="526"/>
      <c r="AH16" s="524">
        <v>18.5</v>
      </c>
      <c r="AI16" s="525"/>
      <c r="AJ16" s="525"/>
      <c r="AK16" s="525"/>
      <c r="AL16" s="527"/>
      <c r="AM16" s="497"/>
      <c r="AN16" s="402"/>
      <c r="AO16" s="402"/>
      <c r="AP16" s="402"/>
      <c r="AQ16" s="402"/>
      <c r="AR16" s="402"/>
      <c r="AS16" s="402"/>
      <c r="AT16" s="403"/>
      <c r="AU16" s="485"/>
      <c r="AV16" s="486"/>
      <c r="AW16" s="486"/>
      <c r="AX16" s="486"/>
      <c r="AY16" s="408" t="s">
        <v>150</v>
      </c>
      <c r="AZ16" s="409"/>
      <c r="BA16" s="409"/>
      <c r="BB16" s="409"/>
      <c r="BC16" s="409"/>
      <c r="BD16" s="409"/>
      <c r="BE16" s="409"/>
      <c r="BF16" s="409"/>
      <c r="BG16" s="409"/>
      <c r="BH16" s="409"/>
      <c r="BI16" s="409"/>
      <c r="BJ16" s="409"/>
      <c r="BK16" s="409"/>
      <c r="BL16" s="409"/>
      <c r="BM16" s="410"/>
      <c r="BN16" s="428">
        <v>61250890</v>
      </c>
      <c r="BO16" s="429"/>
      <c r="BP16" s="429"/>
      <c r="BQ16" s="429"/>
      <c r="BR16" s="429"/>
      <c r="BS16" s="429"/>
      <c r="BT16" s="429"/>
      <c r="BU16" s="430"/>
      <c r="BV16" s="428">
        <v>58923898</v>
      </c>
      <c r="BW16" s="429"/>
      <c r="BX16" s="429"/>
      <c r="BY16" s="429"/>
      <c r="BZ16" s="429"/>
      <c r="CA16" s="429"/>
      <c r="CB16" s="429"/>
      <c r="CC16" s="430"/>
      <c r="CD16" s="199"/>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4"/>
      <c r="DK16" s="184"/>
      <c r="DL16" s="184"/>
      <c r="DM16" s="184"/>
      <c r="DN16" s="184"/>
      <c r="DO16" s="184"/>
    </row>
    <row r="17" spans="1:119" ht="18.75" customHeight="1" thickBot="1" x14ac:dyDescent="0.2">
      <c r="A17" s="185"/>
      <c r="B17" s="550"/>
      <c r="C17" s="551"/>
      <c r="D17" s="551"/>
      <c r="E17" s="551"/>
      <c r="F17" s="551"/>
      <c r="G17" s="551"/>
      <c r="H17" s="551"/>
      <c r="I17" s="551"/>
      <c r="J17" s="551"/>
      <c r="K17" s="552"/>
      <c r="L17" s="200"/>
      <c r="M17" s="513" t="s">
        <v>151</v>
      </c>
      <c r="N17" s="514"/>
      <c r="O17" s="514"/>
      <c r="P17" s="514"/>
      <c r="Q17" s="515"/>
      <c r="R17" s="516" t="s">
        <v>152</v>
      </c>
      <c r="S17" s="517"/>
      <c r="T17" s="517"/>
      <c r="U17" s="517"/>
      <c r="V17" s="518"/>
      <c r="W17" s="519" t="s">
        <v>153</v>
      </c>
      <c r="X17" s="441"/>
      <c r="Y17" s="441"/>
      <c r="Z17" s="441"/>
      <c r="AA17" s="441"/>
      <c r="AB17" s="442"/>
      <c r="AC17" s="404">
        <v>141545</v>
      </c>
      <c r="AD17" s="405"/>
      <c r="AE17" s="405"/>
      <c r="AF17" s="405"/>
      <c r="AG17" s="406"/>
      <c r="AH17" s="404">
        <v>139571</v>
      </c>
      <c r="AI17" s="405"/>
      <c r="AJ17" s="405"/>
      <c r="AK17" s="405"/>
      <c r="AL17" s="407"/>
      <c r="AM17" s="497"/>
      <c r="AN17" s="402"/>
      <c r="AO17" s="402"/>
      <c r="AP17" s="402"/>
      <c r="AQ17" s="402"/>
      <c r="AR17" s="402"/>
      <c r="AS17" s="402"/>
      <c r="AT17" s="403"/>
      <c r="AU17" s="485"/>
      <c r="AV17" s="486"/>
      <c r="AW17" s="486"/>
      <c r="AX17" s="486"/>
      <c r="AY17" s="408" t="s">
        <v>154</v>
      </c>
      <c r="AZ17" s="409"/>
      <c r="BA17" s="409"/>
      <c r="BB17" s="409"/>
      <c r="BC17" s="409"/>
      <c r="BD17" s="409"/>
      <c r="BE17" s="409"/>
      <c r="BF17" s="409"/>
      <c r="BG17" s="409"/>
      <c r="BH17" s="409"/>
      <c r="BI17" s="409"/>
      <c r="BJ17" s="409"/>
      <c r="BK17" s="409"/>
      <c r="BL17" s="409"/>
      <c r="BM17" s="410"/>
      <c r="BN17" s="428">
        <v>74871036</v>
      </c>
      <c r="BO17" s="429"/>
      <c r="BP17" s="429"/>
      <c r="BQ17" s="429"/>
      <c r="BR17" s="429"/>
      <c r="BS17" s="429"/>
      <c r="BT17" s="429"/>
      <c r="BU17" s="430"/>
      <c r="BV17" s="428">
        <v>72752849</v>
      </c>
      <c r="BW17" s="429"/>
      <c r="BX17" s="429"/>
      <c r="BY17" s="429"/>
      <c r="BZ17" s="429"/>
      <c r="CA17" s="429"/>
      <c r="CB17" s="429"/>
      <c r="CC17" s="430"/>
      <c r="CD17" s="199"/>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4"/>
      <c r="DK17" s="184"/>
      <c r="DL17" s="184"/>
      <c r="DM17" s="184"/>
      <c r="DN17" s="184"/>
      <c r="DO17" s="184"/>
    </row>
    <row r="18" spans="1:119" ht="18.75" customHeight="1" thickBot="1" x14ac:dyDescent="0.2">
      <c r="A18" s="185"/>
      <c r="B18" s="490" t="s">
        <v>155</v>
      </c>
      <c r="C18" s="491"/>
      <c r="D18" s="491"/>
      <c r="E18" s="492"/>
      <c r="F18" s="492"/>
      <c r="G18" s="492"/>
      <c r="H18" s="492"/>
      <c r="I18" s="492"/>
      <c r="J18" s="492"/>
      <c r="K18" s="492"/>
      <c r="L18" s="493">
        <v>114.74</v>
      </c>
      <c r="M18" s="493"/>
      <c r="N18" s="493"/>
      <c r="O18" s="493"/>
      <c r="P18" s="493"/>
      <c r="Q18" s="493"/>
      <c r="R18" s="494"/>
      <c r="S18" s="494"/>
      <c r="T18" s="494"/>
      <c r="U18" s="494"/>
      <c r="V18" s="495"/>
      <c r="W18" s="509"/>
      <c r="X18" s="510"/>
      <c r="Y18" s="510"/>
      <c r="Z18" s="510"/>
      <c r="AA18" s="510"/>
      <c r="AB18" s="520"/>
      <c r="AC18" s="392">
        <v>80</v>
      </c>
      <c r="AD18" s="393"/>
      <c r="AE18" s="393"/>
      <c r="AF18" s="393"/>
      <c r="AG18" s="496"/>
      <c r="AH18" s="392">
        <v>80.2</v>
      </c>
      <c r="AI18" s="393"/>
      <c r="AJ18" s="393"/>
      <c r="AK18" s="393"/>
      <c r="AL18" s="394"/>
      <c r="AM18" s="497"/>
      <c r="AN18" s="402"/>
      <c r="AO18" s="402"/>
      <c r="AP18" s="402"/>
      <c r="AQ18" s="402"/>
      <c r="AR18" s="402"/>
      <c r="AS18" s="402"/>
      <c r="AT18" s="403"/>
      <c r="AU18" s="485"/>
      <c r="AV18" s="486"/>
      <c r="AW18" s="486"/>
      <c r="AX18" s="486"/>
      <c r="AY18" s="408" t="s">
        <v>156</v>
      </c>
      <c r="AZ18" s="409"/>
      <c r="BA18" s="409"/>
      <c r="BB18" s="409"/>
      <c r="BC18" s="409"/>
      <c r="BD18" s="409"/>
      <c r="BE18" s="409"/>
      <c r="BF18" s="409"/>
      <c r="BG18" s="409"/>
      <c r="BH18" s="409"/>
      <c r="BI18" s="409"/>
      <c r="BJ18" s="409"/>
      <c r="BK18" s="409"/>
      <c r="BL18" s="409"/>
      <c r="BM18" s="410"/>
      <c r="BN18" s="428">
        <v>74345384</v>
      </c>
      <c r="BO18" s="429"/>
      <c r="BP18" s="429"/>
      <c r="BQ18" s="429"/>
      <c r="BR18" s="429"/>
      <c r="BS18" s="429"/>
      <c r="BT18" s="429"/>
      <c r="BU18" s="430"/>
      <c r="BV18" s="428">
        <v>72773416</v>
      </c>
      <c r="BW18" s="429"/>
      <c r="BX18" s="429"/>
      <c r="BY18" s="429"/>
      <c r="BZ18" s="429"/>
      <c r="CA18" s="429"/>
      <c r="CB18" s="429"/>
      <c r="CC18" s="430"/>
      <c r="CD18" s="199"/>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4"/>
      <c r="DK18" s="184"/>
      <c r="DL18" s="184"/>
      <c r="DM18" s="184"/>
      <c r="DN18" s="184"/>
      <c r="DO18" s="184"/>
    </row>
    <row r="19" spans="1:119" ht="18.75" customHeight="1" thickBot="1" x14ac:dyDescent="0.2">
      <c r="A19" s="185"/>
      <c r="B19" s="490" t="s">
        <v>157</v>
      </c>
      <c r="C19" s="491"/>
      <c r="D19" s="491"/>
      <c r="E19" s="492"/>
      <c r="F19" s="492"/>
      <c r="G19" s="492"/>
      <c r="H19" s="492"/>
      <c r="I19" s="492"/>
      <c r="J19" s="492"/>
      <c r="K19" s="492"/>
      <c r="L19" s="498">
        <v>3717</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158</v>
      </c>
      <c r="AZ19" s="409"/>
      <c r="BA19" s="409"/>
      <c r="BB19" s="409"/>
      <c r="BC19" s="409"/>
      <c r="BD19" s="409"/>
      <c r="BE19" s="409"/>
      <c r="BF19" s="409"/>
      <c r="BG19" s="409"/>
      <c r="BH19" s="409"/>
      <c r="BI19" s="409"/>
      <c r="BJ19" s="409"/>
      <c r="BK19" s="409"/>
      <c r="BL19" s="409"/>
      <c r="BM19" s="410"/>
      <c r="BN19" s="428">
        <v>98104179</v>
      </c>
      <c r="BO19" s="429"/>
      <c r="BP19" s="429"/>
      <c r="BQ19" s="429"/>
      <c r="BR19" s="429"/>
      <c r="BS19" s="429"/>
      <c r="BT19" s="429"/>
      <c r="BU19" s="430"/>
      <c r="BV19" s="428">
        <v>89519057</v>
      </c>
      <c r="BW19" s="429"/>
      <c r="BX19" s="429"/>
      <c r="BY19" s="429"/>
      <c r="BZ19" s="429"/>
      <c r="CA19" s="429"/>
      <c r="CB19" s="429"/>
      <c r="CC19" s="430"/>
      <c r="CD19" s="199"/>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4"/>
      <c r="DK19" s="184"/>
      <c r="DL19" s="184"/>
      <c r="DM19" s="184"/>
      <c r="DN19" s="184"/>
      <c r="DO19" s="184"/>
    </row>
    <row r="20" spans="1:119" ht="18.75" customHeight="1" thickBot="1" x14ac:dyDescent="0.2">
      <c r="A20" s="185"/>
      <c r="B20" s="490" t="s">
        <v>159</v>
      </c>
      <c r="C20" s="491"/>
      <c r="D20" s="491"/>
      <c r="E20" s="492"/>
      <c r="F20" s="492"/>
      <c r="G20" s="492"/>
      <c r="H20" s="492"/>
      <c r="I20" s="492"/>
      <c r="J20" s="492"/>
      <c r="K20" s="492"/>
      <c r="L20" s="498">
        <v>188022</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199"/>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4"/>
      <c r="DK20" s="184"/>
      <c r="DL20" s="184"/>
      <c r="DM20" s="184"/>
      <c r="DN20" s="184"/>
      <c r="DO20" s="184"/>
    </row>
    <row r="21" spans="1:119" ht="18.75" customHeight="1" x14ac:dyDescent="0.15">
      <c r="A21" s="185"/>
      <c r="B21" s="487" t="s">
        <v>160</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199"/>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4"/>
      <c r="DK21" s="184"/>
      <c r="DL21" s="184"/>
      <c r="DM21" s="184"/>
      <c r="DN21" s="184"/>
      <c r="DO21" s="184"/>
    </row>
    <row r="22" spans="1:119" ht="18.75" customHeight="1" thickBot="1" x14ac:dyDescent="0.2">
      <c r="A22" s="185"/>
      <c r="B22" s="457" t="s">
        <v>161</v>
      </c>
      <c r="C22" s="458"/>
      <c r="D22" s="459"/>
      <c r="E22" s="466" t="s">
        <v>1</v>
      </c>
      <c r="F22" s="441"/>
      <c r="G22" s="441"/>
      <c r="H22" s="441"/>
      <c r="I22" s="441"/>
      <c r="J22" s="441"/>
      <c r="K22" s="442"/>
      <c r="L22" s="466" t="s">
        <v>162</v>
      </c>
      <c r="M22" s="441"/>
      <c r="N22" s="441"/>
      <c r="O22" s="441"/>
      <c r="P22" s="442"/>
      <c r="Q22" s="451" t="s">
        <v>163</v>
      </c>
      <c r="R22" s="452"/>
      <c r="S22" s="452"/>
      <c r="T22" s="452"/>
      <c r="U22" s="452"/>
      <c r="V22" s="467"/>
      <c r="W22" s="469" t="s">
        <v>164</v>
      </c>
      <c r="X22" s="458"/>
      <c r="Y22" s="459"/>
      <c r="Z22" s="466" t="s">
        <v>1</v>
      </c>
      <c r="AA22" s="441"/>
      <c r="AB22" s="441"/>
      <c r="AC22" s="441"/>
      <c r="AD22" s="441"/>
      <c r="AE22" s="441"/>
      <c r="AF22" s="441"/>
      <c r="AG22" s="442"/>
      <c r="AH22" s="440" t="s">
        <v>165</v>
      </c>
      <c r="AI22" s="441"/>
      <c r="AJ22" s="441"/>
      <c r="AK22" s="441"/>
      <c r="AL22" s="442"/>
      <c r="AM22" s="440" t="s">
        <v>166</v>
      </c>
      <c r="AN22" s="446"/>
      <c r="AO22" s="446"/>
      <c r="AP22" s="446"/>
      <c r="AQ22" s="446"/>
      <c r="AR22" s="447"/>
      <c r="AS22" s="451" t="s">
        <v>163</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199"/>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4"/>
      <c r="DK22" s="184"/>
      <c r="DL22" s="184"/>
      <c r="DM22" s="184"/>
      <c r="DN22" s="184"/>
      <c r="DO22" s="184"/>
    </row>
    <row r="23" spans="1:119" ht="18.75" customHeight="1" x14ac:dyDescent="0.15">
      <c r="A23" s="185"/>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167</v>
      </c>
      <c r="AZ23" s="421"/>
      <c r="BA23" s="421"/>
      <c r="BB23" s="421"/>
      <c r="BC23" s="421"/>
      <c r="BD23" s="421"/>
      <c r="BE23" s="421"/>
      <c r="BF23" s="421"/>
      <c r="BG23" s="421"/>
      <c r="BH23" s="421"/>
      <c r="BI23" s="421"/>
      <c r="BJ23" s="421"/>
      <c r="BK23" s="421"/>
      <c r="BL23" s="421"/>
      <c r="BM23" s="422"/>
      <c r="BN23" s="428">
        <v>87822580</v>
      </c>
      <c r="BO23" s="429"/>
      <c r="BP23" s="429"/>
      <c r="BQ23" s="429"/>
      <c r="BR23" s="429"/>
      <c r="BS23" s="429"/>
      <c r="BT23" s="429"/>
      <c r="BU23" s="430"/>
      <c r="BV23" s="428">
        <v>89230562</v>
      </c>
      <c r="BW23" s="429"/>
      <c r="BX23" s="429"/>
      <c r="BY23" s="429"/>
      <c r="BZ23" s="429"/>
      <c r="CA23" s="429"/>
      <c r="CB23" s="429"/>
      <c r="CC23" s="430"/>
      <c r="CD23" s="199"/>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4"/>
      <c r="DK23" s="184"/>
      <c r="DL23" s="184"/>
      <c r="DM23" s="184"/>
      <c r="DN23" s="184"/>
      <c r="DO23" s="184"/>
    </row>
    <row r="24" spans="1:119" ht="18.75" customHeight="1" thickBot="1" x14ac:dyDescent="0.2">
      <c r="A24" s="185"/>
      <c r="B24" s="460"/>
      <c r="C24" s="461"/>
      <c r="D24" s="462"/>
      <c r="E24" s="401" t="s">
        <v>168</v>
      </c>
      <c r="F24" s="402"/>
      <c r="G24" s="402"/>
      <c r="H24" s="402"/>
      <c r="I24" s="402"/>
      <c r="J24" s="402"/>
      <c r="K24" s="403"/>
      <c r="L24" s="404">
        <v>1</v>
      </c>
      <c r="M24" s="405"/>
      <c r="N24" s="405"/>
      <c r="O24" s="405"/>
      <c r="P24" s="406"/>
      <c r="Q24" s="404">
        <v>9610</v>
      </c>
      <c r="R24" s="405"/>
      <c r="S24" s="405"/>
      <c r="T24" s="405"/>
      <c r="U24" s="405"/>
      <c r="V24" s="406"/>
      <c r="W24" s="470"/>
      <c r="X24" s="461"/>
      <c r="Y24" s="462"/>
      <c r="Z24" s="401" t="s">
        <v>169</v>
      </c>
      <c r="AA24" s="402"/>
      <c r="AB24" s="402"/>
      <c r="AC24" s="402"/>
      <c r="AD24" s="402"/>
      <c r="AE24" s="402"/>
      <c r="AF24" s="402"/>
      <c r="AG24" s="403"/>
      <c r="AH24" s="404">
        <v>2460</v>
      </c>
      <c r="AI24" s="405"/>
      <c r="AJ24" s="405"/>
      <c r="AK24" s="405"/>
      <c r="AL24" s="406"/>
      <c r="AM24" s="404">
        <v>7234860</v>
      </c>
      <c r="AN24" s="405"/>
      <c r="AO24" s="405"/>
      <c r="AP24" s="405"/>
      <c r="AQ24" s="405"/>
      <c r="AR24" s="406"/>
      <c r="AS24" s="404">
        <v>2941</v>
      </c>
      <c r="AT24" s="405"/>
      <c r="AU24" s="405"/>
      <c r="AV24" s="405"/>
      <c r="AW24" s="405"/>
      <c r="AX24" s="407"/>
      <c r="AY24" s="395" t="s">
        <v>170</v>
      </c>
      <c r="AZ24" s="396"/>
      <c r="BA24" s="396"/>
      <c r="BB24" s="396"/>
      <c r="BC24" s="396"/>
      <c r="BD24" s="396"/>
      <c r="BE24" s="396"/>
      <c r="BF24" s="396"/>
      <c r="BG24" s="396"/>
      <c r="BH24" s="396"/>
      <c r="BI24" s="396"/>
      <c r="BJ24" s="396"/>
      <c r="BK24" s="396"/>
      <c r="BL24" s="396"/>
      <c r="BM24" s="397"/>
      <c r="BN24" s="428">
        <v>57122936</v>
      </c>
      <c r="BO24" s="429"/>
      <c r="BP24" s="429"/>
      <c r="BQ24" s="429"/>
      <c r="BR24" s="429"/>
      <c r="BS24" s="429"/>
      <c r="BT24" s="429"/>
      <c r="BU24" s="430"/>
      <c r="BV24" s="428">
        <v>60080858</v>
      </c>
      <c r="BW24" s="429"/>
      <c r="BX24" s="429"/>
      <c r="BY24" s="429"/>
      <c r="BZ24" s="429"/>
      <c r="CA24" s="429"/>
      <c r="CB24" s="429"/>
      <c r="CC24" s="430"/>
      <c r="CD24" s="199"/>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4"/>
      <c r="DK24" s="184"/>
      <c r="DL24" s="184"/>
      <c r="DM24" s="184"/>
      <c r="DN24" s="184"/>
      <c r="DO24" s="184"/>
    </row>
    <row r="25" spans="1:119" s="184" customFormat="1" ht="18.75" customHeight="1" x14ac:dyDescent="0.15">
      <c r="A25" s="185"/>
      <c r="B25" s="460"/>
      <c r="C25" s="461"/>
      <c r="D25" s="462"/>
      <c r="E25" s="401" t="s">
        <v>171</v>
      </c>
      <c r="F25" s="402"/>
      <c r="G25" s="402"/>
      <c r="H25" s="402"/>
      <c r="I25" s="402"/>
      <c r="J25" s="402"/>
      <c r="K25" s="403"/>
      <c r="L25" s="404">
        <v>1</v>
      </c>
      <c r="M25" s="405"/>
      <c r="N25" s="405"/>
      <c r="O25" s="405"/>
      <c r="P25" s="406"/>
      <c r="Q25" s="404">
        <v>7900</v>
      </c>
      <c r="R25" s="405"/>
      <c r="S25" s="405"/>
      <c r="T25" s="405"/>
      <c r="U25" s="405"/>
      <c r="V25" s="406"/>
      <c r="W25" s="470"/>
      <c r="X25" s="461"/>
      <c r="Y25" s="462"/>
      <c r="Z25" s="401" t="s">
        <v>172</v>
      </c>
      <c r="AA25" s="402"/>
      <c r="AB25" s="402"/>
      <c r="AC25" s="402"/>
      <c r="AD25" s="402"/>
      <c r="AE25" s="402"/>
      <c r="AF25" s="402"/>
      <c r="AG25" s="403"/>
      <c r="AH25" s="404">
        <v>461</v>
      </c>
      <c r="AI25" s="405"/>
      <c r="AJ25" s="405"/>
      <c r="AK25" s="405"/>
      <c r="AL25" s="406"/>
      <c r="AM25" s="404">
        <v>1359950</v>
      </c>
      <c r="AN25" s="405"/>
      <c r="AO25" s="405"/>
      <c r="AP25" s="405"/>
      <c r="AQ25" s="405"/>
      <c r="AR25" s="406"/>
      <c r="AS25" s="404">
        <v>2950</v>
      </c>
      <c r="AT25" s="405"/>
      <c r="AU25" s="405"/>
      <c r="AV25" s="405"/>
      <c r="AW25" s="405"/>
      <c r="AX25" s="407"/>
      <c r="AY25" s="420" t="s">
        <v>173</v>
      </c>
      <c r="AZ25" s="421"/>
      <c r="BA25" s="421"/>
      <c r="BB25" s="421"/>
      <c r="BC25" s="421"/>
      <c r="BD25" s="421"/>
      <c r="BE25" s="421"/>
      <c r="BF25" s="421"/>
      <c r="BG25" s="421"/>
      <c r="BH25" s="421"/>
      <c r="BI25" s="421"/>
      <c r="BJ25" s="421"/>
      <c r="BK25" s="421"/>
      <c r="BL25" s="421"/>
      <c r="BM25" s="422"/>
      <c r="BN25" s="423">
        <v>33657582</v>
      </c>
      <c r="BO25" s="424"/>
      <c r="BP25" s="424"/>
      <c r="BQ25" s="424"/>
      <c r="BR25" s="424"/>
      <c r="BS25" s="424"/>
      <c r="BT25" s="424"/>
      <c r="BU25" s="425"/>
      <c r="BV25" s="423">
        <v>31544712</v>
      </c>
      <c r="BW25" s="424"/>
      <c r="BX25" s="424"/>
      <c r="BY25" s="424"/>
      <c r="BZ25" s="424"/>
      <c r="CA25" s="424"/>
      <c r="CB25" s="424"/>
      <c r="CC25" s="425"/>
      <c r="CD25" s="199"/>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4" customFormat="1" ht="18.75" customHeight="1" x14ac:dyDescent="0.15">
      <c r="A26" s="185"/>
      <c r="B26" s="460"/>
      <c r="C26" s="461"/>
      <c r="D26" s="462"/>
      <c r="E26" s="401" t="s">
        <v>174</v>
      </c>
      <c r="F26" s="402"/>
      <c r="G26" s="402"/>
      <c r="H26" s="402"/>
      <c r="I26" s="402"/>
      <c r="J26" s="402"/>
      <c r="K26" s="403"/>
      <c r="L26" s="404">
        <v>1</v>
      </c>
      <c r="M26" s="405"/>
      <c r="N26" s="405"/>
      <c r="O26" s="405"/>
      <c r="P26" s="406"/>
      <c r="Q26" s="404">
        <v>7210</v>
      </c>
      <c r="R26" s="405"/>
      <c r="S26" s="405"/>
      <c r="T26" s="405"/>
      <c r="U26" s="405"/>
      <c r="V26" s="406"/>
      <c r="W26" s="470"/>
      <c r="X26" s="461"/>
      <c r="Y26" s="462"/>
      <c r="Z26" s="401" t="s">
        <v>175</v>
      </c>
      <c r="AA26" s="483"/>
      <c r="AB26" s="483"/>
      <c r="AC26" s="483"/>
      <c r="AD26" s="483"/>
      <c r="AE26" s="483"/>
      <c r="AF26" s="483"/>
      <c r="AG26" s="484"/>
      <c r="AH26" s="404">
        <v>106</v>
      </c>
      <c r="AI26" s="405"/>
      <c r="AJ26" s="405"/>
      <c r="AK26" s="405"/>
      <c r="AL26" s="406"/>
      <c r="AM26" s="404">
        <v>330508</v>
      </c>
      <c r="AN26" s="405"/>
      <c r="AO26" s="405"/>
      <c r="AP26" s="405"/>
      <c r="AQ26" s="405"/>
      <c r="AR26" s="406"/>
      <c r="AS26" s="404">
        <v>3118</v>
      </c>
      <c r="AT26" s="405"/>
      <c r="AU26" s="405"/>
      <c r="AV26" s="405"/>
      <c r="AW26" s="405"/>
      <c r="AX26" s="407"/>
      <c r="AY26" s="437" t="s">
        <v>176</v>
      </c>
      <c r="AZ26" s="438"/>
      <c r="BA26" s="438"/>
      <c r="BB26" s="438"/>
      <c r="BC26" s="438"/>
      <c r="BD26" s="438"/>
      <c r="BE26" s="438"/>
      <c r="BF26" s="438"/>
      <c r="BG26" s="438"/>
      <c r="BH26" s="438"/>
      <c r="BI26" s="438"/>
      <c r="BJ26" s="438"/>
      <c r="BK26" s="438"/>
      <c r="BL26" s="438"/>
      <c r="BM26" s="439"/>
      <c r="BN26" s="428" t="s">
        <v>177</v>
      </c>
      <c r="BO26" s="429"/>
      <c r="BP26" s="429"/>
      <c r="BQ26" s="429"/>
      <c r="BR26" s="429"/>
      <c r="BS26" s="429"/>
      <c r="BT26" s="429"/>
      <c r="BU26" s="430"/>
      <c r="BV26" s="428" t="s">
        <v>177</v>
      </c>
      <c r="BW26" s="429"/>
      <c r="BX26" s="429"/>
      <c r="BY26" s="429"/>
      <c r="BZ26" s="429"/>
      <c r="CA26" s="429"/>
      <c r="CB26" s="429"/>
      <c r="CC26" s="430"/>
      <c r="CD26" s="199"/>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5"/>
      <c r="B27" s="460"/>
      <c r="C27" s="461"/>
      <c r="D27" s="462"/>
      <c r="E27" s="401" t="s">
        <v>178</v>
      </c>
      <c r="F27" s="402"/>
      <c r="G27" s="402"/>
      <c r="H27" s="402"/>
      <c r="I27" s="402"/>
      <c r="J27" s="402"/>
      <c r="K27" s="403"/>
      <c r="L27" s="404">
        <v>1</v>
      </c>
      <c r="M27" s="405"/>
      <c r="N27" s="405"/>
      <c r="O27" s="405"/>
      <c r="P27" s="406"/>
      <c r="Q27" s="404">
        <v>6680</v>
      </c>
      <c r="R27" s="405"/>
      <c r="S27" s="405"/>
      <c r="T27" s="405"/>
      <c r="U27" s="405"/>
      <c r="V27" s="406"/>
      <c r="W27" s="470"/>
      <c r="X27" s="461"/>
      <c r="Y27" s="462"/>
      <c r="Z27" s="401" t="s">
        <v>179</v>
      </c>
      <c r="AA27" s="402"/>
      <c r="AB27" s="402"/>
      <c r="AC27" s="402"/>
      <c r="AD27" s="402"/>
      <c r="AE27" s="402"/>
      <c r="AF27" s="402"/>
      <c r="AG27" s="403"/>
      <c r="AH27" s="404">
        <v>108</v>
      </c>
      <c r="AI27" s="405"/>
      <c r="AJ27" s="405"/>
      <c r="AK27" s="405"/>
      <c r="AL27" s="406"/>
      <c r="AM27" s="404">
        <v>393004</v>
      </c>
      <c r="AN27" s="405"/>
      <c r="AO27" s="405"/>
      <c r="AP27" s="405"/>
      <c r="AQ27" s="405"/>
      <c r="AR27" s="406"/>
      <c r="AS27" s="404">
        <v>3639</v>
      </c>
      <c r="AT27" s="405"/>
      <c r="AU27" s="405"/>
      <c r="AV27" s="405"/>
      <c r="AW27" s="405"/>
      <c r="AX27" s="407"/>
      <c r="AY27" s="434" t="s">
        <v>180</v>
      </c>
      <c r="AZ27" s="435"/>
      <c r="BA27" s="435"/>
      <c r="BB27" s="435"/>
      <c r="BC27" s="435"/>
      <c r="BD27" s="435"/>
      <c r="BE27" s="435"/>
      <c r="BF27" s="435"/>
      <c r="BG27" s="435"/>
      <c r="BH27" s="435"/>
      <c r="BI27" s="435"/>
      <c r="BJ27" s="435"/>
      <c r="BK27" s="435"/>
      <c r="BL27" s="435"/>
      <c r="BM27" s="436"/>
      <c r="BN27" s="431">
        <v>4967640</v>
      </c>
      <c r="BO27" s="432"/>
      <c r="BP27" s="432"/>
      <c r="BQ27" s="432"/>
      <c r="BR27" s="432"/>
      <c r="BS27" s="432"/>
      <c r="BT27" s="432"/>
      <c r="BU27" s="433"/>
      <c r="BV27" s="431">
        <v>4967640</v>
      </c>
      <c r="BW27" s="432"/>
      <c r="BX27" s="432"/>
      <c r="BY27" s="432"/>
      <c r="BZ27" s="432"/>
      <c r="CA27" s="432"/>
      <c r="CB27" s="432"/>
      <c r="CC27" s="433"/>
      <c r="CD27" s="201"/>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4"/>
      <c r="DK27" s="184"/>
      <c r="DL27" s="184"/>
      <c r="DM27" s="184"/>
      <c r="DN27" s="184"/>
      <c r="DO27" s="184"/>
    </row>
    <row r="28" spans="1:119" ht="18.75" customHeight="1" x14ac:dyDescent="0.15">
      <c r="A28" s="185"/>
      <c r="B28" s="460"/>
      <c r="C28" s="461"/>
      <c r="D28" s="462"/>
      <c r="E28" s="401" t="s">
        <v>181</v>
      </c>
      <c r="F28" s="402"/>
      <c r="G28" s="402"/>
      <c r="H28" s="402"/>
      <c r="I28" s="402"/>
      <c r="J28" s="402"/>
      <c r="K28" s="403"/>
      <c r="L28" s="404">
        <v>1</v>
      </c>
      <c r="M28" s="405"/>
      <c r="N28" s="405"/>
      <c r="O28" s="405"/>
      <c r="P28" s="406"/>
      <c r="Q28" s="404">
        <v>5970</v>
      </c>
      <c r="R28" s="405"/>
      <c r="S28" s="405"/>
      <c r="T28" s="405"/>
      <c r="U28" s="405"/>
      <c r="V28" s="406"/>
      <c r="W28" s="470"/>
      <c r="X28" s="461"/>
      <c r="Y28" s="462"/>
      <c r="Z28" s="401" t="s">
        <v>182</v>
      </c>
      <c r="AA28" s="402"/>
      <c r="AB28" s="402"/>
      <c r="AC28" s="402"/>
      <c r="AD28" s="402"/>
      <c r="AE28" s="402"/>
      <c r="AF28" s="402"/>
      <c r="AG28" s="403"/>
      <c r="AH28" s="404" t="s">
        <v>177</v>
      </c>
      <c r="AI28" s="405"/>
      <c r="AJ28" s="405"/>
      <c r="AK28" s="405"/>
      <c r="AL28" s="406"/>
      <c r="AM28" s="404" t="s">
        <v>177</v>
      </c>
      <c r="AN28" s="405"/>
      <c r="AO28" s="405"/>
      <c r="AP28" s="405"/>
      <c r="AQ28" s="405"/>
      <c r="AR28" s="406"/>
      <c r="AS28" s="404" t="s">
        <v>183</v>
      </c>
      <c r="AT28" s="405"/>
      <c r="AU28" s="405"/>
      <c r="AV28" s="405"/>
      <c r="AW28" s="405"/>
      <c r="AX28" s="407"/>
      <c r="AY28" s="411" t="s">
        <v>184</v>
      </c>
      <c r="AZ28" s="412"/>
      <c r="BA28" s="412"/>
      <c r="BB28" s="413"/>
      <c r="BC28" s="420" t="s">
        <v>48</v>
      </c>
      <c r="BD28" s="421"/>
      <c r="BE28" s="421"/>
      <c r="BF28" s="421"/>
      <c r="BG28" s="421"/>
      <c r="BH28" s="421"/>
      <c r="BI28" s="421"/>
      <c r="BJ28" s="421"/>
      <c r="BK28" s="421"/>
      <c r="BL28" s="421"/>
      <c r="BM28" s="422"/>
      <c r="BN28" s="423">
        <v>11725719</v>
      </c>
      <c r="BO28" s="424"/>
      <c r="BP28" s="424"/>
      <c r="BQ28" s="424"/>
      <c r="BR28" s="424"/>
      <c r="BS28" s="424"/>
      <c r="BT28" s="424"/>
      <c r="BU28" s="425"/>
      <c r="BV28" s="423">
        <v>12721709</v>
      </c>
      <c r="BW28" s="424"/>
      <c r="BX28" s="424"/>
      <c r="BY28" s="424"/>
      <c r="BZ28" s="424"/>
      <c r="CA28" s="424"/>
      <c r="CB28" s="424"/>
      <c r="CC28" s="425"/>
      <c r="CD28" s="199"/>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4"/>
      <c r="DK28" s="184"/>
      <c r="DL28" s="184"/>
      <c r="DM28" s="184"/>
      <c r="DN28" s="184"/>
      <c r="DO28" s="184"/>
    </row>
    <row r="29" spans="1:119" ht="18.75" customHeight="1" x14ac:dyDescent="0.15">
      <c r="A29" s="185"/>
      <c r="B29" s="460"/>
      <c r="C29" s="461"/>
      <c r="D29" s="462"/>
      <c r="E29" s="401" t="s">
        <v>185</v>
      </c>
      <c r="F29" s="402"/>
      <c r="G29" s="402"/>
      <c r="H29" s="402"/>
      <c r="I29" s="402"/>
      <c r="J29" s="402"/>
      <c r="K29" s="403"/>
      <c r="L29" s="404">
        <v>34</v>
      </c>
      <c r="M29" s="405"/>
      <c r="N29" s="405"/>
      <c r="O29" s="405"/>
      <c r="P29" s="406"/>
      <c r="Q29" s="404">
        <v>5770</v>
      </c>
      <c r="R29" s="405"/>
      <c r="S29" s="405"/>
      <c r="T29" s="405"/>
      <c r="U29" s="405"/>
      <c r="V29" s="406"/>
      <c r="W29" s="471"/>
      <c r="X29" s="472"/>
      <c r="Y29" s="473"/>
      <c r="Z29" s="401" t="s">
        <v>186</v>
      </c>
      <c r="AA29" s="402"/>
      <c r="AB29" s="402"/>
      <c r="AC29" s="402"/>
      <c r="AD29" s="402"/>
      <c r="AE29" s="402"/>
      <c r="AF29" s="402"/>
      <c r="AG29" s="403"/>
      <c r="AH29" s="404">
        <v>2568</v>
      </c>
      <c r="AI29" s="405"/>
      <c r="AJ29" s="405"/>
      <c r="AK29" s="405"/>
      <c r="AL29" s="406"/>
      <c r="AM29" s="404">
        <v>7627864</v>
      </c>
      <c r="AN29" s="405"/>
      <c r="AO29" s="405"/>
      <c r="AP29" s="405"/>
      <c r="AQ29" s="405"/>
      <c r="AR29" s="406"/>
      <c r="AS29" s="404">
        <v>2970</v>
      </c>
      <c r="AT29" s="405"/>
      <c r="AU29" s="405"/>
      <c r="AV29" s="405"/>
      <c r="AW29" s="405"/>
      <c r="AX29" s="407"/>
      <c r="AY29" s="414"/>
      <c r="AZ29" s="415"/>
      <c r="BA29" s="415"/>
      <c r="BB29" s="416"/>
      <c r="BC29" s="408" t="s">
        <v>187</v>
      </c>
      <c r="BD29" s="409"/>
      <c r="BE29" s="409"/>
      <c r="BF29" s="409"/>
      <c r="BG29" s="409"/>
      <c r="BH29" s="409"/>
      <c r="BI29" s="409"/>
      <c r="BJ29" s="409"/>
      <c r="BK29" s="409"/>
      <c r="BL29" s="409"/>
      <c r="BM29" s="410"/>
      <c r="BN29" s="428" t="s">
        <v>188</v>
      </c>
      <c r="BO29" s="429"/>
      <c r="BP29" s="429"/>
      <c r="BQ29" s="429"/>
      <c r="BR29" s="429"/>
      <c r="BS29" s="429"/>
      <c r="BT29" s="429"/>
      <c r="BU29" s="430"/>
      <c r="BV29" s="428" t="s">
        <v>177</v>
      </c>
      <c r="BW29" s="429"/>
      <c r="BX29" s="429"/>
      <c r="BY29" s="429"/>
      <c r="BZ29" s="429"/>
      <c r="CA29" s="429"/>
      <c r="CB29" s="429"/>
      <c r="CC29" s="430"/>
      <c r="CD29" s="201"/>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4"/>
      <c r="DK29" s="184"/>
      <c r="DL29" s="184"/>
      <c r="DM29" s="184"/>
      <c r="DN29" s="184"/>
      <c r="DO29" s="184"/>
    </row>
    <row r="30" spans="1:119" ht="18.75" customHeight="1" thickBot="1" x14ac:dyDescent="0.2">
      <c r="A30" s="185"/>
      <c r="B30" s="463"/>
      <c r="C30" s="464"/>
      <c r="D30" s="465"/>
      <c r="E30" s="474"/>
      <c r="F30" s="475"/>
      <c r="G30" s="475"/>
      <c r="H30" s="475"/>
      <c r="I30" s="475"/>
      <c r="J30" s="475"/>
      <c r="K30" s="476"/>
      <c r="L30" s="477"/>
      <c r="M30" s="478"/>
      <c r="N30" s="478"/>
      <c r="O30" s="478"/>
      <c r="P30" s="479"/>
      <c r="Q30" s="477"/>
      <c r="R30" s="478"/>
      <c r="S30" s="478"/>
      <c r="T30" s="478"/>
      <c r="U30" s="478"/>
      <c r="V30" s="479"/>
      <c r="W30" s="480" t="s">
        <v>189</v>
      </c>
      <c r="X30" s="481"/>
      <c r="Y30" s="481"/>
      <c r="Z30" s="481"/>
      <c r="AA30" s="481"/>
      <c r="AB30" s="481"/>
      <c r="AC30" s="481"/>
      <c r="AD30" s="481"/>
      <c r="AE30" s="481"/>
      <c r="AF30" s="481"/>
      <c r="AG30" s="482"/>
      <c r="AH30" s="392">
        <v>102.7</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22860332</v>
      </c>
      <c r="BO30" s="432"/>
      <c r="BP30" s="432"/>
      <c r="BQ30" s="432"/>
      <c r="BR30" s="432"/>
      <c r="BS30" s="432"/>
      <c r="BT30" s="432"/>
      <c r="BU30" s="433"/>
      <c r="BV30" s="431">
        <v>22946955</v>
      </c>
      <c r="BW30" s="432"/>
      <c r="BX30" s="432"/>
      <c r="BY30" s="432"/>
      <c r="BZ30" s="432"/>
      <c r="CA30" s="432"/>
      <c r="CB30" s="432"/>
      <c r="CC30" s="433"/>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190</v>
      </c>
      <c r="D32" s="212"/>
      <c r="E32" s="212"/>
      <c r="F32" s="209"/>
      <c r="G32" s="209"/>
      <c r="H32" s="209"/>
      <c r="I32" s="209"/>
      <c r="J32" s="209"/>
      <c r="K32" s="209"/>
      <c r="L32" s="209"/>
      <c r="M32" s="209"/>
      <c r="N32" s="209"/>
      <c r="O32" s="209"/>
      <c r="P32" s="209"/>
      <c r="Q32" s="209"/>
      <c r="R32" s="209"/>
      <c r="S32" s="209"/>
      <c r="T32" s="209"/>
      <c r="U32" s="209" t="s">
        <v>191</v>
      </c>
      <c r="V32" s="209"/>
      <c r="W32" s="209"/>
      <c r="X32" s="209"/>
      <c r="Y32" s="209"/>
      <c r="Z32" s="209"/>
      <c r="AA32" s="209"/>
      <c r="AB32" s="209"/>
      <c r="AC32" s="209"/>
      <c r="AD32" s="209"/>
      <c r="AE32" s="209"/>
      <c r="AF32" s="209"/>
      <c r="AG32" s="209"/>
      <c r="AH32" s="209"/>
      <c r="AI32" s="209"/>
      <c r="AJ32" s="209"/>
      <c r="AK32" s="209"/>
      <c r="AL32" s="209"/>
      <c r="AM32" s="213" t="s">
        <v>192</v>
      </c>
      <c r="AN32" s="209"/>
      <c r="AO32" s="209"/>
      <c r="AP32" s="209"/>
      <c r="AQ32" s="209"/>
      <c r="AR32" s="209"/>
      <c r="AS32" s="213"/>
      <c r="AT32" s="213"/>
      <c r="AU32" s="213"/>
      <c r="AV32" s="213"/>
      <c r="AW32" s="213"/>
      <c r="AX32" s="213"/>
      <c r="AY32" s="213"/>
      <c r="AZ32" s="213"/>
      <c r="BA32" s="213"/>
      <c r="BB32" s="209"/>
      <c r="BC32" s="213"/>
      <c r="BD32" s="209"/>
      <c r="BE32" s="213" t="s">
        <v>193</v>
      </c>
      <c r="BF32" s="209"/>
      <c r="BG32" s="209"/>
      <c r="BH32" s="209"/>
      <c r="BI32" s="209"/>
      <c r="BJ32" s="213"/>
      <c r="BK32" s="213"/>
      <c r="BL32" s="213"/>
      <c r="BM32" s="213"/>
      <c r="BN32" s="213"/>
      <c r="BO32" s="213"/>
      <c r="BP32" s="213"/>
      <c r="BQ32" s="213"/>
      <c r="BR32" s="209"/>
      <c r="BS32" s="209"/>
      <c r="BT32" s="209"/>
      <c r="BU32" s="209"/>
      <c r="BV32" s="209"/>
      <c r="BW32" s="209" t="s">
        <v>194</v>
      </c>
      <c r="BX32" s="209"/>
      <c r="BY32" s="209"/>
      <c r="BZ32" s="209"/>
      <c r="CA32" s="209"/>
      <c r="CB32" s="213"/>
      <c r="CC32" s="213"/>
      <c r="CD32" s="213"/>
      <c r="CE32" s="213"/>
      <c r="CF32" s="213"/>
      <c r="CG32" s="213"/>
      <c r="CH32" s="213"/>
      <c r="CI32" s="213"/>
      <c r="CJ32" s="213"/>
      <c r="CK32" s="213"/>
      <c r="CL32" s="213"/>
      <c r="CM32" s="213"/>
      <c r="CN32" s="213"/>
      <c r="CO32" s="213" t="s">
        <v>195</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391" t="s">
        <v>196</v>
      </c>
      <c r="D33" s="391"/>
      <c r="E33" s="390" t="s">
        <v>197</v>
      </c>
      <c r="F33" s="390"/>
      <c r="G33" s="390"/>
      <c r="H33" s="390"/>
      <c r="I33" s="390"/>
      <c r="J33" s="390"/>
      <c r="K33" s="390"/>
      <c r="L33" s="390"/>
      <c r="M33" s="390"/>
      <c r="N33" s="390"/>
      <c r="O33" s="390"/>
      <c r="P33" s="390"/>
      <c r="Q33" s="390"/>
      <c r="R33" s="390"/>
      <c r="S33" s="390"/>
      <c r="T33" s="214"/>
      <c r="U33" s="391" t="s">
        <v>198</v>
      </c>
      <c r="V33" s="391"/>
      <c r="W33" s="390" t="s">
        <v>199</v>
      </c>
      <c r="X33" s="390"/>
      <c r="Y33" s="390"/>
      <c r="Z33" s="390"/>
      <c r="AA33" s="390"/>
      <c r="AB33" s="390"/>
      <c r="AC33" s="390"/>
      <c r="AD33" s="390"/>
      <c r="AE33" s="390"/>
      <c r="AF33" s="390"/>
      <c r="AG33" s="390"/>
      <c r="AH33" s="390"/>
      <c r="AI33" s="390"/>
      <c r="AJ33" s="390"/>
      <c r="AK33" s="390"/>
      <c r="AL33" s="214"/>
      <c r="AM33" s="391" t="s">
        <v>200</v>
      </c>
      <c r="AN33" s="391"/>
      <c r="AO33" s="390" t="s">
        <v>199</v>
      </c>
      <c r="AP33" s="390"/>
      <c r="AQ33" s="390"/>
      <c r="AR33" s="390"/>
      <c r="AS33" s="390"/>
      <c r="AT33" s="390"/>
      <c r="AU33" s="390"/>
      <c r="AV33" s="390"/>
      <c r="AW33" s="390"/>
      <c r="AX33" s="390"/>
      <c r="AY33" s="390"/>
      <c r="AZ33" s="390"/>
      <c r="BA33" s="390"/>
      <c r="BB33" s="390"/>
      <c r="BC33" s="390"/>
      <c r="BD33" s="215"/>
      <c r="BE33" s="390" t="s">
        <v>201</v>
      </c>
      <c r="BF33" s="390"/>
      <c r="BG33" s="390" t="s">
        <v>202</v>
      </c>
      <c r="BH33" s="390"/>
      <c r="BI33" s="390"/>
      <c r="BJ33" s="390"/>
      <c r="BK33" s="390"/>
      <c r="BL33" s="390"/>
      <c r="BM33" s="390"/>
      <c r="BN33" s="390"/>
      <c r="BO33" s="390"/>
      <c r="BP33" s="390"/>
      <c r="BQ33" s="390"/>
      <c r="BR33" s="390"/>
      <c r="BS33" s="390"/>
      <c r="BT33" s="390"/>
      <c r="BU33" s="390"/>
      <c r="BV33" s="215"/>
      <c r="BW33" s="391" t="s">
        <v>201</v>
      </c>
      <c r="BX33" s="391"/>
      <c r="BY33" s="390" t="s">
        <v>203</v>
      </c>
      <c r="BZ33" s="390"/>
      <c r="CA33" s="390"/>
      <c r="CB33" s="390"/>
      <c r="CC33" s="390"/>
      <c r="CD33" s="390"/>
      <c r="CE33" s="390"/>
      <c r="CF33" s="390"/>
      <c r="CG33" s="390"/>
      <c r="CH33" s="390"/>
      <c r="CI33" s="390"/>
      <c r="CJ33" s="390"/>
      <c r="CK33" s="390"/>
      <c r="CL33" s="390"/>
      <c r="CM33" s="390"/>
      <c r="CN33" s="214"/>
      <c r="CO33" s="391" t="s">
        <v>196</v>
      </c>
      <c r="CP33" s="391"/>
      <c r="CQ33" s="390" t="s">
        <v>204</v>
      </c>
      <c r="CR33" s="390"/>
      <c r="CS33" s="390"/>
      <c r="CT33" s="390"/>
      <c r="CU33" s="390"/>
      <c r="CV33" s="390"/>
      <c r="CW33" s="390"/>
      <c r="CX33" s="390"/>
      <c r="CY33" s="390"/>
      <c r="CZ33" s="390"/>
      <c r="DA33" s="390"/>
      <c r="DB33" s="390"/>
      <c r="DC33" s="390"/>
      <c r="DD33" s="390"/>
      <c r="DE33" s="390"/>
      <c r="DF33" s="214"/>
      <c r="DG33" s="389" t="s">
        <v>205</v>
      </c>
      <c r="DH33" s="389"/>
      <c r="DI33" s="216"/>
      <c r="DJ33" s="184"/>
      <c r="DK33" s="184"/>
      <c r="DL33" s="184"/>
      <c r="DM33" s="184"/>
      <c r="DN33" s="184"/>
      <c r="DO33" s="184"/>
    </row>
    <row r="34" spans="1:119" ht="32.25" customHeight="1" x14ac:dyDescent="0.15">
      <c r="A34" s="185"/>
      <c r="B34" s="211"/>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2"/>
      <c r="U34" s="387">
        <f>IF(W34="","",MAX(C34:D43)+1)</f>
        <v>5</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2"/>
      <c r="AM34" s="387">
        <f>IF(AO34="","",MAX(C34:D43,U34:V43)+1)</f>
        <v>9</v>
      </c>
      <c r="AN34" s="387"/>
      <c r="AO34" s="386" t="str">
        <f>IF('各会計、関係団体の財政状況及び健全化判断比率'!B32="","",'各会計、関係団体の財政状況及び健全化判断比率'!B32)</f>
        <v>水道事業会計</v>
      </c>
      <c r="AP34" s="386"/>
      <c r="AQ34" s="386"/>
      <c r="AR34" s="386"/>
      <c r="AS34" s="386"/>
      <c r="AT34" s="386"/>
      <c r="AU34" s="386"/>
      <c r="AV34" s="386"/>
      <c r="AW34" s="386"/>
      <c r="AX34" s="386"/>
      <c r="AY34" s="386"/>
      <c r="AZ34" s="386"/>
      <c r="BA34" s="386"/>
      <c r="BB34" s="386"/>
      <c r="BC34" s="386"/>
      <c r="BD34" s="212"/>
      <c r="BE34" s="387">
        <f>IF(BG34="","",MAX(C34:D43,U34:V43,AM34:AN43)+1)</f>
        <v>12</v>
      </c>
      <c r="BF34" s="387"/>
      <c r="BG34" s="386" t="str">
        <f>IF('各会計、関係団体の財政状況及び健全化判断比率'!B35="","",'各会計、関係団体の財政状況及び健全化判断比率'!B35)</f>
        <v>公設総合地方卸売市場事業特別会計</v>
      </c>
      <c r="BH34" s="386"/>
      <c r="BI34" s="386"/>
      <c r="BJ34" s="386"/>
      <c r="BK34" s="386"/>
      <c r="BL34" s="386"/>
      <c r="BM34" s="386"/>
      <c r="BN34" s="386"/>
      <c r="BO34" s="386"/>
      <c r="BP34" s="386"/>
      <c r="BQ34" s="386"/>
      <c r="BR34" s="386"/>
      <c r="BS34" s="386"/>
      <c r="BT34" s="386"/>
      <c r="BU34" s="386"/>
      <c r="BV34" s="212"/>
      <c r="BW34" s="387">
        <f>IF(BY34="","",MAX(C34:D43,U34:V43,AM34:AN43,BE34:BF43)+1)</f>
        <v>13</v>
      </c>
      <c r="BX34" s="387"/>
      <c r="BY34" s="386" t="str">
        <f>IF('各会計、関係団体の財政状況及び健全化判断比率'!B68="","",'各会計、関係団体の財政状況及び健全化判断比率'!B68)</f>
        <v>千葉県市町村総合事務組合（一般会計）</v>
      </c>
      <c r="BZ34" s="386"/>
      <c r="CA34" s="386"/>
      <c r="CB34" s="386"/>
      <c r="CC34" s="386"/>
      <c r="CD34" s="386"/>
      <c r="CE34" s="386"/>
      <c r="CF34" s="386"/>
      <c r="CG34" s="386"/>
      <c r="CH34" s="386"/>
      <c r="CI34" s="386"/>
      <c r="CJ34" s="386"/>
      <c r="CK34" s="386"/>
      <c r="CL34" s="386"/>
      <c r="CM34" s="386"/>
      <c r="CN34" s="212"/>
      <c r="CO34" s="387">
        <f>IF(CQ34="","",MAX(C34:D43,U34:V43,AM34:AN43,BE34:BF43,BW34:BX43)+1)</f>
        <v>22</v>
      </c>
      <c r="CP34" s="387"/>
      <c r="CQ34" s="386" t="str">
        <f>IF('各会計、関係団体の財政状況及び健全化判断比率'!BS7="","",'各会計、関係団体の財政状況及び健全化判断比率'!BS7)</f>
        <v>柏市まちづくり公社</v>
      </c>
      <c r="CR34" s="386"/>
      <c r="CS34" s="386"/>
      <c r="CT34" s="386"/>
      <c r="CU34" s="386"/>
      <c r="CV34" s="386"/>
      <c r="CW34" s="386"/>
      <c r="CX34" s="386"/>
      <c r="CY34" s="386"/>
      <c r="CZ34" s="386"/>
      <c r="DA34" s="386"/>
      <c r="DB34" s="386"/>
      <c r="DC34" s="386"/>
      <c r="DD34" s="386"/>
      <c r="DE34" s="386"/>
      <c r="DF34" s="209"/>
      <c r="DG34" s="388" t="str">
        <f>IF('各会計、関係団体の財政状況及び健全化判断比率'!BR7="","",'各会計、関係団体の財政状況及び健全化判断比率'!BR7)</f>
        <v/>
      </c>
      <c r="DH34" s="388"/>
      <c r="DI34" s="216"/>
      <c r="DJ34" s="184"/>
      <c r="DK34" s="184"/>
      <c r="DL34" s="184"/>
      <c r="DM34" s="184"/>
      <c r="DN34" s="184"/>
      <c r="DO34" s="184"/>
    </row>
    <row r="35" spans="1:119" ht="32.25" customHeight="1" x14ac:dyDescent="0.15">
      <c r="A35" s="185"/>
      <c r="B35" s="211"/>
      <c r="C35" s="387">
        <f>IF(E35="","",C34+1)</f>
        <v>2</v>
      </c>
      <c r="D35" s="387"/>
      <c r="E35" s="386" t="str">
        <f>IF('各会計、関係団体の財政状況及び健全化判断比率'!B8="","",'各会計、関係団体の財政状況及び健全化判断比率'!B8)</f>
        <v>柏都市計画事業北柏駅北口土地区画整理事業特別会計</v>
      </c>
      <c r="F35" s="386"/>
      <c r="G35" s="386"/>
      <c r="H35" s="386"/>
      <c r="I35" s="386"/>
      <c r="J35" s="386"/>
      <c r="K35" s="386"/>
      <c r="L35" s="386"/>
      <c r="M35" s="386"/>
      <c r="N35" s="386"/>
      <c r="O35" s="386"/>
      <c r="P35" s="386"/>
      <c r="Q35" s="386"/>
      <c r="R35" s="386"/>
      <c r="S35" s="386"/>
      <c r="T35" s="212"/>
      <c r="U35" s="387">
        <f>IF(W35="","",U34+1)</f>
        <v>6</v>
      </c>
      <c r="V35" s="387"/>
      <c r="W35" s="386" t="str">
        <f>IF('各会計、関係団体の財政状況及び健全化判断比率'!B29="","",'各会計、関係団体の財政状況及び健全化判断比率'!B29)</f>
        <v>介護保険事業特別会計</v>
      </c>
      <c r="X35" s="386"/>
      <c r="Y35" s="386"/>
      <c r="Z35" s="386"/>
      <c r="AA35" s="386"/>
      <c r="AB35" s="386"/>
      <c r="AC35" s="386"/>
      <c r="AD35" s="386"/>
      <c r="AE35" s="386"/>
      <c r="AF35" s="386"/>
      <c r="AG35" s="386"/>
      <c r="AH35" s="386"/>
      <c r="AI35" s="386"/>
      <c r="AJ35" s="386"/>
      <c r="AK35" s="386"/>
      <c r="AL35" s="212"/>
      <c r="AM35" s="387">
        <f t="shared" ref="AM35:AM43" si="0">IF(AO35="","",AM34+1)</f>
        <v>10</v>
      </c>
      <c r="AN35" s="387"/>
      <c r="AO35" s="386" t="str">
        <f>IF('各会計、関係団体の財政状況及び健全化判断比率'!B33="","",'各会計、関係団体の財政状況及び健全化判断比率'!B33)</f>
        <v>下水道事業会計</v>
      </c>
      <c r="AP35" s="386"/>
      <c r="AQ35" s="386"/>
      <c r="AR35" s="386"/>
      <c r="AS35" s="386"/>
      <c r="AT35" s="386"/>
      <c r="AU35" s="386"/>
      <c r="AV35" s="386"/>
      <c r="AW35" s="386"/>
      <c r="AX35" s="386"/>
      <c r="AY35" s="386"/>
      <c r="AZ35" s="386"/>
      <c r="BA35" s="386"/>
      <c r="BB35" s="386"/>
      <c r="BC35" s="386"/>
      <c r="BD35" s="212"/>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2"/>
      <c r="BW35" s="387">
        <f t="shared" ref="BW35:BW43" si="2">IF(BY35="","",BW34+1)</f>
        <v>14</v>
      </c>
      <c r="BX35" s="387"/>
      <c r="BY35" s="386" t="str">
        <f>IF('各会計、関係団体の財政状況及び健全化判断比率'!B69="","",'各会計、関係団体の財政状況及び健全化判断比率'!B69)</f>
        <v>千葉県市町村総合事務組合（千葉県自治会館管理運営特別会計）</v>
      </c>
      <c r="BZ35" s="386"/>
      <c r="CA35" s="386"/>
      <c r="CB35" s="386"/>
      <c r="CC35" s="386"/>
      <c r="CD35" s="386"/>
      <c r="CE35" s="386"/>
      <c r="CF35" s="386"/>
      <c r="CG35" s="386"/>
      <c r="CH35" s="386"/>
      <c r="CI35" s="386"/>
      <c r="CJ35" s="386"/>
      <c r="CK35" s="386"/>
      <c r="CL35" s="386"/>
      <c r="CM35" s="386"/>
      <c r="CN35" s="212"/>
      <c r="CO35" s="387">
        <f t="shared" ref="CO35:CO43" si="3">IF(CQ35="","",CO34+1)</f>
        <v>23</v>
      </c>
      <c r="CP35" s="387"/>
      <c r="CQ35" s="386" t="str">
        <f>IF('各会計、関係団体の財政状況及び健全化判断比率'!BS8="","",'各会計、関係団体の財政状況及び健全化判断比率'!BS8)</f>
        <v>柏市みどりの基金</v>
      </c>
      <c r="CR35" s="386"/>
      <c r="CS35" s="386"/>
      <c r="CT35" s="386"/>
      <c r="CU35" s="386"/>
      <c r="CV35" s="386"/>
      <c r="CW35" s="386"/>
      <c r="CX35" s="386"/>
      <c r="CY35" s="386"/>
      <c r="CZ35" s="386"/>
      <c r="DA35" s="386"/>
      <c r="DB35" s="386"/>
      <c r="DC35" s="386"/>
      <c r="DD35" s="386"/>
      <c r="DE35" s="386"/>
      <c r="DF35" s="209"/>
      <c r="DG35" s="388" t="str">
        <f>IF('各会計、関係団体の財政状況及び健全化判断比率'!BR8="","",'各会計、関係団体の財政状況及び健全化判断比率'!BR8)</f>
        <v>〇</v>
      </c>
      <c r="DH35" s="388"/>
      <c r="DI35" s="216"/>
      <c r="DJ35" s="184"/>
      <c r="DK35" s="184"/>
      <c r="DL35" s="184"/>
      <c r="DM35" s="184"/>
      <c r="DN35" s="184"/>
      <c r="DO35" s="184"/>
    </row>
    <row r="36" spans="1:119" ht="32.25" customHeight="1" x14ac:dyDescent="0.15">
      <c r="A36" s="185"/>
      <c r="B36" s="211"/>
      <c r="C36" s="387">
        <f>IF(E36="","",C35+1)</f>
        <v>3</v>
      </c>
      <c r="D36" s="387"/>
      <c r="E36" s="386" t="str">
        <f>IF('各会計、関係団体の財政状況及び健全化判断比率'!B9="","",'各会計、関係団体の財政状況及び健全化判断比率'!B9)</f>
        <v>学校給食センター事業特別会計</v>
      </c>
      <c r="F36" s="386"/>
      <c r="G36" s="386"/>
      <c r="H36" s="386"/>
      <c r="I36" s="386"/>
      <c r="J36" s="386"/>
      <c r="K36" s="386"/>
      <c r="L36" s="386"/>
      <c r="M36" s="386"/>
      <c r="N36" s="386"/>
      <c r="O36" s="386"/>
      <c r="P36" s="386"/>
      <c r="Q36" s="386"/>
      <c r="R36" s="386"/>
      <c r="S36" s="386"/>
      <c r="T36" s="212"/>
      <c r="U36" s="387">
        <f t="shared" ref="U36:U43" si="4">IF(W36="","",U35+1)</f>
        <v>7</v>
      </c>
      <c r="V36" s="387"/>
      <c r="W36" s="386" t="str">
        <f>IF('各会計、関係団体の財政状況及び健全化判断比率'!B30="","",'各会計、関係団体の財政状況及び健全化判断比率'!B30)</f>
        <v>後期高齢者医療事業特別会計</v>
      </c>
      <c r="X36" s="386"/>
      <c r="Y36" s="386"/>
      <c r="Z36" s="386"/>
      <c r="AA36" s="386"/>
      <c r="AB36" s="386"/>
      <c r="AC36" s="386"/>
      <c r="AD36" s="386"/>
      <c r="AE36" s="386"/>
      <c r="AF36" s="386"/>
      <c r="AG36" s="386"/>
      <c r="AH36" s="386"/>
      <c r="AI36" s="386"/>
      <c r="AJ36" s="386"/>
      <c r="AK36" s="386"/>
      <c r="AL36" s="212"/>
      <c r="AM36" s="387">
        <f t="shared" si="0"/>
        <v>11</v>
      </c>
      <c r="AN36" s="387"/>
      <c r="AO36" s="386" t="str">
        <f>IF('各会計、関係団体の財政状況及び健全化判断比率'!B34="","",'各会計、関係団体の財政状況及び健全化判断比率'!B34)</f>
        <v>病院事業会計</v>
      </c>
      <c r="AP36" s="386"/>
      <c r="AQ36" s="386"/>
      <c r="AR36" s="386"/>
      <c r="AS36" s="386"/>
      <c r="AT36" s="386"/>
      <c r="AU36" s="386"/>
      <c r="AV36" s="386"/>
      <c r="AW36" s="386"/>
      <c r="AX36" s="386"/>
      <c r="AY36" s="386"/>
      <c r="AZ36" s="386"/>
      <c r="BA36" s="386"/>
      <c r="BB36" s="386"/>
      <c r="BC36" s="386"/>
      <c r="BD36" s="212"/>
      <c r="BE36" s="387" t="str">
        <f t="shared" si="1"/>
        <v/>
      </c>
      <c r="BF36" s="387"/>
      <c r="BG36" s="386"/>
      <c r="BH36" s="386"/>
      <c r="BI36" s="386"/>
      <c r="BJ36" s="386"/>
      <c r="BK36" s="386"/>
      <c r="BL36" s="386"/>
      <c r="BM36" s="386"/>
      <c r="BN36" s="386"/>
      <c r="BO36" s="386"/>
      <c r="BP36" s="386"/>
      <c r="BQ36" s="386"/>
      <c r="BR36" s="386"/>
      <c r="BS36" s="386"/>
      <c r="BT36" s="386"/>
      <c r="BU36" s="386"/>
      <c r="BV36" s="212"/>
      <c r="BW36" s="387">
        <f t="shared" si="2"/>
        <v>15</v>
      </c>
      <c r="BX36" s="387"/>
      <c r="BY36" s="386" t="str">
        <f>IF('各会計、関係団体の財政状況及び健全化判断比率'!B70="","",'各会計、関係団体の財政状況及び健全化判断比率'!B70)</f>
        <v>千葉県市町村総合事務組合（千葉県自治研修センター特別会計）</v>
      </c>
      <c r="BZ36" s="386"/>
      <c r="CA36" s="386"/>
      <c r="CB36" s="386"/>
      <c r="CC36" s="386"/>
      <c r="CD36" s="386"/>
      <c r="CE36" s="386"/>
      <c r="CF36" s="386"/>
      <c r="CG36" s="386"/>
      <c r="CH36" s="386"/>
      <c r="CI36" s="386"/>
      <c r="CJ36" s="386"/>
      <c r="CK36" s="386"/>
      <c r="CL36" s="386"/>
      <c r="CM36" s="386"/>
      <c r="CN36" s="212"/>
      <c r="CO36" s="387">
        <f t="shared" si="3"/>
        <v>24</v>
      </c>
      <c r="CP36" s="387"/>
      <c r="CQ36" s="386" t="str">
        <f>IF('各会計、関係団体の財政状況及び健全化判断比率'!BS9="","",'各会計、関係団体の財政状況及び健全化判断比率'!BS9)</f>
        <v>柏市医療公社</v>
      </c>
      <c r="CR36" s="386"/>
      <c r="CS36" s="386"/>
      <c r="CT36" s="386"/>
      <c r="CU36" s="386"/>
      <c r="CV36" s="386"/>
      <c r="CW36" s="386"/>
      <c r="CX36" s="386"/>
      <c r="CY36" s="386"/>
      <c r="CZ36" s="386"/>
      <c r="DA36" s="386"/>
      <c r="DB36" s="386"/>
      <c r="DC36" s="386"/>
      <c r="DD36" s="386"/>
      <c r="DE36" s="386"/>
      <c r="DF36" s="209"/>
      <c r="DG36" s="388" t="str">
        <f>IF('各会計、関係団体の財政状況及び健全化判断比率'!BR9="","",'各会計、関係団体の財政状況及び健全化判断比率'!BR9)</f>
        <v>〇</v>
      </c>
      <c r="DH36" s="388"/>
      <c r="DI36" s="216"/>
      <c r="DJ36" s="184"/>
      <c r="DK36" s="184"/>
      <c r="DL36" s="184"/>
      <c r="DM36" s="184"/>
      <c r="DN36" s="184"/>
      <c r="DO36" s="184"/>
    </row>
    <row r="37" spans="1:119" ht="32.25" customHeight="1" x14ac:dyDescent="0.15">
      <c r="A37" s="185"/>
      <c r="B37" s="211"/>
      <c r="C37" s="387">
        <f>IF(E37="","",C36+1)</f>
        <v>4</v>
      </c>
      <c r="D37" s="387"/>
      <c r="E37" s="386" t="str">
        <f>IF('各会計、関係団体の財政状況及び健全化判断比率'!B10="","",'各会計、関係団体の財政状況及び健全化判断比率'!B10)</f>
        <v>母子父子寡婦福祉資金貸付事業特別会計</v>
      </c>
      <c r="F37" s="386"/>
      <c r="G37" s="386"/>
      <c r="H37" s="386"/>
      <c r="I37" s="386"/>
      <c r="J37" s="386"/>
      <c r="K37" s="386"/>
      <c r="L37" s="386"/>
      <c r="M37" s="386"/>
      <c r="N37" s="386"/>
      <c r="O37" s="386"/>
      <c r="P37" s="386"/>
      <c r="Q37" s="386"/>
      <c r="R37" s="386"/>
      <c r="S37" s="386"/>
      <c r="T37" s="212"/>
      <c r="U37" s="387">
        <f t="shared" si="4"/>
        <v>8</v>
      </c>
      <c r="V37" s="387"/>
      <c r="W37" s="386" t="str">
        <f>IF('各会計、関係団体の財政状況及び健全化判断比率'!B31="","",'各会計、関係団体の財政状況及び健全化判断比率'!B31)</f>
        <v>介護老人保健施設事業特別会計</v>
      </c>
      <c r="X37" s="386"/>
      <c r="Y37" s="386"/>
      <c r="Z37" s="386"/>
      <c r="AA37" s="386"/>
      <c r="AB37" s="386"/>
      <c r="AC37" s="386"/>
      <c r="AD37" s="386"/>
      <c r="AE37" s="386"/>
      <c r="AF37" s="386"/>
      <c r="AG37" s="386"/>
      <c r="AH37" s="386"/>
      <c r="AI37" s="386"/>
      <c r="AJ37" s="386"/>
      <c r="AK37" s="386"/>
      <c r="AL37" s="212"/>
      <c r="AM37" s="387" t="str">
        <f t="shared" si="0"/>
        <v/>
      </c>
      <c r="AN37" s="387"/>
      <c r="AO37" s="386"/>
      <c r="AP37" s="386"/>
      <c r="AQ37" s="386"/>
      <c r="AR37" s="386"/>
      <c r="AS37" s="386"/>
      <c r="AT37" s="386"/>
      <c r="AU37" s="386"/>
      <c r="AV37" s="386"/>
      <c r="AW37" s="386"/>
      <c r="AX37" s="386"/>
      <c r="AY37" s="386"/>
      <c r="AZ37" s="386"/>
      <c r="BA37" s="386"/>
      <c r="BB37" s="386"/>
      <c r="BC37" s="386"/>
      <c r="BD37" s="212"/>
      <c r="BE37" s="387" t="str">
        <f t="shared" si="1"/>
        <v/>
      </c>
      <c r="BF37" s="387"/>
      <c r="BG37" s="386"/>
      <c r="BH37" s="386"/>
      <c r="BI37" s="386"/>
      <c r="BJ37" s="386"/>
      <c r="BK37" s="386"/>
      <c r="BL37" s="386"/>
      <c r="BM37" s="386"/>
      <c r="BN37" s="386"/>
      <c r="BO37" s="386"/>
      <c r="BP37" s="386"/>
      <c r="BQ37" s="386"/>
      <c r="BR37" s="386"/>
      <c r="BS37" s="386"/>
      <c r="BT37" s="386"/>
      <c r="BU37" s="386"/>
      <c r="BV37" s="212"/>
      <c r="BW37" s="387">
        <f t="shared" si="2"/>
        <v>16</v>
      </c>
      <c r="BX37" s="387"/>
      <c r="BY37" s="386" t="str">
        <f>IF('各会計、関係団体の財政状況及び健全化判断比率'!B71="","",'各会計、関係団体の財政状況及び健全化判断比率'!B71)</f>
        <v>千葉県市町村総合事務組合（千葉県市町村交通災害共済特別会計）</v>
      </c>
      <c r="BZ37" s="386"/>
      <c r="CA37" s="386"/>
      <c r="CB37" s="386"/>
      <c r="CC37" s="386"/>
      <c r="CD37" s="386"/>
      <c r="CE37" s="386"/>
      <c r="CF37" s="386"/>
      <c r="CG37" s="386"/>
      <c r="CH37" s="386"/>
      <c r="CI37" s="386"/>
      <c r="CJ37" s="386"/>
      <c r="CK37" s="386"/>
      <c r="CL37" s="386"/>
      <c r="CM37" s="386"/>
      <c r="CN37" s="212"/>
      <c r="CO37" s="387">
        <f t="shared" si="3"/>
        <v>25</v>
      </c>
      <c r="CP37" s="387"/>
      <c r="CQ37" s="386" t="str">
        <f>IF('各会計、関係団体の財政状況及び健全化判断比率'!BS10="","",'各会計、関係団体の財政状況及び健全化判断比率'!BS10)</f>
        <v>ディー・エス・ケイ</v>
      </c>
      <c r="CR37" s="386"/>
      <c r="CS37" s="386"/>
      <c r="CT37" s="386"/>
      <c r="CU37" s="386"/>
      <c r="CV37" s="386"/>
      <c r="CW37" s="386"/>
      <c r="CX37" s="386"/>
      <c r="CY37" s="386"/>
      <c r="CZ37" s="386"/>
      <c r="DA37" s="386"/>
      <c r="DB37" s="386"/>
      <c r="DC37" s="386"/>
      <c r="DD37" s="386"/>
      <c r="DE37" s="386"/>
      <c r="DF37" s="209"/>
      <c r="DG37" s="388" t="str">
        <f>IF('各会計、関係団体の財政状況及び健全化判断比率'!BR10="","",'各会計、関係団体の財政状況及び健全化判断比率'!BR10)</f>
        <v/>
      </c>
      <c r="DH37" s="388"/>
      <c r="DI37" s="216"/>
      <c r="DJ37" s="184"/>
      <c r="DK37" s="184"/>
      <c r="DL37" s="184"/>
      <c r="DM37" s="184"/>
      <c r="DN37" s="184"/>
      <c r="DO37" s="184"/>
    </row>
    <row r="38" spans="1:119" ht="32.25" customHeight="1" x14ac:dyDescent="0.15">
      <c r="A38" s="185"/>
      <c r="B38" s="211"/>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2"/>
      <c r="U38" s="387" t="str">
        <f t="shared" si="4"/>
        <v/>
      </c>
      <c r="V38" s="387"/>
      <c r="W38" s="386"/>
      <c r="X38" s="386"/>
      <c r="Y38" s="386"/>
      <c r="Z38" s="386"/>
      <c r="AA38" s="386"/>
      <c r="AB38" s="386"/>
      <c r="AC38" s="386"/>
      <c r="AD38" s="386"/>
      <c r="AE38" s="386"/>
      <c r="AF38" s="386"/>
      <c r="AG38" s="386"/>
      <c r="AH38" s="386"/>
      <c r="AI38" s="386"/>
      <c r="AJ38" s="386"/>
      <c r="AK38" s="386"/>
      <c r="AL38" s="212"/>
      <c r="AM38" s="387" t="str">
        <f t="shared" si="0"/>
        <v/>
      </c>
      <c r="AN38" s="387"/>
      <c r="AO38" s="386"/>
      <c r="AP38" s="386"/>
      <c r="AQ38" s="386"/>
      <c r="AR38" s="386"/>
      <c r="AS38" s="386"/>
      <c r="AT38" s="386"/>
      <c r="AU38" s="386"/>
      <c r="AV38" s="386"/>
      <c r="AW38" s="386"/>
      <c r="AX38" s="386"/>
      <c r="AY38" s="386"/>
      <c r="AZ38" s="386"/>
      <c r="BA38" s="386"/>
      <c r="BB38" s="386"/>
      <c r="BC38" s="386"/>
      <c r="BD38" s="212"/>
      <c r="BE38" s="387" t="str">
        <f t="shared" si="1"/>
        <v/>
      </c>
      <c r="BF38" s="387"/>
      <c r="BG38" s="386"/>
      <c r="BH38" s="386"/>
      <c r="BI38" s="386"/>
      <c r="BJ38" s="386"/>
      <c r="BK38" s="386"/>
      <c r="BL38" s="386"/>
      <c r="BM38" s="386"/>
      <c r="BN38" s="386"/>
      <c r="BO38" s="386"/>
      <c r="BP38" s="386"/>
      <c r="BQ38" s="386"/>
      <c r="BR38" s="386"/>
      <c r="BS38" s="386"/>
      <c r="BT38" s="386"/>
      <c r="BU38" s="386"/>
      <c r="BV38" s="212"/>
      <c r="BW38" s="387">
        <f t="shared" si="2"/>
        <v>17</v>
      </c>
      <c r="BX38" s="387"/>
      <c r="BY38" s="386" t="str">
        <f>IF('各会計、関係団体の財政状況及び健全化判断比率'!B72="","",'各会計、関係団体の財政状況及び健全化判断比率'!B72)</f>
        <v>千葉県後期高齢者医療広域連合（一般会計）</v>
      </c>
      <c r="BZ38" s="386"/>
      <c r="CA38" s="386"/>
      <c r="CB38" s="386"/>
      <c r="CC38" s="386"/>
      <c r="CD38" s="386"/>
      <c r="CE38" s="386"/>
      <c r="CF38" s="386"/>
      <c r="CG38" s="386"/>
      <c r="CH38" s="386"/>
      <c r="CI38" s="386"/>
      <c r="CJ38" s="386"/>
      <c r="CK38" s="386"/>
      <c r="CL38" s="386"/>
      <c r="CM38" s="386"/>
      <c r="CN38" s="212"/>
      <c r="CO38" s="387">
        <f t="shared" si="3"/>
        <v>26</v>
      </c>
      <c r="CP38" s="387"/>
      <c r="CQ38" s="386" t="str">
        <f>IF('各会計、関係団体の財政状況及び健全化判断比率'!BS11="","",'各会計、関係団体の財政状況及び健全化判断比率'!BS11)</f>
        <v>柏市土地開発公社</v>
      </c>
      <c r="CR38" s="386"/>
      <c r="CS38" s="386"/>
      <c r="CT38" s="386"/>
      <c r="CU38" s="386"/>
      <c r="CV38" s="386"/>
      <c r="CW38" s="386"/>
      <c r="CX38" s="386"/>
      <c r="CY38" s="386"/>
      <c r="CZ38" s="386"/>
      <c r="DA38" s="386"/>
      <c r="DB38" s="386"/>
      <c r="DC38" s="386"/>
      <c r="DD38" s="386"/>
      <c r="DE38" s="386"/>
      <c r="DF38" s="209"/>
      <c r="DG38" s="388" t="str">
        <f>IF('各会計、関係団体の財政状況及び健全化判断比率'!BR11="","",'各会計、関係団体の財政状況及び健全化判断比率'!BR11)</f>
        <v/>
      </c>
      <c r="DH38" s="388"/>
      <c r="DI38" s="216"/>
      <c r="DJ38" s="184"/>
      <c r="DK38" s="184"/>
      <c r="DL38" s="184"/>
      <c r="DM38" s="184"/>
      <c r="DN38" s="184"/>
      <c r="DO38" s="184"/>
    </row>
    <row r="39" spans="1:119" ht="32.25" customHeight="1" x14ac:dyDescent="0.15">
      <c r="A39" s="185"/>
      <c r="B39" s="211"/>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2"/>
      <c r="U39" s="387" t="str">
        <f t="shared" si="4"/>
        <v/>
      </c>
      <c r="V39" s="387"/>
      <c r="W39" s="386"/>
      <c r="X39" s="386"/>
      <c r="Y39" s="386"/>
      <c r="Z39" s="386"/>
      <c r="AA39" s="386"/>
      <c r="AB39" s="386"/>
      <c r="AC39" s="386"/>
      <c r="AD39" s="386"/>
      <c r="AE39" s="386"/>
      <c r="AF39" s="386"/>
      <c r="AG39" s="386"/>
      <c r="AH39" s="386"/>
      <c r="AI39" s="386"/>
      <c r="AJ39" s="386"/>
      <c r="AK39" s="386"/>
      <c r="AL39" s="212"/>
      <c r="AM39" s="387" t="str">
        <f t="shared" si="0"/>
        <v/>
      </c>
      <c r="AN39" s="387"/>
      <c r="AO39" s="386"/>
      <c r="AP39" s="386"/>
      <c r="AQ39" s="386"/>
      <c r="AR39" s="386"/>
      <c r="AS39" s="386"/>
      <c r="AT39" s="386"/>
      <c r="AU39" s="386"/>
      <c r="AV39" s="386"/>
      <c r="AW39" s="386"/>
      <c r="AX39" s="386"/>
      <c r="AY39" s="386"/>
      <c r="AZ39" s="386"/>
      <c r="BA39" s="386"/>
      <c r="BB39" s="386"/>
      <c r="BC39" s="386"/>
      <c r="BD39" s="212"/>
      <c r="BE39" s="387" t="str">
        <f t="shared" si="1"/>
        <v/>
      </c>
      <c r="BF39" s="387"/>
      <c r="BG39" s="386"/>
      <c r="BH39" s="386"/>
      <c r="BI39" s="386"/>
      <c r="BJ39" s="386"/>
      <c r="BK39" s="386"/>
      <c r="BL39" s="386"/>
      <c r="BM39" s="386"/>
      <c r="BN39" s="386"/>
      <c r="BO39" s="386"/>
      <c r="BP39" s="386"/>
      <c r="BQ39" s="386"/>
      <c r="BR39" s="386"/>
      <c r="BS39" s="386"/>
      <c r="BT39" s="386"/>
      <c r="BU39" s="386"/>
      <c r="BV39" s="212"/>
      <c r="BW39" s="387">
        <f t="shared" si="2"/>
        <v>18</v>
      </c>
      <c r="BX39" s="387"/>
      <c r="BY39" s="386" t="str">
        <f>IF('各会計、関係団体の財政状況及び健全化判断比率'!B73="","",'各会計、関係団体の財政状況及び健全化判断比率'!B73)</f>
        <v>千葉県後期高齢者医療広域連合（後期高齢者医療特別会計）</v>
      </c>
      <c r="BZ39" s="386"/>
      <c r="CA39" s="386"/>
      <c r="CB39" s="386"/>
      <c r="CC39" s="386"/>
      <c r="CD39" s="386"/>
      <c r="CE39" s="386"/>
      <c r="CF39" s="386"/>
      <c r="CG39" s="386"/>
      <c r="CH39" s="386"/>
      <c r="CI39" s="386"/>
      <c r="CJ39" s="386"/>
      <c r="CK39" s="386"/>
      <c r="CL39" s="386"/>
      <c r="CM39" s="386"/>
      <c r="CN39" s="212"/>
      <c r="CO39" s="387">
        <f t="shared" si="3"/>
        <v>27</v>
      </c>
      <c r="CP39" s="387"/>
      <c r="CQ39" s="386" t="str">
        <f>IF('各会計、関係団体の財政状況及び健全化判断比率'!BS12="","",'各会計、関係団体の財政状況及び健全化判断比率'!BS12)</f>
        <v>道の駅しょうなん</v>
      </c>
      <c r="CR39" s="386"/>
      <c r="CS39" s="386"/>
      <c r="CT39" s="386"/>
      <c r="CU39" s="386"/>
      <c r="CV39" s="386"/>
      <c r="CW39" s="386"/>
      <c r="CX39" s="386"/>
      <c r="CY39" s="386"/>
      <c r="CZ39" s="386"/>
      <c r="DA39" s="386"/>
      <c r="DB39" s="386"/>
      <c r="DC39" s="386"/>
      <c r="DD39" s="386"/>
      <c r="DE39" s="386"/>
      <c r="DF39" s="209"/>
      <c r="DG39" s="388" t="str">
        <f>IF('各会計、関係団体の財政状況及び健全化判断比率'!BR12="","",'各会計、関係団体の財政状況及び健全化判断比率'!BR12)</f>
        <v/>
      </c>
      <c r="DH39" s="388"/>
      <c r="DI39" s="216"/>
      <c r="DJ39" s="184"/>
      <c r="DK39" s="184"/>
      <c r="DL39" s="184"/>
      <c r="DM39" s="184"/>
      <c r="DN39" s="184"/>
      <c r="DO39" s="184"/>
    </row>
    <row r="40" spans="1:119" ht="32.25" customHeight="1" x14ac:dyDescent="0.15">
      <c r="A40" s="185"/>
      <c r="B40" s="211"/>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2"/>
      <c r="U40" s="387" t="str">
        <f t="shared" si="4"/>
        <v/>
      </c>
      <c r="V40" s="387"/>
      <c r="W40" s="386"/>
      <c r="X40" s="386"/>
      <c r="Y40" s="386"/>
      <c r="Z40" s="386"/>
      <c r="AA40" s="386"/>
      <c r="AB40" s="386"/>
      <c r="AC40" s="386"/>
      <c r="AD40" s="386"/>
      <c r="AE40" s="386"/>
      <c r="AF40" s="386"/>
      <c r="AG40" s="386"/>
      <c r="AH40" s="386"/>
      <c r="AI40" s="386"/>
      <c r="AJ40" s="386"/>
      <c r="AK40" s="386"/>
      <c r="AL40" s="212"/>
      <c r="AM40" s="387" t="str">
        <f t="shared" si="0"/>
        <v/>
      </c>
      <c r="AN40" s="387"/>
      <c r="AO40" s="386"/>
      <c r="AP40" s="386"/>
      <c r="AQ40" s="386"/>
      <c r="AR40" s="386"/>
      <c r="AS40" s="386"/>
      <c r="AT40" s="386"/>
      <c r="AU40" s="386"/>
      <c r="AV40" s="386"/>
      <c r="AW40" s="386"/>
      <c r="AX40" s="386"/>
      <c r="AY40" s="386"/>
      <c r="AZ40" s="386"/>
      <c r="BA40" s="386"/>
      <c r="BB40" s="386"/>
      <c r="BC40" s="386"/>
      <c r="BD40" s="212"/>
      <c r="BE40" s="387" t="str">
        <f t="shared" si="1"/>
        <v/>
      </c>
      <c r="BF40" s="387"/>
      <c r="BG40" s="386"/>
      <c r="BH40" s="386"/>
      <c r="BI40" s="386"/>
      <c r="BJ40" s="386"/>
      <c r="BK40" s="386"/>
      <c r="BL40" s="386"/>
      <c r="BM40" s="386"/>
      <c r="BN40" s="386"/>
      <c r="BO40" s="386"/>
      <c r="BP40" s="386"/>
      <c r="BQ40" s="386"/>
      <c r="BR40" s="386"/>
      <c r="BS40" s="386"/>
      <c r="BT40" s="386"/>
      <c r="BU40" s="386"/>
      <c r="BV40" s="212"/>
      <c r="BW40" s="387">
        <f t="shared" si="2"/>
        <v>19</v>
      </c>
      <c r="BX40" s="387"/>
      <c r="BY40" s="386" t="str">
        <f>IF('各会計、関係団体の財政状況及び健全化判断比率'!B74="","",'各会計、関係団体の財政状況及び健全化判断比率'!B74)</f>
        <v>北千葉広域水道企業団（水道用水供給事業会計）</v>
      </c>
      <c r="BZ40" s="386"/>
      <c r="CA40" s="386"/>
      <c r="CB40" s="386"/>
      <c r="CC40" s="386"/>
      <c r="CD40" s="386"/>
      <c r="CE40" s="386"/>
      <c r="CF40" s="386"/>
      <c r="CG40" s="386"/>
      <c r="CH40" s="386"/>
      <c r="CI40" s="386"/>
      <c r="CJ40" s="386"/>
      <c r="CK40" s="386"/>
      <c r="CL40" s="386"/>
      <c r="CM40" s="386"/>
      <c r="CN40" s="212"/>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09"/>
      <c r="DG40" s="388" t="str">
        <f>IF('各会計、関係団体の財政状況及び健全化判断比率'!BR13="","",'各会計、関係団体の財政状況及び健全化判断比率'!BR13)</f>
        <v/>
      </c>
      <c r="DH40" s="388"/>
      <c r="DI40" s="216"/>
      <c r="DJ40" s="184"/>
      <c r="DK40" s="184"/>
      <c r="DL40" s="184"/>
      <c r="DM40" s="184"/>
      <c r="DN40" s="184"/>
      <c r="DO40" s="184"/>
    </row>
    <row r="41" spans="1:119" ht="32.25" customHeight="1" x14ac:dyDescent="0.15">
      <c r="A41" s="185"/>
      <c r="B41" s="211"/>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2"/>
      <c r="U41" s="387" t="str">
        <f t="shared" si="4"/>
        <v/>
      </c>
      <c r="V41" s="387"/>
      <c r="W41" s="386"/>
      <c r="X41" s="386"/>
      <c r="Y41" s="386"/>
      <c r="Z41" s="386"/>
      <c r="AA41" s="386"/>
      <c r="AB41" s="386"/>
      <c r="AC41" s="386"/>
      <c r="AD41" s="386"/>
      <c r="AE41" s="386"/>
      <c r="AF41" s="386"/>
      <c r="AG41" s="386"/>
      <c r="AH41" s="386"/>
      <c r="AI41" s="386"/>
      <c r="AJ41" s="386"/>
      <c r="AK41" s="386"/>
      <c r="AL41" s="212"/>
      <c r="AM41" s="387" t="str">
        <f t="shared" si="0"/>
        <v/>
      </c>
      <c r="AN41" s="387"/>
      <c r="AO41" s="386"/>
      <c r="AP41" s="386"/>
      <c r="AQ41" s="386"/>
      <c r="AR41" s="386"/>
      <c r="AS41" s="386"/>
      <c r="AT41" s="386"/>
      <c r="AU41" s="386"/>
      <c r="AV41" s="386"/>
      <c r="AW41" s="386"/>
      <c r="AX41" s="386"/>
      <c r="AY41" s="386"/>
      <c r="AZ41" s="386"/>
      <c r="BA41" s="386"/>
      <c r="BB41" s="386"/>
      <c r="BC41" s="386"/>
      <c r="BD41" s="212"/>
      <c r="BE41" s="387" t="str">
        <f t="shared" si="1"/>
        <v/>
      </c>
      <c r="BF41" s="387"/>
      <c r="BG41" s="386"/>
      <c r="BH41" s="386"/>
      <c r="BI41" s="386"/>
      <c r="BJ41" s="386"/>
      <c r="BK41" s="386"/>
      <c r="BL41" s="386"/>
      <c r="BM41" s="386"/>
      <c r="BN41" s="386"/>
      <c r="BO41" s="386"/>
      <c r="BP41" s="386"/>
      <c r="BQ41" s="386"/>
      <c r="BR41" s="386"/>
      <c r="BS41" s="386"/>
      <c r="BT41" s="386"/>
      <c r="BU41" s="386"/>
      <c r="BV41" s="212"/>
      <c r="BW41" s="387">
        <f t="shared" si="2"/>
        <v>20</v>
      </c>
      <c r="BX41" s="387"/>
      <c r="BY41" s="386" t="str">
        <f>IF('各会計、関係団体の財政状況及び健全化判断比率'!B75="","",'各会計、関係団体の財政状況及び健全化判断比率'!B75)</f>
        <v>柏・白井・鎌ケ谷環境衛生組合</v>
      </c>
      <c r="BZ41" s="386"/>
      <c r="CA41" s="386"/>
      <c r="CB41" s="386"/>
      <c r="CC41" s="386"/>
      <c r="CD41" s="386"/>
      <c r="CE41" s="386"/>
      <c r="CF41" s="386"/>
      <c r="CG41" s="386"/>
      <c r="CH41" s="386"/>
      <c r="CI41" s="386"/>
      <c r="CJ41" s="386"/>
      <c r="CK41" s="386"/>
      <c r="CL41" s="386"/>
      <c r="CM41" s="386"/>
      <c r="CN41" s="212"/>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09"/>
      <c r="DG41" s="388" t="str">
        <f>IF('各会計、関係団体の財政状況及び健全化判断比率'!BR14="","",'各会計、関係団体の財政状況及び健全化判断比率'!BR14)</f>
        <v/>
      </c>
      <c r="DH41" s="388"/>
      <c r="DI41" s="216"/>
      <c r="DJ41" s="184"/>
      <c r="DK41" s="184"/>
      <c r="DL41" s="184"/>
      <c r="DM41" s="184"/>
      <c r="DN41" s="184"/>
      <c r="DO41" s="184"/>
    </row>
    <row r="42" spans="1:119" ht="32.25" customHeight="1" x14ac:dyDescent="0.15">
      <c r="A42" s="184"/>
      <c r="B42" s="211"/>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2"/>
      <c r="U42" s="387" t="str">
        <f t="shared" si="4"/>
        <v/>
      </c>
      <c r="V42" s="387"/>
      <c r="W42" s="386"/>
      <c r="X42" s="386"/>
      <c r="Y42" s="386"/>
      <c r="Z42" s="386"/>
      <c r="AA42" s="386"/>
      <c r="AB42" s="386"/>
      <c r="AC42" s="386"/>
      <c r="AD42" s="386"/>
      <c r="AE42" s="386"/>
      <c r="AF42" s="386"/>
      <c r="AG42" s="386"/>
      <c r="AH42" s="386"/>
      <c r="AI42" s="386"/>
      <c r="AJ42" s="386"/>
      <c r="AK42" s="386"/>
      <c r="AL42" s="212"/>
      <c r="AM42" s="387" t="str">
        <f t="shared" si="0"/>
        <v/>
      </c>
      <c r="AN42" s="387"/>
      <c r="AO42" s="386"/>
      <c r="AP42" s="386"/>
      <c r="AQ42" s="386"/>
      <c r="AR42" s="386"/>
      <c r="AS42" s="386"/>
      <c r="AT42" s="386"/>
      <c r="AU42" s="386"/>
      <c r="AV42" s="386"/>
      <c r="AW42" s="386"/>
      <c r="AX42" s="386"/>
      <c r="AY42" s="386"/>
      <c r="AZ42" s="386"/>
      <c r="BA42" s="386"/>
      <c r="BB42" s="386"/>
      <c r="BC42" s="386"/>
      <c r="BD42" s="212"/>
      <c r="BE42" s="387" t="str">
        <f t="shared" si="1"/>
        <v/>
      </c>
      <c r="BF42" s="387"/>
      <c r="BG42" s="386"/>
      <c r="BH42" s="386"/>
      <c r="BI42" s="386"/>
      <c r="BJ42" s="386"/>
      <c r="BK42" s="386"/>
      <c r="BL42" s="386"/>
      <c r="BM42" s="386"/>
      <c r="BN42" s="386"/>
      <c r="BO42" s="386"/>
      <c r="BP42" s="386"/>
      <c r="BQ42" s="386"/>
      <c r="BR42" s="386"/>
      <c r="BS42" s="386"/>
      <c r="BT42" s="386"/>
      <c r="BU42" s="386"/>
      <c r="BV42" s="212"/>
      <c r="BW42" s="387">
        <f t="shared" si="2"/>
        <v>21</v>
      </c>
      <c r="BX42" s="387"/>
      <c r="BY42" s="386" t="str">
        <f>IF('各会計、関係団体の財政状況及び健全化判断比率'!B76="","",'各会計、関係団体の財政状況及び健全化判断比率'!B76)</f>
        <v>東葛中部地区総合開発事務組合（一般会計）</v>
      </c>
      <c r="BZ42" s="386"/>
      <c r="CA42" s="386"/>
      <c r="CB42" s="386"/>
      <c r="CC42" s="386"/>
      <c r="CD42" s="386"/>
      <c r="CE42" s="386"/>
      <c r="CF42" s="386"/>
      <c r="CG42" s="386"/>
      <c r="CH42" s="386"/>
      <c r="CI42" s="386"/>
      <c r="CJ42" s="386"/>
      <c r="CK42" s="386"/>
      <c r="CL42" s="386"/>
      <c r="CM42" s="386"/>
      <c r="CN42" s="212"/>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09"/>
      <c r="DG42" s="388" t="str">
        <f>IF('各会計、関係団体の財政状況及び健全化判断比率'!BR15="","",'各会計、関係団体の財政状況及び健全化判断比率'!BR15)</f>
        <v/>
      </c>
      <c r="DH42" s="388"/>
      <c r="DI42" s="216"/>
      <c r="DJ42" s="184"/>
      <c r="DK42" s="184"/>
      <c r="DL42" s="184"/>
      <c r="DM42" s="184"/>
      <c r="DN42" s="184"/>
      <c r="DO42" s="184"/>
    </row>
    <row r="43" spans="1:119" ht="32.25" customHeight="1" x14ac:dyDescent="0.15">
      <c r="A43" s="184"/>
      <c r="B43" s="211"/>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2"/>
      <c r="U43" s="387" t="str">
        <f t="shared" si="4"/>
        <v/>
      </c>
      <c r="V43" s="387"/>
      <c r="W43" s="386"/>
      <c r="X43" s="386"/>
      <c r="Y43" s="386"/>
      <c r="Z43" s="386"/>
      <c r="AA43" s="386"/>
      <c r="AB43" s="386"/>
      <c r="AC43" s="386"/>
      <c r="AD43" s="386"/>
      <c r="AE43" s="386"/>
      <c r="AF43" s="386"/>
      <c r="AG43" s="386"/>
      <c r="AH43" s="386"/>
      <c r="AI43" s="386"/>
      <c r="AJ43" s="386"/>
      <c r="AK43" s="386"/>
      <c r="AL43" s="212"/>
      <c r="AM43" s="387" t="str">
        <f t="shared" si="0"/>
        <v/>
      </c>
      <c r="AN43" s="387"/>
      <c r="AO43" s="386"/>
      <c r="AP43" s="386"/>
      <c r="AQ43" s="386"/>
      <c r="AR43" s="386"/>
      <c r="AS43" s="386"/>
      <c r="AT43" s="386"/>
      <c r="AU43" s="386"/>
      <c r="AV43" s="386"/>
      <c r="AW43" s="386"/>
      <c r="AX43" s="386"/>
      <c r="AY43" s="386"/>
      <c r="AZ43" s="386"/>
      <c r="BA43" s="386"/>
      <c r="BB43" s="386"/>
      <c r="BC43" s="386"/>
      <c r="BD43" s="212"/>
      <c r="BE43" s="387" t="str">
        <f t="shared" si="1"/>
        <v/>
      </c>
      <c r="BF43" s="387"/>
      <c r="BG43" s="386"/>
      <c r="BH43" s="386"/>
      <c r="BI43" s="386"/>
      <c r="BJ43" s="386"/>
      <c r="BK43" s="386"/>
      <c r="BL43" s="386"/>
      <c r="BM43" s="386"/>
      <c r="BN43" s="386"/>
      <c r="BO43" s="386"/>
      <c r="BP43" s="386"/>
      <c r="BQ43" s="386"/>
      <c r="BR43" s="386"/>
      <c r="BS43" s="386"/>
      <c r="BT43" s="386"/>
      <c r="BU43" s="386"/>
      <c r="BV43" s="212"/>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2"/>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09"/>
      <c r="DG43" s="388" t="str">
        <f>IF('各会計、関係団体の財政状況及び健全化判断比率'!BR16="","",'各会計、関係団体の財政状況及び健全化判断比率'!BR16)</f>
        <v/>
      </c>
      <c r="DH43" s="388"/>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206</v>
      </c>
      <c r="C46" s="184"/>
      <c r="D46" s="184"/>
      <c r="E46" s="184" t="s">
        <v>207</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208</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209</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210</v>
      </c>
    </row>
    <row r="50" spans="5:5" x14ac:dyDescent="0.15">
      <c r="E50" s="186" t="s">
        <v>211</v>
      </c>
    </row>
    <row r="51" spans="5:5" x14ac:dyDescent="0.15">
      <c r="E51" s="186" t="s">
        <v>212</v>
      </c>
    </row>
    <row r="52" spans="5:5" x14ac:dyDescent="0.15">
      <c r="E52" s="186" t="s">
        <v>213</v>
      </c>
    </row>
    <row r="53" spans="5:5" x14ac:dyDescent="0.15"/>
    <row r="54" spans="5:5" x14ac:dyDescent="0.15"/>
    <row r="55" spans="5:5" x14ac:dyDescent="0.15"/>
    <row r="56" spans="5:5" x14ac:dyDescent="0.15"/>
  </sheetData>
  <sheetProtection algorithmName="SHA-512" hashValue="37mVlpJK197CLMvTFIFQPOc5oTQxs/yKo9S+DYg3T3VlHhs0tGS78fO0xdfpGp9kiHYWhALx/M4RTZvD9HJG4w==" saltValue="iKPuohUykAsQ8gW1aJmg7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577</v>
      </c>
      <c r="G33" s="29" t="s">
        <v>578</v>
      </c>
      <c r="H33" s="29" t="s">
        <v>579</v>
      </c>
      <c r="I33" s="29" t="s">
        <v>580</v>
      </c>
      <c r="J33" s="30" t="s">
        <v>581</v>
      </c>
      <c r="K33" s="22"/>
      <c r="L33" s="22"/>
      <c r="M33" s="22"/>
      <c r="N33" s="22"/>
      <c r="O33" s="22"/>
      <c r="P33" s="22"/>
    </row>
    <row r="34" spans="1:16" ht="39" customHeight="1" x14ac:dyDescent="0.15">
      <c r="A34" s="22"/>
      <c r="B34" s="31"/>
      <c r="C34" s="1210" t="s">
        <v>587</v>
      </c>
      <c r="D34" s="1210"/>
      <c r="E34" s="1211"/>
      <c r="F34" s="32">
        <v>12.49</v>
      </c>
      <c r="G34" s="33">
        <v>11.07</v>
      </c>
      <c r="H34" s="33">
        <v>11.3</v>
      </c>
      <c r="I34" s="33">
        <v>12.74</v>
      </c>
      <c r="J34" s="34">
        <v>13.31</v>
      </c>
      <c r="K34" s="22"/>
      <c r="L34" s="22"/>
      <c r="M34" s="22"/>
      <c r="N34" s="22"/>
      <c r="O34" s="22"/>
      <c r="P34" s="22"/>
    </row>
    <row r="35" spans="1:16" ht="39" customHeight="1" x14ac:dyDescent="0.15">
      <c r="A35" s="22"/>
      <c r="B35" s="35"/>
      <c r="C35" s="1204" t="s">
        <v>588</v>
      </c>
      <c r="D35" s="1205"/>
      <c r="E35" s="1206"/>
      <c r="F35" s="36">
        <v>3.64</v>
      </c>
      <c r="G35" s="37">
        <v>5.18</v>
      </c>
      <c r="H35" s="37">
        <v>5.65</v>
      </c>
      <c r="I35" s="37">
        <v>6.97</v>
      </c>
      <c r="J35" s="38">
        <v>6.2</v>
      </c>
      <c r="K35" s="22"/>
      <c r="L35" s="22"/>
      <c r="M35" s="22"/>
      <c r="N35" s="22"/>
      <c r="O35" s="22"/>
      <c r="P35" s="22"/>
    </row>
    <row r="36" spans="1:16" ht="39" customHeight="1" x14ac:dyDescent="0.15">
      <c r="A36" s="22"/>
      <c r="B36" s="35"/>
      <c r="C36" s="1204" t="s">
        <v>589</v>
      </c>
      <c r="D36" s="1205"/>
      <c r="E36" s="1206"/>
      <c r="F36" s="36">
        <v>3.52</v>
      </c>
      <c r="G36" s="37">
        <v>4.6900000000000004</v>
      </c>
      <c r="H36" s="37">
        <v>5.49</v>
      </c>
      <c r="I36" s="37">
        <v>4.8499999999999996</v>
      </c>
      <c r="J36" s="38">
        <v>6.07</v>
      </c>
      <c r="K36" s="22"/>
      <c r="L36" s="22"/>
      <c r="M36" s="22"/>
      <c r="N36" s="22"/>
      <c r="O36" s="22"/>
      <c r="P36" s="22"/>
    </row>
    <row r="37" spans="1:16" ht="39" customHeight="1" x14ac:dyDescent="0.15">
      <c r="A37" s="22"/>
      <c r="B37" s="35"/>
      <c r="C37" s="1204" t="s">
        <v>590</v>
      </c>
      <c r="D37" s="1205"/>
      <c r="E37" s="1206"/>
      <c r="F37" s="36">
        <v>2.98</v>
      </c>
      <c r="G37" s="37">
        <v>2.97</v>
      </c>
      <c r="H37" s="37">
        <v>2.95</v>
      </c>
      <c r="I37" s="37">
        <v>2.94</v>
      </c>
      <c r="J37" s="38">
        <v>2.82</v>
      </c>
      <c r="K37" s="22"/>
      <c r="L37" s="22"/>
      <c r="M37" s="22"/>
      <c r="N37" s="22"/>
      <c r="O37" s="22"/>
      <c r="P37" s="22"/>
    </row>
    <row r="38" spans="1:16" ht="39" customHeight="1" x14ac:dyDescent="0.15">
      <c r="A38" s="22"/>
      <c r="B38" s="35"/>
      <c r="C38" s="1204" t="s">
        <v>591</v>
      </c>
      <c r="D38" s="1205"/>
      <c r="E38" s="1206"/>
      <c r="F38" s="36">
        <v>1.02</v>
      </c>
      <c r="G38" s="37">
        <v>0.39</v>
      </c>
      <c r="H38" s="37">
        <v>0.54</v>
      </c>
      <c r="I38" s="37">
        <v>0.92</v>
      </c>
      <c r="J38" s="38">
        <v>1.33</v>
      </c>
      <c r="K38" s="22"/>
      <c r="L38" s="22"/>
      <c r="M38" s="22"/>
      <c r="N38" s="22"/>
      <c r="O38" s="22"/>
      <c r="P38" s="22"/>
    </row>
    <row r="39" spans="1:16" ht="39" customHeight="1" x14ac:dyDescent="0.15">
      <c r="A39" s="22"/>
      <c r="B39" s="35"/>
      <c r="C39" s="1204" t="s">
        <v>592</v>
      </c>
      <c r="D39" s="1205"/>
      <c r="E39" s="1206"/>
      <c r="F39" s="36">
        <v>3.14</v>
      </c>
      <c r="G39" s="37">
        <v>1.61</v>
      </c>
      <c r="H39" s="37">
        <v>0.3</v>
      </c>
      <c r="I39" s="37">
        <v>0.06</v>
      </c>
      <c r="J39" s="38">
        <v>0.26</v>
      </c>
      <c r="K39" s="22"/>
      <c r="L39" s="22"/>
      <c r="M39" s="22"/>
      <c r="N39" s="22"/>
      <c r="O39" s="22"/>
      <c r="P39" s="22"/>
    </row>
    <row r="40" spans="1:16" ht="39" customHeight="1" x14ac:dyDescent="0.15">
      <c r="A40" s="22"/>
      <c r="B40" s="35"/>
      <c r="C40" s="1204" t="s">
        <v>593</v>
      </c>
      <c r="D40" s="1205"/>
      <c r="E40" s="1206"/>
      <c r="F40" s="36">
        <v>0.26</v>
      </c>
      <c r="G40" s="37">
        <v>0.14000000000000001</v>
      </c>
      <c r="H40" s="37">
        <v>0.17</v>
      </c>
      <c r="I40" s="37">
        <v>0.15</v>
      </c>
      <c r="J40" s="38">
        <v>0.17</v>
      </c>
      <c r="K40" s="22"/>
      <c r="L40" s="22"/>
      <c r="M40" s="22"/>
      <c r="N40" s="22"/>
      <c r="O40" s="22"/>
      <c r="P40" s="22"/>
    </row>
    <row r="41" spans="1:16" ht="39" customHeight="1" x14ac:dyDescent="0.15">
      <c r="A41" s="22"/>
      <c r="B41" s="35"/>
      <c r="C41" s="1204" t="s">
        <v>594</v>
      </c>
      <c r="D41" s="1205"/>
      <c r="E41" s="1206"/>
      <c r="F41" s="36">
        <v>0.13</v>
      </c>
      <c r="G41" s="37">
        <v>0.09</v>
      </c>
      <c r="H41" s="37">
        <v>0.14000000000000001</v>
      </c>
      <c r="I41" s="37">
        <v>0.16</v>
      </c>
      <c r="J41" s="38">
        <v>0.09</v>
      </c>
      <c r="K41" s="22"/>
      <c r="L41" s="22"/>
      <c r="M41" s="22"/>
      <c r="N41" s="22"/>
      <c r="O41" s="22"/>
      <c r="P41" s="22"/>
    </row>
    <row r="42" spans="1:16" ht="39" customHeight="1" x14ac:dyDescent="0.15">
      <c r="A42" s="22"/>
      <c r="B42" s="39"/>
      <c r="C42" s="1204" t="s">
        <v>595</v>
      </c>
      <c r="D42" s="1205"/>
      <c r="E42" s="1206"/>
      <c r="F42" s="36" t="s">
        <v>535</v>
      </c>
      <c r="G42" s="37" t="s">
        <v>535</v>
      </c>
      <c r="H42" s="37" t="s">
        <v>535</v>
      </c>
      <c r="I42" s="37" t="s">
        <v>535</v>
      </c>
      <c r="J42" s="38" t="s">
        <v>535</v>
      </c>
      <c r="K42" s="22"/>
      <c r="L42" s="22"/>
      <c r="M42" s="22"/>
      <c r="N42" s="22"/>
      <c r="O42" s="22"/>
      <c r="P42" s="22"/>
    </row>
    <row r="43" spans="1:16" ht="39" customHeight="1" thickBot="1" x14ac:dyDescent="0.2">
      <c r="A43" s="22"/>
      <c r="B43" s="40"/>
      <c r="C43" s="1207" t="s">
        <v>596</v>
      </c>
      <c r="D43" s="1208"/>
      <c r="E43" s="1209"/>
      <c r="F43" s="41">
        <v>0.16</v>
      </c>
      <c r="G43" s="42">
        <v>0.13</v>
      </c>
      <c r="H43" s="42">
        <v>0.11</v>
      </c>
      <c r="I43" s="42">
        <v>0.12</v>
      </c>
      <c r="J43" s="43">
        <v>0.18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Ccm2Gf27VCuGmivaXFCu9nv/NHZ8YFF61QPOvnacK4qRnnzczZK+YbWZzYc5o94edL5f0vcCulZPZ8nmP9Vxg==" saltValue="q1O7holmn1kvAtHTjAGJ5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577</v>
      </c>
      <c r="L44" s="56" t="s">
        <v>578</v>
      </c>
      <c r="M44" s="56" t="s">
        <v>579</v>
      </c>
      <c r="N44" s="56" t="s">
        <v>580</v>
      </c>
      <c r="O44" s="57" t="s">
        <v>581</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11442</v>
      </c>
      <c r="L45" s="60">
        <v>10916</v>
      </c>
      <c r="M45" s="60">
        <v>10594</v>
      </c>
      <c r="N45" s="60">
        <v>10001</v>
      </c>
      <c r="O45" s="61">
        <v>9942</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535</v>
      </c>
      <c r="L46" s="64" t="s">
        <v>535</v>
      </c>
      <c r="M46" s="64" t="s">
        <v>535</v>
      </c>
      <c r="N46" s="64" t="s">
        <v>535</v>
      </c>
      <c r="O46" s="65" t="s">
        <v>535</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535</v>
      </c>
      <c r="L47" s="64" t="s">
        <v>535</v>
      </c>
      <c r="M47" s="64" t="s">
        <v>535</v>
      </c>
      <c r="N47" s="64" t="s">
        <v>535</v>
      </c>
      <c r="O47" s="65" t="s">
        <v>535</v>
      </c>
      <c r="P47" s="48"/>
      <c r="Q47" s="48"/>
      <c r="R47" s="48"/>
      <c r="S47" s="48"/>
      <c r="T47" s="48"/>
      <c r="U47" s="48"/>
    </row>
    <row r="48" spans="1:21" ht="30.75" customHeight="1" x14ac:dyDescent="0.15">
      <c r="A48" s="48"/>
      <c r="B48" s="1232"/>
      <c r="C48" s="1233"/>
      <c r="D48" s="62"/>
      <c r="E48" s="1214" t="s">
        <v>15</v>
      </c>
      <c r="F48" s="1214"/>
      <c r="G48" s="1214"/>
      <c r="H48" s="1214"/>
      <c r="I48" s="1214"/>
      <c r="J48" s="1215"/>
      <c r="K48" s="63">
        <v>1123</v>
      </c>
      <c r="L48" s="64">
        <v>1080</v>
      </c>
      <c r="M48" s="64">
        <v>1005</v>
      </c>
      <c r="N48" s="64">
        <v>813</v>
      </c>
      <c r="O48" s="65">
        <v>1029</v>
      </c>
      <c r="P48" s="48"/>
      <c r="Q48" s="48"/>
      <c r="R48" s="48"/>
      <c r="S48" s="48"/>
      <c r="T48" s="48"/>
      <c r="U48" s="48"/>
    </row>
    <row r="49" spans="1:21" ht="30.75" customHeight="1" x14ac:dyDescent="0.15">
      <c r="A49" s="48"/>
      <c r="B49" s="1232"/>
      <c r="C49" s="1233"/>
      <c r="D49" s="62"/>
      <c r="E49" s="1214" t="s">
        <v>16</v>
      </c>
      <c r="F49" s="1214"/>
      <c r="G49" s="1214"/>
      <c r="H49" s="1214"/>
      <c r="I49" s="1214"/>
      <c r="J49" s="1215"/>
      <c r="K49" s="63">
        <v>46</v>
      </c>
      <c r="L49" s="64">
        <v>49</v>
      </c>
      <c r="M49" s="64">
        <v>91</v>
      </c>
      <c r="N49" s="64">
        <v>79</v>
      </c>
      <c r="O49" s="65">
        <v>90</v>
      </c>
      <c r="P49" s="48"/>
      <c r="Q49" s="48"/>
      <c r="R49" s="48"/>
      <c r="S49" s="48"/>
      <c r="T49" s="48"/>
      <c r="U49" s="48"/>
    </row>
    <row r="50" spans="1:21" ht="30.75" customHeight="1" x14ac:dyDescent="0.15">
      <c r="A50" s="48"/>
      <c r="B50" s="1232"/>
      <c r="C50" s="1233"/>
      <c r="D50" s="62"/>
      <c r="E50" s="1214" t="s">
        <v>17</v>
      </c>
      <c r="F50" s="1214"/>
      <c r="G50" s="1214"/>
      <c r="H50" s="1214"/>
      <c r="I50" s="1214"/>
      <c r="J50" s="1215"/>
      <c r="K50" s="63">
        <v>780</v>
      </c>
      <c r="L50" s="64">
        <v>1173</v>
      </c>
      <c r="M50" s="64">
        <v>1522</v>
      </c>
      <c r="N50" s="64">
        <v>1024</v>
      </c>
      <c r="O50" s="65">
        <v>2432</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535</v>
      </c>
      <c r="L51" s="64" t="s">
        <v>535</v>
      </c>
      <c r="M51" s="64" t="s">
        <v>535</v>
      </c>
      <c r="N51" s="64" t="s">
        <v>535</v>
      </c>
      <c r="O51" s="65" t="s">
        <v>535</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11134</v>
      </c>
      <c r="L52" s="64">
        <v>11486</v>
      </c>
      <c r="M52" s="64">
        <v>11133</v>
      </c>
      <c r="N52" s="64">
        <v>11049</v>
      </c>
      <c r="O52" s="65">
        <v>10883</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2257</v>
      </c>
      <c r="L53" s="69">
        <v>1732</v>
      </c>
      <c r="M53" s="69">
        <v>2079</v>
      </c>
      <c r="N53" s="69">
        <v>868</v>
      </c>
      <c r="O53" s="70">
        <v>2610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597</v>
      </c>
      <c r="P55" s="48"/>
      <c r="Q55" s="48"/>
      <c r="R55" s="48"/>
      <c r="S55" s="48"/>
      <c r="T55" s="48"/>
      <c r="U55" s="48"/>
    </row>
    <row r="56" spans="1:21" ht="31.5" customHeight="1" thickBot="1" x14ac:dyDescent="0.2">
      <c r="A56" s="48"/>
      <c r="B56" s="76"/>
      <c r="C56" s="77"/>
      <c r="D56" s="77"/>
      <c r="E56" s="78"/>
      <c r="F56" s="78"/>
      <c r="G56" s="78"/>
      <c r="H56" s="78"/>
      <c r="I56" s="78"/>
      <c r="J56" s="79" t="s">
        <v>2</v>
      </c>
      <c r="K56" s="80" t="s">
        <v>598</v>
      </c>
      <c r="L56" s="81" t="s">
        <v>599</v>
      </c>
      <c r="M56" s="81" t="s">
        <v>600</v>
      </c>
      <c r="N56" s="81" t="s">
        <v>601</v>
      </c>
      <c r="O56" s="82" t="s">
        <v>602</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535</v>
      </c>
      <c r="L57" s="83" t="s">
        <v>535</v>
      </c>
      <c r="M57" s="83" t="s">
        <v>535</v>
      </c>
      <c r="N57" s="84" t="s">
        <v>535</v>
      </c>
      <c r="O57" s="84" t="s">
        <v>632</v>
      </c>
    </row>
    <row r="58" spans="1:21" ht="31.5" customHeight="1" thickBot="1" x14ac:dyDescent="0.2">
      <c r="B58" s="1222"/>
      <c r="C58" s="1223"/>
      <c r="D58" s="1227" t="s">
        <v>27</v>
      </c>
      <c r="E58" s="1228"/>
      <c r="F58" s="1228"/>
      <c r="G58" s="1228"/>
      <c r="H58" s="1228"/>
      <c r="I58" s="1228"/>
      <c r="J58" s="1229"/>
      <c r="K58" s="85" t="s">
        <v>535</v>
      </c>
      <c r="L58" s="85" t="s">
        <v>535</v>
      </c>
      <c r="M58" s="85" t="s">
        <v>535</v>
      </c>
      <c r="N58" s="86" t="s">
        <v>535</v>
      </c>
      <c r="O58" s="86" t="s">
        <v>633</v>
      </c>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rApKpXnz98e/whYZwJIuTl3brlnslTRxJZhsPkpi3dEKYmLeGisU9bHOfUCtWx0wGwYxE1KITSQ/OCGqT/auQ==" saltValue="ziTYl+tfFcYkDChDme2Us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577</v>
      </c>
      <c r="J40" s="98" t="s">
        <v>578</v>
      </c>
      <c r="K40" s="98" t="s">
        <v>579</v>
      </c>
      <c r="L40" s="98" t="s">
        <v>580</v>
      </c>
      <c r="M40" s="99" t="s">
        <v>581</v>
      </c>
    </row>
    <row r="41" spans="2:13" ht="27.75" customHeight="1" x14ac:dyDescent="0.15">
      <c r="B41" s="1250" t="s">
        <v>30</v>
      </c>
      <c r="C41" s="1251"/>
      <c r="D41" s="100"/>
      <c r="E41" s="1252" t="s">
        <v>31</v>
      </c>
      <c r="F41" s="1252"/>
      <c r="G41" s="1252"/>
      <c r="H41" s="1253"/>
      <c r="I41" s="101">
        <v>94998</v>
      </c>
      <c r="J41" s="102">
        <v>92384</v>
      </c>
      <c r="K41" s="102">
        <v>88561</v>
      </c>
      <c r="L41" s="102">
        <v>89275</v>
      </c>
      <c r="M41" s="103">
        <v>87840</v>
      </c>
    </row>
    <row r="42" spans="2:13" ht="27.75" customHeight="1" x14ac:dyDescent="0.15">
      <c r="B42" s="1240"/>
      <c r="C42" s="1241"/>
      <c r="D42" s="104"/>
      <c r="E42" s="1244" t="s">
        <v>32</v>
      </c>
      <c r="F42" s="1244"/>
      <c r="G42" s="1244"/>
      <c r="H42" s="1245"/>
      <c r="I42" s="105">
        <v>13564</v>
      </c>
      <c r="J42" s="106">
        <v>16876</v>
      </c>
      <c r="K42" s="106">
        <v>16512</v>
      </c>
      <c r="L42" s="106">
        <v>13033</v>
      </c>
      <c r="M42" s="107">
        <v>11902</v>
      </c>
    </row>
    <row r="43" spans="2:13" ht="27.75" customHeight="1" x14ac:dyDescent="0.15">
      <c r="B43" s="1240"/>
      <c r="C43" s="1241"/>
      <c r="D43" s="104"/>
      <c r="E43" s="1244" t="s">
        <v>33</v>
      </c>
      <c r="F43" s="1244"/>
      <c r="G43" s="1244"/>
      <c r="H43" s="1245"/>
      <c r="I43" s="105">
        <v>9848</v>
      </c>
      <c r="J43" s="106">
        <v>9918</v>
      </c>
      <c r="K43" s="106">
        <v>9039</v>
      </c>
      <c r="L43" s="106">
        <v>8310</v>
      </c>
      <c r="M43" s="107">
        <v>8132</v>
      </c>
    </row>
    <row r="44" spans="2:13" ht="27.75" customHeight="1" x14ac:dyDescent="0.15">
      <c r="B44" s="1240"/>
      <c r="C44" s="1241"/>
      <c r="D44" s="104"/>
      <c r="E44" s="1244" t="s">
        <v>34</v>
      </c>
      <c r="F44" s="1244"/>
      <c r="G44" s="1244"/>
      <c r="H44" s="1245"/>
      <c r="I44" s="105">
        <v>843</v>
      </c>
      <c r="J44" s="106">
        <v>873</v>
      </c>
      <c r="K44" s="106">
        <v>782</v>
      </c>
      <c r="L44" s="106">
        <v>756</v>
      </c>
      <c r="M44" s="107">
        <v>765</v>
      </c>
    </row>
    <row r="45" spans="2:13" ht="27.75" customHeight="1" x14ac:dyDescent="0.15">
      <c r="B45" s="1240"/>
      <c r="C45" s="1241"/>
      <c r="D45" s="104"/>
      <c r="E45" s="1244" t="s">
        <v>35</v>
      </c>
      <c r="F45" s="1244"/>
      <c r="G45" s="1244"/>
      <c r="H45" s="1245"/>
      <c r="I45" s="105">
        <v>18066</v>
      </c>
      <c r="J45" s="106">
        <v>17122</v>
      </c>
      <c r="K45" s="106">
        <v>16100</v>
      </c>
      <c r="L45" s="106">
        <v>16079</v>
      </c>
      <c r="M45" s="107">
        <v>15631</v>
      </c>
    </row>
    <row r="46" spans="2:13" ht="27.75" customHeight="1" x14ac:dyDescent="0.15">
      <c r="B46" s="1240"/>
      <c r="C46" s="1241"/>
      <c r="D46" s="108"/>
      <c r="E46" s="1244" t="s">
        <v>36</v>
      </c>
      <c r="F46" s="1244"/>
      <c r="G46" s="1244"/>
      <c r="H46" s="1245"/>
      <c r="I46" s="105">
        <v>861</v>
      </c>
      <c r="J46" s="106">
        <v>861</v>
      </c>
      <c r="K46" s="106">
        <v>816</v>
      </c>
      <c r="L46" s="106">
        <v>793</v>
      </c>
      <c r="M46" s="107">
        <v>830</v>
      </c>
    </row>
    <row r="47" spans="2:13" ht="27.75" customHeight="1" x14ac:dyDescent="0.15">
      <c r="B47" s="1240"/>
      <c r="C47" s="1241"/>
      <c r="D47" s="109"/>
      <c r="E47" s="1254" t="s">
        <v>37</v>
      </c>
      <c r="F47" s="1255"/>
      <c r="G47" s="1255"/>
      <c r="H47" s="1256"/>
      <c r="I47" s="105" t="s">
        <v>535</v>
      </c>
      <c r="J47" s="106" t="s">
        <v>535</v>
      </c>
      <c r="K47" s="106" t="s">
        <v>535</v>
      </c>
      <c r="L47" s="106" t="s">
        <v>535</v>
      </c>
      <c r="M47" s="107" t="s">
        <v>535</v>
      </c>
    </row>
    <row r="48" spans="2:13" ht="27.75" customHeight="1" x14ac:dyDescent="0.15">
      <c r="B48" s="1240"/>
      <c r="C48" s="1241"/>
      <c r="D48" s="104"/>
      <c r="E48" s="1244" t="s">
        <v>38</v>
      </c>
      <c r="F48" s="1244"/>
      <c r="G48" s="1244"/>
      <c r="H48" s="1245"/>
      <c r="I48" s="105" t="s">
        <v>535</v>
      </c>
      <c r="J48" s="106" t="s">
        <v>535</v>
      </c>
      <c r="K48" s="106" t="s">
        <v>535</v>
      </c>
      <c r="L48" s="106" t="s">
        <v>535</v>
      </c>
      <c r="M48" s="107" t="s">
        <v>535</v>
      </c>
    </row>
    <row r="49" spans="2:13" ht="27.75" customHeight="1" x14ac:dyDescent="0.15">
      <c r="B49" s="1242"/>
      <c r="C49" s="1243"/>
      <c r="D49" s="104"/>
      <c r="E49" s="1244" t="s">
        <v>39</v>
      </c>
      <c r="F49" s="1244"/>
      <c r="G49" s="1244"/>
      <c r="H49" s="1245"/>
      <c r="I49" s="105" t="s">
        <v>535</v>
      </c>
      <c r="J49" s="106" t="s">
        <v>535</v>
      </c>
      <c r="K49" s="106" t="s">
        <v>535</v>
      </c>
      <c r="L49" s="106" t="s">
        <v>535</v>
      </c>
      <c r="M49" s="107" t="s">
        <v>535</v>
      </c>
    </row>
    <row r="50" spans="2:13" ht="27.75" customHeight="1" x14ac:dyDescent="0.15">
      <c r="B50" s="1238" t="s">
        <v>40</v>
      </c>
      <c r="C50" s="1239"/>
      <c r="D50" s="110"/>
      <c r="E50" s="1244" t="s">
        <v>41</v>
      </c>
      <c r="F50" s="1244"/>
      <c r="G50" s="1244"/>
      <c r="H50" s="1245"/>
      <c r="I50" s="105">
        <v>30017</v>
      </c>
      <c r="J50" s="106">
        <v>33739</v>
      </c>
      <c r="K50" s="106">
        <v>39202</v>
      </c>
      <c r="L50" s="106">
        <v>41585</v>
      </c>
      <c r="M50" s="107">
        <v>40525</v>
      </c>
    </row>
    <row r="51" spans="2:13" ht="27.75" customHeight="1" x14ac:dyDescent="0.15">
      <c r="B51" s="1240"/>
      <c r="C51" s="1241"/>
      <c r="D51" s="104"/>
      <c r="E51" s="1244" t="s">
        <v>42</v>
      </c>
      <c r="F51" s="1244"/>
      <c r="G51" s="1244"/>
      <c r="H51" s="1245"/>
      <c r="I51" s="105">
        <v>19197</v>
      </c>
      <c r="J51" s="106">
        <v>19407</v>
      </c>
      <c r="K51" s="106">
        <v>20609</v>
      </c>
      <c r="L51" s="106">
        <v>19263</v>
      </c>
      <c r="M51" s="107">
        <v>18546</v>
      </c>
    </row>
    <row r="52" spans="2:13" ht="27.75" customHeight="1" x14ac:dyDescent="0.15">
      <c r="B52" s="1242"/>
      <c r="C52" s="1243"/>
      <c r="D52" s="104"/>
      <c r="E52" s="1244" t="s">
        <v>43</v>
      </c>
      <c r="F52" s="1244"/>
      <c r="G52" s="1244"/>
      <c r="H52" s="1245"/>
      <c r="I52" s="105">
        <v>96637</v>
      </c>
      <c r="J52" s="106">
        <v>94949</v>
      </c>
      <c r="K52" s="106">
        <v>93691</v>
      </c>
      <c r="L52" s="106">
        <v>91842</v>
      </c>
      <c r="M52" s="107">
        <v>90524</v>
      </c>
    </row>
    <row r="53" spans="2:13" ht="27.75" customHeight="1" thickBot="1" x14ac:dyDescent="0.2">
      <c r="B53" s="1246" t="s">
        <v>44</v>
      </c>
      <c r="C53" s="1247"/>
      <c r="D53" s="111"/>
      <c r="E53" s="1248" t="s">
        <v>45</v>
      </c>
      <c r="F53" s="1248"/>
      <c r="G53" s="1248"/>
      <c r="H53" s="1249"/>
      <c r="I53" s="112">
        <v>-7670</v>
      </c>
      <c r="J53" s="113">
        <v>-10062</v>
      </c>
      <c r="K53" s="113">
        <v>-21693</v>
      </c>
      <c r="L53" s="113">
        <v>-24444</v>
      </c>
      <c r="M53" s="114">
        <v>-24494</v>
      </c>
    </row>
    <row r="54" spans="2:13" ht="27.75" customHeight="1" x14ac:dyDescent="0.15">
      <c r="B54" s="115" t="s">
        <v>46</v>
      </c>
      <c r="C54" s="116"/>
      <c r="D54" s="116"/>
      <c r="E54" s="117"/>
      <c r="F54" s="117"/>
      <c r="G54" s="117"/>
      <c r="H54" s="117"/>
      <c r="I54" s="118"/>
      <c r="J54" s="118"/>
      <c r="K54" s="118"/>
      <c r="L54" s="118"/>
      <c r="M54" s="118"/>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Xuj0RKlc9ggQ0p8sshI3sNuuY62j/H2T7197D8gkSB0uQrszzsW0DFqMFMy5avYkaLUaHHjsM5IOI+xYlmFVw==" saltValue="MQGQ6oZD1Cm3/GHWjCXYR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9" t="s">
        <v>47</v>
      </c>
    </row>
    <row r="54" spans="2:8" ht="29.25" customHeight="1" thickBot="1" x14ac:dyDescent="0.25">
      <c r="B54" s="120" t="s">
        <v>1</v>
      </c>
      <c r="C54" s="121"/>
      <c r="D54" s="121"/>
      <c r="E54" s="122" t="s">
        <v>2</v>
      </c>
      <c r="F54" s="123" t="s">
        <v>579</v>
      </c>
      <c r="G54" s="123" t="s">
        <v>580</v>
      </c>
      <c r="H54" s="124" t="s">
        <v>581</v>
      </c>
    </row>
    <row r="55" spans="2:8" ht="52.5" customHeight="1" x14ac:dyDescent="0.15">
      <c r="B55" s="125"/>
      <c r="C55" s="1265" t="s">
        <v>48</v>
      </c>
      <c r="D55" s="1265"/>
      <c r="E55" s="1266"/>
      <c r="F55" s="126">
        <v>10518</v>
      </c>
      <c r="G55" s="126">
        <v>12722</v>
      </c>
      <c r="H55" s="127">
        <v>11726</v>
      </c>
    </row>
    <row r="56" spans="2:8" ht="52.5" customHeight="1" x14ac:dyDescent="0.15">
      <c r="B56" s="128"/>
      <c r="C56" s="1267" t="s">
        <v>49</v>
      </c>
      <c r="D56" s="1267"/>
      <c r="E56" s="1268"/>
      <c r="F56" s="129" t="s">
        <v>535</v>
      </c>
      <c r="G56" s="129" t="s">
        <v>535</v>
      </c>
      <c r="H56" s="130" t="s">
        <v>535</v>
      </c>
    </row>
    <row r="57" spans="2:8" ht="53.25" customHeight="1" x14ac:dyDescent="0.15">
      <c r="B57" s="128"/>
      <c r="C57" s="1269" t="s">
        <v>50</v>
      </c>
      <c r="D57" s="1269"/>
      <c r="E57" s="1270"/>
      <c r="F57" s="131">
        <v>22844</v>
      </c>
      <c r="G57" s="131">
        <v>22947</v>
      </c>
      <c r="H57" s="132">
        <v>22860</v>
      </c>
    </row>
    <row r="58" spans="2:8" ht="45.75" customHeight="1" x14ac:dyDescent="0.15">
      <c r="B58" s="133"/>
      <c r="C58" s="1257" t="s">
        <v>627</v>
      </c>
      <c r="D58" s="1258"/>
      <c r="E58" s="1259"/>
      <c r="F58" s="134">
        <v>17580</v>
      </c>
      <c r="G58" s="134">
        <v>17581</v>
      </c>
      <c r="H58" s="135">
        <v>17581</v>
      </c>
    </row>
    <row r="59" spans="2:8" ht="45.75" customHeight="1" x14ac:dyDescent="0.15">
      <c r="B59" s="133"/>
      <c r="C59" s="1257" t="s">
        <v>628</v>
      </c>
      <c r="D59" s="1258"/>
      <c r="E59" s="1259"/>
      <c r="F59" s="134">
        <v>2992</v>
      </c>
      <c r="G59" s="134">
        <v>2983</v>
      </c>
      <c r="H59" s="135">
        <v>2965</v>
      </c>
    </row>
    <row r="60" spans="2:8" ht="45.75" customHeight="1" x14ac:dyDescent="0.15">
      <c r="B60" s="133"/>
      <c r="C60" s="1257" t="s">
        <v>629</v>
      </c>
      <c r="D60" s="1258"/>
      <c r="E60" s="1259"/>
      <c r="F60" s="134">
        <v>1813</v>
      </c>
      <c r="G60" s="134">
        <v>1813</v>
      </c>
      <c r="H60" s="135">
        <v>1700</v>
      </c>
    </row>
    <row r="61" spans="2:8" ht="45.75" customHeight="1" x14ac:dyDescent="0.15">
      <c r="B61" s="133"/>
      <c r="C61" s="1257" t="s">
        <v>630</v>
      </c>
      <c r="D61" s="1258"/>
      <c r="E61" s="1259"/>
      <c r="F61" s="134">
        <v>454</v>
      </c>
      <c r="G61" s="134">
        <v>548</v>
      </c>
      <c r="H61" s="135">
        <v>568</v>
      </c>
    </row>
    <row r="62" spans="2:8" ht="45.75" customHeight="1" thickBot="1" x14ac:dyDescent="0.2">
      <c r="B62" s="136"/>
      <c r="C62" s="1260" t="s">
        <v>631</v>
      </c>
      <c r="D62" s="1261"/>
      <c r="E62" s="1262"/>
      <c r="F62" s="137">
        <v>0</v>
      </c>
      <c r="G62" s="137">
        <v>16</v>
      </c>
      <c r="H62" s="138">
        <v>38</v>
      </c>
    </row>
    <row r="63" spans="2:8" ht="52.5" customHeight="1" thickBot="1" x14ac:dyDescent="0.2">
      <c r="B63" s="139"/>
      <c r="C63" s="1263" t="s">
        <v>51</v>
      </c>
      <c r="D63" s="1263"/>
      <c r="E63" s="1264"/>
      <c r="F63" s="140">
        <v>33362</v>
      </c>
      <c r="G63" s="140">
        <v>35669</v>
      </c>
      <c r="H63" s="141">
        <v>34586</v>
      </c>
    </row>
    <row r="64" spans="2:8" ht="15" customHeight="1" x14ac:dyDescent="0.15"/>
  </sheetData>
  <sheetProtection algorithmName="SHA-512" hashValue="QBu7DQTx33TqrkUwKZqFDEIZAJpv+9d1CALNY2qY8DG4i3piipXDRR52LqCj1UelWEeE9aAbIOyUiAL/7gUT5g==" saltValue="LAOaM5ixN7HGwy72ci7C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election activeCell="BO61" sqref="BO61"/>
    </sheetView>
  </sheetViews>
  <sheetFormatPr defaultColWidth="0" defaultRowHeight="0" customHeight="1" zeroHeight="1" x14ac:dyDescent="0.15"/>
  <cols>
    <col min="1" max="1" width="6.375" style="1271" customWidth="1"/>
    <col min="2" max="107" width="2.5" style="1271" customWidth="1"/>
    <col min="108" max="108" width="6.125" style="1273" customWidth="1"/>
    <col min="109" max="109" width="5.875" style="1272"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x14ac:dyDescent="0.15">
      <c r="A1" s="1330"/>
      <c r="B1" s="1329"/>
      <c r="DD1" s="1271"/>
      <c r="DE1" s="1271"/>
    </row>
    <row r="2" spans="1:143" ht="25.5" customHeight="1" x14ac:dyDescent="0.15">
      <c r="A2" s="1328"/>
      <c r="C2" s="1328"/>
      <c r="O2" s="1328"/>
      <c r="P2" s="1328"/>
      <c r="Q2" s="1328"/>
      <c r="R2" s="1328"/>
      <c r="S2" s="1328"/>
      <c r="T2" s="1328"/>
      <c r="U2" s="1328"/>
      <c r="V2" s="1328"/>
      <c r="W2" s="1328"/>
      <c r="X2" s="1328"/>
      <c r="Y2" s="1328"/>
      <c r="Z2" s="1328"/>
      <c r="AA2" s="1328"/>
      <c r="AB2" s="1328"/>
      <c r="AC2" s="1328"/>
      <c r="AD2" s="1328"/>
      <c r="AE2" s="1328"/>
      <c r="AF2" s="1328"/>
      <c r="AG2" s="1328"/>
      <c r="AH2" s="1328"/>
      <c r="AI2" s="1328"/>
      <c r="AU2" s="1328"/>
      <c r="BG2" s="1328"/>
      <c r="BS2" s="1328"/>
      <c r="CE2" s="1328"/>
      <c r="CQ2" s="1328"/>
      <c r="DD2" s="1271"/>
      <c r="DE2" s="1271"/>
    </row>
    <row r="3" spans="1:143" ht="25.5" customHeight="1" x14ac:dyDescent="0.15">
      <c r="A3" s="1328"/>
      <c r="C3" s="1328"/>
      <c r="O3" s="1328"/>
      <c r="P3" s="1328"/>
      <c r="Q3" s="1328"/>
      <c r="R3" s="1328"/>
      <c r="S3" s="1328"/>
      <c r="T3" s="1328"/>
      <c r="U3" s="1328"/>
      <c r="V3" s="1328"/>
      <c r="W3" s="1328"/>
      <c r="X3" s="1328"/>
      <c r="Y3" s="1328"/>
      <c r="Z3" s="1328"/>
      <c r="AA3" s="1328"/>
      <c r="AB3" s="1328"/>
      <c r="AC3" s="1328"/>
      <c r="AD3" s="1328"/>
      <c r="AE3" s="1328"/>
      <c r="AF3" s="1328"/>
      <c r="AG3" s="1328"/>
      <c r="AH3" s="1328"/>
      <c r="AI3" s="1328"/>
      <c r="AU3" s="1328"/>
      <c r="BG3" s="1328"/>
      <c r="BS3" s="1328"/>
      <c r="CE3" s="1328"/>
      <c r="CQ3" s="1328"/>
      <c r="DD3" s="1271"/>
      <c r="DE3" s="1271"/>
    </row>
    <row r="4" spans="1:143" s="290" customFormat="1" ht="13.5" x14ac:dyDescent="0.15">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c r="Z4" s="1328"/>
      <c r="AA4" s="1328"/>
      <c r="AB4" s="1328"/>
      <c r="AC4" s="1328"/>
      <c r="AD4" s="1328"/>
      <c r="AE4" s="1328"/>
      <c r="AF4" s="1328"/>
      <c r="AG4" s="1328"/>
      <c r="AH4" s="1328"/>
      <c r="AI4" s="1328"/>
      <c r="AJ4" s="1328"/>
      <c r="AK4" s="1328"/>
      <c r="AL4" s="1328"/>
      <c r="AM4" s="1328"/>
      <c r="AN4" s="1328"/>
      <c r="AO4" s="1328"/>
      <c r="AP4" s="1328"/>
      <c r="AQ4" s="1328"/>
      <c r="AR4" s="1328"/>
      <c r="AS4" s="1328"/>
      <c r="AT4" s="1328"/>
      <c r="AU4" s="1328"/>
      <c r="AV4" s="1328"/>
      <c r="AW4" s="1328"/>
      <c r="AX4" s="1328"/>
      <c r="AY4" s="1328"/>
      <c r="AZ4" s="1328"/>
      <c r="BA4" s="1328"/>
      <c r="BB4" s="1328"/>
      <c r="BC4" s="1328"/>
      <c r="BD4" s="1328"/>
      <c r="BE4" s="1328"/>
      <c r="BF4" s="1328"/>
      <c r="BG4" s="1328"/>
      <c r="BH4" s="1328"/>
      <c r="BI4" s="1328"/>
      <c r="BJ4" s="1328"/>
      <c r="BK4" s="1328"/>
      <c r="BL4" s="1328"/>
      <c r="BM4" s="1328"/>
      <c r="BN4" s="1328"/>
      <c r="BO4" s="1328"/>
      <c r="BP4" s="1328"/>
      <c r="BQ4" s="1328"/>
      <c r="BR4" s="1328"/>
      <c r="BS4" s="1328"/>
      <c r="BT4" s="1328"/>
      <c r="BU4" s="1328"/>
      <c r="BV4" s="1328"/>
      <c r="BW4" s="1328"/>
      <c r="BX4" s="1328"/>
      <c r="BY4" s="1328"/>
      <c r="BZ4" s="1328"/>
      <c r="CA4" s="1328"/>
      <c r="CB4" s="1328"/>
      <c r="CC4" s="1328"/>
      <c r="CD4" s="1328"/>
      <c r="CE4" s="1328"/>
      <c r="CF4" s="1328"/>
      <c r="CG4" s="1328"/>
      <c r="CH4" s="1328"/>
      <c r="CI4" s="1328"/>
      <c r="CJ4" s="1328"/>
      <c r="CK4" s="1328"/>
      <c r="CL4" s="1328"/>
      <c r="CM4" s="1328"/>
      <c r="CN4" s="1328"/>
      <c r="CO4" s="1328"/>
      <c r="CP4" s="1328"/>
      <c r="CQ4" s="1328"/>
      <c r="CR4" s="1328"/>
      <c r="CS4" s="1328"/>
      <c r="CT4" s="1328"/>
      <c r="CU4" s="1328"/>
      <c r="CV4" s="1328"/>
      <c r="CW4" s="1328"/>
      <c r="CX4" s="1328"/>
      <c r="CY4" s="1328"/>
      <c r="CZ4" s="1328"/>
      <c r="DA4" s="1328"/>
      <c r="DB4" s="1328"/>
      <c r="DC4" s="1328"/>
      <c r="DD4" s="1328"/>
      <c r="DE4" s="1328"/>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1328"/>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c r="AD5" s="1328"/>
      <c r="AE5" s="1328"/>
      <c r="AF5" s="1328"/>
      <c r="AG5" s="1328"/>
      <c r="AH5" s="1328"/>
      <c r="AI5" s="1328"/>
      <c r="AJ5" s="1328"/>
      <c r="AK5" s="1328"/>
      <c r="AL5" s="1328"/>
      <c r="AM5" s="1328"/>
      <c r="AN5" s="1328"/>
      <c r="AO5" s="1328"/>
      <c r="AP5" s="1328"/>
      <c r="AQ5" s="1328"/>
      <c r="AR5" s="1328"/>
      <c r="AS5" s="1328"/>
      <c r="AT5" s="1328"/>
      <c r="AU5" s="1328"/>
      <c r="AV5" s="1328"/>
      <c r="AW5" s="1328"/>
      <c r="AX5" s="1328"/>
      <c r="AY5" s="1328"/>
      <c r="AZ5" s="1328"/>
      <c r="BA5" s="1328"/>
      <c r="BB5" s="1328"/>
      <c r="BC5" s="1328"/>
      <c r="BD5" s="1328"/>
      <c r="BE5" s="1328"/>
      <c r="BF5" s="1328"/>
      <c r="BG5" s="1328"/>
      <c r="BH5" s="1328"/>
      <c r="BI5" s="1328"/>
      <c r="BJ5" s="1328"/>
      <c r="BK5" s="1328"/>
      <c r="BL5" s="1328"/>
      <c r="BM5" s="1328"/>
      <c r="BN5" s="1328"/>
      <c r="BO5" s="1328"/>
      <c r="BP5" s="1328"/>
      <c r="BQ5" s="1328"/>
      <c r="BR5" s="1328"/>
      <c r="BS5" s="1328"/>
      <c r="BT5" s="1328"/>
      <c r="BU5" s="1328"/>
      <c r="BV5" s="1328"/>
      <c r="BW5" s="1328"/>
      <c r="BX5" s="1328"/>
      <c r="BY5" s="1328"/>
      <c r="BZ5" s="1328"/>
      <c r="CA5" s="1328"/>
      <c r="CB5" s="1328"/>
      <c r="CC5" s="1328"/>
      <c r="CD5" s="1328"/>
      <c r="CE5" s="1328"/>
      <c r="CF5" s="1328"/>
      <c r="CG5" s="1328"/>
      <c r="CH5" s="1328"/>
      <c r="CI5" s="1328"/>
      <c r="CJ5" s="1328"/>
      <c r="CK5" s="1328"/>
      <c r="CL5" s="1328"/>
      <c r="CM5" s="1328"/>
      <c r="CN5" s="1328"/>
      <c r="CO5" s="1328"/>
      <c r="CP5" s="1328"/>
      <c r="CQ5" s="1328"/>
      <c r="CR5" s="1328"/>
      <c r="CS5" s="1328"/>
      <c r="CT5" s="1328"/>
      <c r="CU5" s="1328"/>
      <c r="CV5" s="1328"/>
      <c r="CW5" s="1328"/>
      <c r="CX5" s="1328"/>
      <c r="CY5" s="1328"/>
      <c r="CZ5" s="1328"/>
      <c r="DA5" s="1328"/>
      <c r="DB5" s="1328"/>
      <c r="DC5" s="1328"/>
      <c r="DD5" s="1328"/>
      <c r="DE5" s="1328"/>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1328"/>
      <c r="B6" s="1328"/>
      <c r="C6" s="1328"/>
      <c r="D6" s="1328"/>
      <c r="E6" s="1328"/>
      <c r="F6" s="1328"/>
      <c r="G6" s="1328"/>
      <c r="H6" s="1328"/>
      <c r="I6" s="1328"/>
      <c r="J6" s="1328"/>
      <c r="K6" s="1328"/>
      <c r="L6" s="1328"/>
      <c r="M6" s="1328"/>
      <c r="N6" s="1328"/>
      <c r="O6" s="1328"/>
      <c r="P6" s="1328"/>
      <c r="Q6" s="1328"/>
      <c r="R6" s="1328"/>
      <c r="S6" s="1328"/>
      <c r="T6" s="1328"/>
      <c r="U6" s="1328"/>
      <c r="V6" s="1328"/>
      <c r="W6" s="1328"/>
      <c r="X6" s="1328"/>
      <c r="Y6" s="1328"/>
      <c r="Z6" s="1328"/>
      <c r="AA6" s="1328"/>
      <c r="AB6" s="1328"/>
      <c r="AC6" s="1328"/>
      <c r="AD6" s="1328"/>
      <c r="AE6" s="1328"/>
      <c r="AF6" s="1328"/>
      <c r="AG6" s="1328"/>
      <c r="AH6" s="1328"/>
      <c r="AI6" s="1328"/>
      <c r="AJ6" s="1328"/>
      <c r="AK6" s="1328"/>
      <c r="AL6" s="1328"/>
      <c r="AM6" s="1328"/>
      <c r="AN6" s="1328"/>
      <c r="AO6" s="1328"/>
      <c r="AP6" s="1328"/>
      <c r="AQ6" s="1328"/>
      <c r="AR6" s="1328"/>
      <c r="AS6" s="1328"/>
      <c r="AT6" s="1328"/>
      <c r="AU6" s="1328"/>
      <c r="AV6" s="1328"/>
      <c r="AW6" s="1328"/>
      <c r="AX6" s="1328"/>
      <c r="AY6" s="1328"/>
      <c r="AZ6" s="1328"/>
      <c r="BA6" s="1328"/>
      <c r="BB6" s="1328"/>
      <c r="BC6" s="1328"/>
      <c r="BD6" s="1328"/>
      <c r="BE6" s="1328"/>
      <c r="BF6" s="1328"/>
      <c r="BG6" s="1328"/>
      <c r="BH6" s="1328"/>
      <c r="BI6" s="1328"/>
      <c r="BJ6" s="1328"/>
      <c r="BK6" s="1328"/>
      <c r="BL6" s="1328"/>
      <c r="BM6" s="1328"/>
      <c r="BN6" s="1328"/>
      <c r="BO6" s="1328"/>
      <c r="BP6" s="1328"/>
      <c r="BQ6" s="1328"/>
      <c r="BR6" s="1328"/>
      <c r="BS6" s="1328"/>
      <c r="BT6" s="1328"/>
      <c r="BU6" s="1328"/>
      <c r="BV6" s="1328"/>
      <c r="BW6" s="1328"/>
      <c r="BX6" s="1328"/>
      <c r="BY6" s="1328"/>
      <c r="BZ6" s="1328"/>
      <c r="CA6" s="1328"/>
      <c r="CB6" s="1328"/>
      <c r="CC6" s="1328"/>
      <c r="CD6" s="1328"/>
      <c r="CE6" s="1328"/>
      <c r="CF6" s="1328"/>
      <c r="CG6" s="1328"/>
      <c r="CH6" s="1328"/>
      <c r="CI6" s="1328"/>
      <c r="CJ6" s="1328"/>
      <c r="CK6" s="1328"/>
      <c r="CL6" s="1328"/>
      <c r="CM6" s="1328"/>
      <c r="CN6" s="1328"/>
      <c r="CO6" s="1328"/>
      <c r="CP6" s="1328"/>
      <c r="CQ6" s="1328"/>
      <c r="CR6" s="1328"/>
      <c r="CS6" s="1328"/>
      <c r="CT6" s="1328"/>
      <c r="CU6" s="1328"/>
      <c r="CV6" s="1328"/>
      <c r="CW6" s="1328"/>
      <c r="CX6" s="1328"/>
      <c r="CY6" s="1328"/>
      <c r="CZ6" s="1328"/>
      <c r="DA6" s="1328"/>
      <c r="DB6" s="1328"/>
      <c r="DC6" s="1328"/>
      <c r="DD6" s="1328"/>
      <c r="DE6" s="1328"/>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1328"/>
      <c r="B7" s="1328"/>
      <c r="C7" s="1328"/>
      <c r="D7" s="1328"/>
      <c r="E7" s="1328"/>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8"/>
      <c r="AN7" s="1328"/>
      <c r="AO7" s="1328"/>
      <c r="AP7" s="1328"/>
      <c r="AQ7" s="1328"/>
      <c r="AR7" s="1328"/>
      <c r="AS7" s="1328"/>
      <c r="AT7" s="1328"/>
      <c r="AU7" s="1328"/>
      <c r="AV7" s="1328"/>
      <c r="AW7" s="1328"/>
      <c r="AX7" s="1328"/>
      <c r="AY7" s="1328"/>
      <c r="AZ7" s="1328"/>
      <c r="BA7" s="1328"/>
      <c r="BB7" s="1328"/>
      <c r="BC7" s="1328"/>
      <c r="BD7" s="1328"/>
      <c r="BE7" s="1328"/>
      <c r="BF7" s="1328"/>
      <c r="BG7" s="1328"/>
      <c r="BH7" s="1328"/>
      <c r="BI7" s="1328"/>
      <c r="BJ7" s="1328"/>
      <c r="BK7" s="1328"/>
      <c r="BL7" s="1328"/>
      <c r="BM7" s="1328"/>
      <c r="BN7" s="1328"/>
      <c r="BO7" s="1328"/>
      <c r="BP7" s="1328"/>
      <c r="BQ7" s="1328"/>
      <c r="BR7" s="1328"/>
      <c r="BS7" s="1328"/>
      <c r="BT7" s="1328"/>
      <c r="BU7" s="1328"/>
      <c r="BV7" s="1328"/>
      <c r="BW7" s="1328"/>
      <c r="BX7" s="1328"/>
      <c r="BY7" s="1328"/>
      <c r="BZ7" s="1328"/>
      <c r="CA7" s="1328"/>
      <c r="CB7" s="1328"/>
      <c r="CC7" s="1328"/>
      <c r="CD7" s="1328"/>
      <c r="CE7" s="1328"/>
      <c r="CF7" s="1328"/>
      <c r="CG7" s="1328"/>
      <c r="CH7" s="1328"/>
      <c r="CI7" s="1328"/>
      <c r="CJ7" s="1328"/>
      <c r="CK7" s="1328"/>
      <c r="CL7" s="1328"/>
      <c r="CM7" s="1328"/>
      <c r="CN7" s="1328"/>
      <c r="CO7" s="1328"/>
      <c r="CP7" s="1328"/>
      <c r="CQ7" s="1328"/>
      <c r="CR7" s="1328"/>
      <c r="CS7" s="1328"/>
      <c r="CT7" s="1328"/>
      <c r="CU7" s="1328"/>
      <c r="CV7" s="1328"/>
      <c r="CW7" s="1328"/>
      <c r="CX7" s="1328"/>
      <c r="CY7" s="1328"/>
      <c r="CZ7" s="1328"/>
      <c r="DA7" s="1328"/>
      <c r="DB7" s="1328"/>
      <c r="DC7" s="1328"/>
      <c r="DD7" s="1328"/>
      <c r="DE7" s="1328"/>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1328"/>
      <c r="B8" s="1328"/>
      <c r="C8" s="1328"/>
      <c r="D8" s="1328"/>
      <c r="E8" s="1328"/>
      <c r="F8" s="1328"/>
      <c r="G8" s="1328"/>
      <c r="H8" s="1328"/>
      <c r="I8" s="1328"/>
      <c r="J8" s="1328"/>
      <c r="K8" s="1328"/>
      <c r="L8" s="1328"/>
      <c r="M8" s="1328"/>
      <c r="N8" s="1328"/>
      <c r="O8" s="1328"/>
      <c r="P8" s="1328"/>
      <c r="Q8" s="1328"/>
      <c r="R8" s="1328"/>
      <c r="S8" s="1328"/>
      <c r="T8" s="1328"/>
      <c r="U8" s="1328"/>
      <c r="V8" s="1328"/>
      <c r="W8" s="1328"/>
      <c r="X8" s="1328"/>
      <c r="Y8" s="1328"/>
      <c r="Z8" s="1328"/>
      <c r="AA8" s="1328"/>
      <c r="AB8" s="1328"/>
      <c r="AC8" s="1328"/>
      <c r="AD8" s="1328"/>
      <c r="AE8" s="1328"/>
      <c r="AF8" s="1328"/>
      <c r="AG8" s="1328"/>
      <c r="AH8" s="1328"/>
      <c r="AI8" s="1328"/>
      <c r="AJ8" s="1328"/>
      <c r="AK8" s="1328"/>
      <c r="AL8" s="1328"/>
      <c r="AM8" s="1328"/>
      <c r="AN8" s="1328"/>
      <c r="AO8" s="1328"/>
      <c r="AP8" s="1328"/>
      <c r="AQ8" s="1328"/>
      <c r="AR8" s="1328"/>
      <c r="AS8" s="1328"/>
      <c r="AT8" s="1328"/>
      <c r="AU8" s="1328"/>
      <c r="AV8" s="1328"/>
      <c r="AW8" s="1328"/>
      <c r="AX8" s="1328"/>
      <c r="AY8" s="1328"/>
      <c r="AZ8" s="1328"/>
      <c r="BA8" s="1328"/>
      <c r="BB8" s="1328"/>
      <c r="BC8" s="1328"/>
      <c r="BD8" s="1328"/>
      <c r="BE8" s="1328"/>
      <c r="BF8" s="1328"/>
      <c r="BG8" s="1328"/>
      <c r="BH8" s="1328"/>
      <c r="BI8" s="1328"/>
      <c r="BJ8" s="1328"/>
      <c r="BK8" s="1328"/>
      <c r="BL8" s="1328"/>
      <c r="BM8" s="1328"/>
      <c r="BN8" s="1328"/>
      <c r="BO8" s="1328"/>
      <c r="BP8" s="1328"/>
      <c r="BQ8" s="1328"/>
      <c r="BR8" s="1328"/>
      <c r="BS8" s="1328"/>
      <c r="BT8" s="1328"/>
      <c r="BU8" s="1328"/>
      <c r="BV8" s="1328"/>
      <c r="BW8" s="1328"/>
      <c r="BX8" s="1328"/>
      <c r="BY8" s="1328"/>
      <c r="BZ8" s="1328"/>
      <c r="CA8" s="1328"/>
      <c r="CB8" s="1328"/>
      <c r="CC8" s="1328"/>
      <c r="CD8" s="1328"/>
      <c r="CE8" s="1328"/>
      <c r="CF8" s="1328"/>
      <c r="CG8" s="1328"/>
      <c r="CH8" s="1328"/>
      <c r="CI8" s="1328"/>
      <c r="CJ8" s="1328"/>
      <c r="CK8" s="1328"/>
      <c r="CL8" s="1328"/>
      <c r="CM8" s="1328"/>
      <c r="CN8" s="1328"/>
      <c r="CO8" s="1328"/>
      <c r="CP8" s="1328"/>
      <c r="CQ8" s="1328"/>
      <c r="CR8" s="1328"/>
      <c r="CS8" s="1328"/>
      <c r="CT8" s="1328"/>
      <c r="CU8" s="1328"/>
      <c r="CV8" s="1328"/>
      <c r="CW8" s="1328"/>
      <c r="CX8" s="1328"/>
      <c r="CY8" s="1328"/>
      <c r="CZ8" s="1328"/>
      <c r="DA8" s="1328"/>
      <c r="DB8" s="1328"/>
      <c r="DC8" s="1328"/>
      <c r="DD8" s="1328"/>
      <c r="DE8" s="1328"/>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1328"/>
      <c r="B9" s="1328"/>
      <c r="C9" s="1328"/>
      <c r="D9" s="1328"/>
      <c r="E9" s="1328"/>
      <c r="F9" s="1328"/>
      <c r="G9" s="1328"/>
      <c r="H9" s="1328"/>
      <c r="I9" s="1328"/>
      <c r="J9" s="1328"/>
      <c r="K9" s="1328"/>
      <c r="L9" s="1328"/>
      <c r="M9" s="1328"/>
      <c r="N9" s="1328"/>
      <c r="O9" s="1328"/>
      <c r="P9" s="1328"/>
      <c r="Q9" s="1328"/>
      <c r="R9" s="1328"/>
      <c r="S9" s="1328"/>
      <c r="T9" s="1328"/>
      <c r="U9" s="1328"/>
      <c r="V9" s="1328"/>
      <c r="W9" s="1328"/>
      <c r="X9" s="1328"/>
      <c r="Y9" s="1328"/>
      <c r="Z9" s="1328"/>
      <c r="AA9" s="1328"/>
      <c r="AB9" s="1328"/>
      <c r="AC9" s="1328"/>
      <c r="AD9" s="1328"/>
      <c r="AE9" s="1328"/>
      <c r="AF9" s="1328"/>
      <c r="AG9" s="1328"/>
      <c r="AH9" s="1328"/>
      <c r="AI9" s="1328"/>
      <c r="AJ9" s="1328"/>
      <c r="AK9" s="1328"/>
      <c r="AL9" s="1328"/>
      <c r="AM9" s="1328"/>
      <c r="AN9" s="1328"/>
      <c r="AO9" s="1328"/>
      <c r="AP9" s="1328"/>
      <c r="AQ9" s="1328"/>
      <c r="AR9" s="1328"/>
      <c r="AS9" s="1328"/>
      <c r="AT9" s="1328"/>
      <c r="AU9" s="1328"/>
      <c r="AV9" s="1328"/>
      <c r="AW9" s="1328"/>
      <c r="AX9" s="1328"/>
      <c r="AY9" s="1328"/>
      <c r="AZ9" s="1328"/>
      <c r="BA9" s="1328"/>
      <c r="BB9" s="1328"/>
      <c r="BC9" s="1328"/>
      <c r="BD9" s="1328"/>
      <c r="BE9" s="1328"/>
      <c r="BF9" s="1328"/>
      <c r="BG9" s="1328"/>
      <c r="BH9" s="1328"/>
      <c r="BI9" s="1328"/>
      <c r="BJ9" s="1328"/>
      <c r="BK9" s="1328"/>
      <c r="BL9" s="1328"/>
      <c r="BM9" s="1328"/>
      <c r="BN9" s="1328"/>
      <c r="BO9" s="1328"/>
      <c r="BP9" s="1328"/>
      <c r="BQ9" s="1328"/>
      <c r="BR9" s="1328"/>
      <c r="BS9" s="1328"/>
      <c r="BT9" s="1328"/>
      <c r="BU9" s="1328"/>
      <c r="BV9" s="1328"/>
      <c r="BW9" s="1328"/>
      <c r="BX9" s="1328"/>
      <c r="BY9" s="1328"/>
      <c r="BZ9" s="1328"/>
      <c r="CA9" s="1328"/>
      <c r="CB9" s="1328"/>
      <c r="CC9" s="1328"/>
      <c r="CD9" s="1328"/>
      <c r="CE9" s="1328"/>
      <c r="CF9" s="1328"/>
      <c r="CG9" s="1328"/>
      <c r="CH9" s="1328"/>
      <c r="CI9" s="1328"/>
      <c r="CJ9" s="1328"/>
      <c r="CK9" s="1328"/>
      <c r="CL9" s="1328"/>
      <c r="CM9" s="1328"/>
      <c r="CN9" s="1328"/>
      <c r="CO9" s="1328"/>
      <c r="CP9" s="1328"/>
      <c r="CQ9" s="1328"/>
      <c r="CR9" s="1328"/>
      <c r="CS9" s="1328"/>
      <c r="CT9" s="1328"/>
      <c r="CU9" s="1328"/>
      <c r="CV9" s="1328"/>
      <c r="CW9" s="1328"/>
      <c r="CX9" s="1328"/>
      <c r="CY9" s="1328"/>
      <c r="CZ9" s="1328"/>
      <c r="DA9" s="1328"/>
      <c r="DB9" s="1328"/>
      <c r="DC9" s="1328"/>
      <c r="DD9" s="1328"/>
      <c r="DE9" s="1328"/>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1328"/>
      <c r="B10" s="1328"/>
      <c r="C10" s="1328"/>
      <c r="D10" s="1328"/>
      <c r="E10" s="1328"/>
      <c r="F10" s="1328"/>
      <c r="G10" s="1328"/>
      <c r="H10" s="1328"/>
      <c r="I10" s="1328"/>
      <c r="J10" s="1328"/>
      <c r="K10" s="1328"/>
      <c r="L10" s="1328"/>
      <c r="M10" s="1328"/>
      <c r="N10" s="1328"/>
      <c r="O10" s="1328"/>
      <c r="P10" s="1328"/>
      <c r="Q10" s="1328"/>
      <c r="R10" s="1328"/>
      <c r="S10" s="1328"/>
      <c r="T10" s="1328"/>
      <c r="U10" s="1328"/>
      <c r="V10" s="1328"/>
      <c r="W10" s="1328"/>
      <c r="X10" s="1328"/>
      <c r="Y10" s="1328"/>
      <c r="Z10" s="1328"/>
      <c r="AA10" s="1328"/>
      <c r="AB10" s="1328"/>
      <c r="AC10" s="1328"/>
      <c r="AD10" s="1328"/>
      <c r="AE10" s="1328"/>
      <c r="AF10" s="1328"/>
      <c r="AG10" s="1328"/>
      <c r="AH10" s="1328"/>
      <c r="AI10" s="1328"/>
      <c r="AJ10" s="1328"/>
      <c r="AK10" s="1328"/>
      <c r="AL10" s="1328"/>
      <c r="AM10" s="1328"/>
      <c r="AN10" s="1328"/>
      <c r="AO10" s="1328"/>
      <c r="AP10" s="1328"/>
      <c r="AQ10" s="1328"/>
      <c r="AR10" s="1328"/>
      <c r="AS10" s="1328"/>
      <c r="AT10" s="1328"/>
      <c r="AU10" s="1328"/>
      <c r="AV10" s="1328"/>
      <c r="AW10" s="1328"/>
      <c r="AX10" s="1328"/>
      <c r="AY10" s="1328"/>
      <c r="AZ10" s="1328"/>
      <c r="BA10" s="1328"/>
      <c r="BB10" s="1328"/>
      <c r="BC10" s="1328"/>
      <c r="BD10" s="1328"/>
      <c r="BE10" s="1328"/>
      <c r="BF10" s="1328"/>
      <c r="BG10" s="1328"/>
      <c r="BH10" s="1328"/>
      <c r="BI10" s="1328"/>
      <c r="BJ10" s="1328"/>
      <c r="BK10" s="1328"/>
      <c r="BL10" s="1328"/>
      <c r="BM10" s="1328"/>
      <c r="BN10" s="1328"/>
      <c r="BO10" s="1328"/>
      <c r="BP10" s="1328"/>
      <c r="BQ10" s="1328"/>
      <c r="BR10" s="1328"/>
      <c r="BS10" s="1328"/>
      <c r="BT10" s="1328"/>
      <c r="BU10" s="1328"/>
      <c r="BV10" s="1328"/>
      <c r="BW10" s="1328"/>
      <c r="BX10" s="1328"/>
      <c r="BY10" s="1328"/>
      <c r="BZ10" s="1328"/>
      <c r="CA10" s="1328"/>
      <c r="CB10" s="1328"/>
      <c r="CC10" s="1328"/>
      <c r="CD10" s="1328"/>
      <c r="CE10" s="1328"/>
      <c r="CF10" s="1328"/>
      <c r="CG10" s="1328"/>
      <c r="CH10" s="1328"/>
      <c r="CI10" s="1328"/>
      <c r="CJ10" s="1328"/>
      <c r="CK10" s="1328"/>
      <c r="CL10" s="1328"/>
      <c r="CM10" s="1328"/>
      <c r="CN10" s="1328"/>
      <c r="CO10" s="1328"/>
      <c r="CP10" s="1328"/>
      <c r="CQ10" s="1328"/>
      <c r="CR10" s="1328"/>
      <c r="CS10" s="1328"/>
      <c r="CT10" s="1328"/>
      <c r="CU10" s="1328"/>
      <c r="CV10" s="1328"/>
      <c r="CW10" s="1328"/>
      <c r="CX10" s="1328"/>
      <c r="CY10" s="1328"/>
      <c r="CZ10" s="1328"/>
      <c r="DA10" s="1328"/>
      <c r="DB10" s="1328"/>
      <c r="DC10" s="1328"/>
      <c r="DD10" s="1328"/>
      <c r="DE10" s="1328"/>
      <c r="DF10" s="291"/>
      <c r="DG10" s="291"/>
      <c r="DH10" s="291"/>
      <c r="DI10" s="291"/>
      <c r="DJ10" s="291"/>
      <c r="DK10" s="291"/>
      <c r="DL10" s="291"/>
      <c r="DM10" s="291"/>
      <c r="DN10" s="291"/>
      <c r="DO10" s="291"/>
      <c r="DP10" s="291"/>
      <c r="DQ10" s="291"/>
      <c r="DR10" s="291"/>
      <c r="DS10" s="291"/>
      <c r="DT10" s="291"/>
      <c r="DU10" s="291"/>
      <c r="DV10" s="291"/>
      <c r="DW10" s="291"/>
      <c r="EM10" s="290" t="s">
        <v>645</v>
      </c>
    </row>
    <row r="11" spans="1:143" s="290" customFormat="1" ht="13.5" x14ac:dyDescent="0.15">
      <c r="A11" s="1328"/>
      <c r="B11" s="1328"/>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8"/>
      <c r="AA11" s="1328"/>
      <c r="AB11" s="1328"/>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8"/>
      <c r="BA11" s="1328"/>
      <c r="BB11" s="1328"/>
      <c r="BC11" s="1328"/>
      <c r="BD11" s="1328"/>
      <c r="BE11" s="1328"/>
      <c r="BF11" s="1328"/>
      <c r="BG11" s="1328"/>
      <c r="BH11" s="1328"/>
      <c r="BI11" s="1328"/>
      <c r="BJ11" s="1328"/>
      <c r="BK11" s="1328"/>
      <c r="BL11" s="1328"/>
      <c r="BM11" s="1328"/>
      <c r="BN11" s="1328"/>
      <c r="BO11" s="1328"/>
      <c r="BP11" s="1328"/>
      <c r="BQ11" s="1328"/>
      <c r="BR11" s="1328"/>
      <c r="BS11" s="1328"/>
      <c r="BT11" s="1328"/>
      <c r="BU11" s="1328"/>
      <c r="BV11" s="1328"/>
      <c r="BW11" s="1328"/>
      <c r="BX11" s="1328"/>
      <c r="BY11" s="1328"/>
      <c r="BZ11" s="1328"/>
      <c r="CA11" s="1328"/>
      <c r="CB11" s="1328"/>
      <c r="CC11" s="1328"/>
      <c r="CD11" s="1328"/>
      <c r="CE11" s="1328"/>
      <c r="CF11" s="1328"/>
      <c r="CG11" s="1328"/>
      <c r="CH11" s="1328"/>
      <c r="CI11" s="1328"/>
      <c r="CJ11" s="1328"/>
      <c r="CK11" s="1328"/>
      <c r="CL11" s="1328"/>
      <c r="CM11" s="1328"/>
      <c r="CN11" s="1328"/>
      <c r="CO11" s="1328"/>
      <c r="CP11" s="1328"/>
      <c r="CQ11" s="1328"/>
      <c r="CR11" s="1328"/>
      <c r="CS11" s="1328"/>
      <c r="CT11" s="1328"/>
      <c r="CU11" s="1328"/>
      <c r="CV11" s="1328"/>
      <c r="CW11" s="1328"/>
      <c r="CX11" s="1328"/>
      <c r="CY11" s="1328"/>
      <c r="CZ11" s="1328"/>
      <c r="DA11" s="1328"/>
      <c r="DB11" s="1328"/>
      <c r="DC11" s="1328"/>
      <c r="DD11" s="1328"/>
      <c r="DE11" s="132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1328"/>
      <c r="B12" s="1328"/>
      <c r="C12" s="1328"/>
      <c r="D12" s="1328"/>
      <c r="E12" s="1328"/>
      <c r="F12" s="1328"/>
      <c r="G12" s="1328"/>
      <c r="H12" s="1328"/>
      <c r="I12" s="1328"/>
      <c r="J12" s="1328"/>
      <c r="K12" s="1328"/>
      <c r="L12" s="1328"/>
      <c r="M12" s="1328"/>
      <c r="N12" s="1328"/>
      <c r="O12" s="1328"/>
      <c r="P12" s="1328"/>
      <c r="Q12" s="1328"/>
      <c r="R12" s="1328"/>
      <c r="S12" s="1328"/>
      <c r="T12" s="1328"/>
      <c r="U12" s="1328"/>
      <c r="V12" s="1328"/>
      <c r="W12" s="1328"/>
      <c r="X12" s="1328"/>
      <c r="Y12" s="1328"/>
      <c r="Z12" s="1328"/>
      <c r="AA12" s="1328"/>
      <c r="AB12" s="1328"/>
      <c r="AC12" s="1328"/>
      <c r="AD12" s="1328"/>
      <c r="AE12" s="1328"/>
      <c r="AF12" s="1328"/>
      <c r="AG12" s="1328"/>
      <c r="AH12" s="1328"/>
      <c r="AI12" s="1328"/>
      <c r="AJ12" s="1328"/>
      <c r="AK12" s="1328"/>
      <c r="AL12" s="1328"/>
      <c r="AM12" s="1328"/>
      <c r="AN12" s="1328"/>
      <c r="AO12" s="1328"/>
      <c r="AP12" s="1328"/>
      <c r="AQ12" s="1328"/>
      <c r="AR12" s="1328"/>
      <c r="AS12" s="1328"/>
      <c r="AT12" s="1328"/>
      <c r="AU12" s="1328"/>
      <c r="AV12" s="1328"/>
      <c r="AW12" s="1328"/>
      <c r="AX12" s="1328"/>
      <c r="AY12" s="1328"/>
      <c r="AZ12" s="1328"/>
      <c r="BA12" s="1328"/>
      <c r="BB12" s="1328"/>
      <c r="BC12" s="1328"/>
      <c r="BD12" s="1328"/>
      <c r="BE12" s="1328"/>
      <c r="BF12" s="1328"/>
      <c r="BG12" s="1328"/>
      <c r="BH12" s="1328"/>
      <c r="BI12" s="1328"/>
      <c r="BJ12" s="1328"/>
      <c r="BK12" s="1328"/>
      <c r="BL12" s="1328"/>
      <c r="BM12" s="1328"/>
      <c r="BN12" s="1328"/>
      <c r="BO12" s="1328"/>
      <c r="BP12" s="1328"/>
      <c r="BQ12" s="1328"/>
      <c r="BR12" s="1328"/>
      <c r="BS12" s="1328"/>
      <c r="BT12" s="1328"/>
      <c r="BU12" s="1328"/>
      <c r="BV12" s="1328"/>
      <c r="BW12" s="1328"/>
      <c r="BX12" s="1328"/>
      <c r="BY12" s="1328"/>
      <c r="BZ12" s="1328"/>
      <c r="CA12" s="1328"/>
      <c r="CB12" s="1328"/>
      <c r="CC12" s="1328"/>
      <c r="CD12" s="1328"/>
      <c r="CE12" s="1328"/>
      <c r="CF12" s="1328"/>
      <c r="CG12" s="1328"/>
      <c r="CH12" s="1328"/>
      <c r="CI12" s="1328"/>
      <c r="CJ12" s="1328"/>
      <c r="CK12" s="1328"/>
      <c r="CL12" s="1328"/>
      <c r="CM12" s="1328"/>
      <c r="CN12" s="1328"/>
      <c r="CO12" s="1328"/>
      <c r="CP12" s="1328"/>
      <c r="CQ12" s="1328"/>
      <c r="CR12" s="1328"/>
      <c r="CS12" s="1328"/>
      <c r="CT12" s="1328"/>
      <c r="CU12" s="1328"/>
      <c r="CV12" s="1328"/>
      <c r="CW12" s="1328"/>
      <c r="CX12" s="1328"/>
      <c r="CY12" s="1328"/>
      <c r="CZ12" s="1328"/>
      <c r="DA12" s="1328"/>
      <c r="DB12" s="1328"/>
      <c r="DC12" s="1328"/>
      <c r="DD12" s="1328"/>
      <c r="DE12" s="1328"/>
      <c r="DF12" s="291"/>
      <c r="DG12" s="291"/>
      <c r="DH12" s="291"/>
      <c r="DI12" s="291"/>
      <c r="DJ12" s="291"/>
      <c r="DK12" s="291"/>
      <c r="DL12" s="291"/>
      <c r="DM12" s="291"/>
      <c r="DN12" s="291"/>
      <c r="DO12" s="291"/>
      <c r="DP12" s="291"/>
      <c r="DQ12" s="291"/>
      <c r="DR12" s="291"/>
      <c r="DS12" s="291"/>
      <c r="DT12" s="291"/>
      <c r="DU12" s="291"/>
      <c r="DV12" s="291"/>
      <c r="DW12" s="291"/>
      <c r="EM12" s="290" t="s">
        <v>645</v>
      </c>
    </row>
    <row r="13" spans="1:143" s="290" customFormat="1" ht="13.5" x14ac:dyDescent="0.15">
      <c r="A13" s="1328"/>
      <c r="B13" s="1328"/>
      <c r="C13" s="1328"/>
      <c r="D13" s="1328"/>
      <c r="E13" s="1328"/>
      <c r="F13" s="1328"/>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8"/>
      <c r="AD13" s="1328"/>
      <c r="AE13" s="1328"/>
      <c r="AF13" s="1328"/>
      <c r="AG13" s="1328"/>
      <c r="AH13" s="1328"/>
      <c r="AI13" s="1328"/>
      <c r="AJ13" s="1328"/>
      <c r="AK13" s="1328"/>
      <c r="AL13" s="1328"/>
      <c r="AM13" s="1328"/>
      <c r="AN13" s="1328"/>
      <c r="AO13" s="1328"/>
      <c r="AP13" s="1328"/>
      <c r="AQ13" s="1328"/>
      <c r="AR13" s="1328"/>
      <c r="AS13" s="1328"/>
      <c r="AT13" s="1328"/>
      <c r="AU13" s="1328"/>
      <c r="AV13" s="1328"/>
      <c r="AW13" s="1328"/>
      <c r="AX13" s="1328"/>
      <c r="AY13" s="1328"/>
      <c r="AZ13" s="1328"/>
      <c r="BA13" s="1328"/>
      <c r="BB13" s="1328"/>
      <c r="BC13" s="1328"/>
      <c r="BD13" s="1328"/>
      <c r="BE13" s="1328"/>
      <c r="BF13" s="1328"/>
      <c r="BG13" s="1328"/>
      <c r="BH13" s="1328"/>
      <c r="BI13" s="1328"/>
      <c r="BJ13" s="1328"/>
      <c r="BK13" s="1328"/>
      <c r="BL13" s="1328"/>
      <c r="BM13" s="1328"/>
      <c r="BN13" s="1328"/>
      <c r="BO13" s="1328"/>
      <c r="BP13" s="1328"/>
      <c r="BQ13" s="1328"/>
      <c r="BR13" s="1328"/>
      <c r="BS13" s="1328"/>
      <c r="BT13" s="1328"/>
      <c r="BU13" s="1328"/>
      <c r="BV13" s="1328"/>
      <c r="BW13" s="1328"/>
      <c r="BX13" s="1328"/>
      <c r="BY13" s="1328"/>
      <c r="BZ13" s="1328"/>
      <c r="CA13" s="1328"/>
      <c r="CB13" s="1328"/>
      <c r="CC13" s="1328"/>
      <c r="CD13" s="1328"/>
      <c r="CE13" s="1328"/>
      <c r="CF13" s="1328"/>
      <c r="CG13" s="1328"/>
      <c r="CH13" s="1328"/>
      <c r="CI13" s="1328"/>
      <c r="CJ13" s="1328"/>
      <c r="CK13" s="1328"/>
      <c r="CL13" s="1328"/>
      <c r="CM13" s="1328"/>
      <c r="CN13" s="1328"/>
      <c r="CO13" s="1328"/>
      <c r="CP13" s="1328"/>
      <c r="CQ13" s="1328"/>
      <c r="CR13" s="1328"/>
      <c r="CS13" s="1328"/>
      <c r="CT13" s="1328"/>
      <c r="CU13" s="1328"/>
      <c r="CV13" s="1328"/>
      <c r="CW13" s="1328"/>
      <c r="CX13" s="1328"/>
      <c r="CY13" s="1328"/>
      <c r="CZ13" s="1328"/>
      <c r="DA13" s="1328"/>
      <c r="DB13" s="1328"/>
      <c r="DC13" s="1328"/>
      <c r="DD13" s="1328"/>
      <c r="DE13" s="132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1328"/>
      <c r="B14" s="1328"/>
      <c r="C14" s="1328"/>
      <c r="D14" s="1328"/>
      <c r="E14" s="1328"/>
      <c r="F14" s="1328"/>
      <c r="G14" s="1328"/>
      <c r="H14" s="1328"/>
      <c r="I14" s="1328"/>
      <c r="J14" s="1328"/>
      <c r="K14" s="1328"/>
      <c r="L14" s="1328"/>
      <c r="M14" s="1328"/>
      <c r="N14" s="1328"/>
      <c r="O14" s="1328"/>
      <c r="P14" s="1328"/>
      <c r="Q14" s="1328"/>
      <c r="R14" s="1328"/>
      <c r="S14" s="1328"/>
      <c r="T14" s="1328"/>
      <c r="U14" s="1328"/>
      <c r="V14" s="1328"/>
      <c r="W14" s="1328"/>
      <c r="X14" s="1328"/>
      <c r="Y14" s="1328"/>
      <c r="Z14" s="1328"/>
      <c r="AA14" s="1328"/>
      <c r="AB14" s="1328"/>
      <c r="AC14" s="1328"/>
      <c r="AD14" s="1328"/>
      <c r="AE14" s="1328"/>
      <c r="AF14" s="1328"/>
      <c r="AG14" s="1328"/>
      <c r="AH14" s="1328"/>
      <c r="AI14" s="1328"/>
      <c r="AJ14" s="1328"/>
      <c r="AK14" s="1328"/>
      <c r="AL14" s="1328"/>
      <c r="AM14" s="1328"/>
      <c r="AN14" s="1328"/>
      <c r="AO14" s="1328"/>
      <c r="AP14" s="1328"/>
      <c r="AQ14" s="1328"/>
      <c r="AR14" s="1328"/>
      <c r="AS14" s="1328"/>
      <c r="AT14" s="1328"/>
      <c r="AU14" s="1328"/>
      <c r="AV14" s="1328"/>
      <c r="AW14" s="1328"/>
      <c r="AX14" s="1328"/>
      <c r="AY14" s="1328"/>
      <c r="AZ14" s="1328"/>
      <c r="BA14" s="1328"/>
      <c r="BB14" s="1328"/>
      <c r="BC14" s="1328"/>
      <c r="BD14" s="1328"/>
      <c r="BE14" s="1328"/>
      <c r="BF14" s="1328"/>
      <c r="BG14" s="1328"/>
      <c r="BH14" s="1328"/>
      <c r="BI14" s="1328"/>
      <c r="BJ14" s="1328"/>
      <c r="BK14" s="1328"/>
      <c r="BL14" s="1328"/>
      <c r="BM14" s="1328"/>
      <c r="BN14" s="1328"/>
      <c r="BO14" s="1328"/>
      <c r="BP14" s="1328"/>
      <c r="BQ14" s="1328"/>
      <c r="BR14" s="1328"/>
      <c r="BS14" s="1328"/>
      <c r="BT14" s="1328"/>
      <c r="BU14" s="1328"/>
      <c r="BV14" s="1328"/>
      <c r="BW14" s="1328"/>
      <c r="BX14" s="1328"/>
      <c r="BY14" s="1328"/>
      <c r="BZ14" s="1328"/>
      <c r="CA14" s="1328"/>
      <c r="CB14" s="1328"/>
      <c r="CC14" s="1328"/>
      <c r="CD14" s="1328"/>
      <c r="CE14" s="1328"/>
      <c r="CF14" s="1328"/>
      <c r="CG14" s="1328"/>
      <c r="CH14" s="1328"/>
      <c r="CI14" s="1328"/>
      <c r="CJ14" s="1328"/>
      <c r="CK14" s="1328"/>
      <c r="CL14" s="1328"/>
      <c r="CM14" s="1328"/>
      <c r="CN14" s="1328"/>
      <c r="CO14" s="1328"/>
      <c r="CP14" s="1328"/>
      <c r="CQ14" s="1328"/>
      <c r="CR14" s="1328"/>
      <c r="CS14" s="1328"/>
      <c r="CT14" s="1328"/>
      <c r="CU14" s="1328"/>
      <c r="CV14" s="1328"/>
      <c r="CW14" s="1328"/>
      <c r="CX14" s="1328"/>
      <c r="CY14" s="1328"/>
      <c r="CZ14" s="1328"/>
      <c r="DA14" s="1328"/>
      <c r="DB14" s="1328"/>
      <c r="DC14" s="1328"/>
      <c r="DD14" s="1328"/>
      <c r="DE14" s="132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1271"/>
      <c r="B15" s="1328"/>
      <c r="C15" s="1328"/>
      <c r="D15" s="1328"/>
      <c r="E15" s="1328"/>
      <c r="F15" s="1328"/>
      <c r="G15" s="1328"/>
      <c r="H15" s="1328"/>
      <c r="I15" s="1328"/>
      <c r="J15" s="1328"/>
      <c r="K15" s="1328"/>
      <c r="L15" s="1328"/>
      <c r="M15" s="1328"/>
      <c r="N15" s="1328"/>
      <c r="O15" s="1328"/>
      <c r="P15" s="1328"/>
      <c r="Q15" s="1328"/>
      <c r="R15" s="1328"/>
      <c r="S15" s="1328"/>
      <c r="T15" s="1328"/>
      <c r="U15" s="1328"/>
      <c r="V15" s="1328"/>
      <c r="W15" s="1328"/>
      <c r="X15" s="1328"/>
      <c r="Y15" s="1328"/>
      <c r="Z15" s="1328"/>
      <c r="AA15" s="1328"/>
      <c r="AB15" s="1328"/>
      <c r="AC15" s="1328"/>
      <c r="AD15" s="1328"/>
      <c r="AE15" s="1328"/>
      <c r="AF15" s="1328"/>
      <c r="AG15" s="1328"/>
      <c r="AH15" s="1328"/>
      <c r="AI15" s="1328"/>
      <c r="AJ15" s="1328"/>
      <c r="AK15" s="1328"/>
      <c r="AL15" s="1328"/>
      <c r="AM15" s="1328"/>
      <c r="AN15" s="1328"/>
      <c r="AO15" s="1328"/>
      <c r="AP15" s="1328"/>
      <c r="AQ15" s="1328"/>
      <c r="AR15" s="1328"/>
      <c r="AS15" s="1328"/>
      <c r="AT15" s="1328"/>
      <c r="AU15" s="1328"/>
      <c r="AV15" s="1328"/>
      <c r="AW15" s="1328"/>
      <c r="AX15" s="1328"/>
      <c r="AY15" s="1328"/>
      <c r="AZ15" s="1328"/>
      <c r="BA15" s="1328"/>
      <c r="BB15" s="1328"/>
      <c r="BC15" s="1328"/>
      <c r="BD15" s="1328"/>
      <c r="BE15" s="1328"/>
      <c r="BF15" s="1328"/>
      <c r="BG15" s="1328"/>
      <c r="BH15" s="1328"/>
      <c r="BI15" s="1328"/>
      <c r="BJ15" s="1328"/>
      <c r="BK15" s="1328"/>
      <c r="BL15" s="1328"/>
      <c r="BM15" s="1328"/>
      <c r="BN15" s="1328"/>
      <c r="BO15" s="1328"/>
      <c r="BP15" s="1328"/>
      <c r="BQ15" s="1328"/>
      <c r="BR15" s="1328"/>
      <c r="BS15" s="1328"/>
      <c r="BT15" s="1328"/>
      <c r="BU15" s="1328"/>
      <c r="BV15" s="1328"/>
      <c r="BW15" s="1328"/>
      <c r="BX15" s="1328"/>
      <c r="BY15" s="1328"/>
      <c r="BZ15" s="1328"/>
      <c r="CA15" s="1328"/>
      <c r="CB15" s="1328"/>
      <c r="CC15" s="1328"/>
      <c r="CD15" s="1328"/>
      <c r="CE15" s="1328"/>
      <c r="CF15" s="1328"/>
      <c r="CG15" s="1328"/>
      <c r="CH15" s="1328"/>
      <c r="CI15" s="1328"/>
      <c r="CJ15" s="1328"/>
      <c r="CK15" s="1328"/>
      <c r="CL15" s="1328"/>
      <c r="CM15" s="1328"/>
      <c r="CN15" s="1328"/>
      <c r="CO15" s="1328"/>
      <c r="CP15" s="1328"/>
      <c r="CQ15" s="1328"/>
      <c r="CR15" s="1328"/>
      <c r="CS15" s="1328"/>
      <c r="CT15" s="1328"/>
      <c r="CU15" s="1328"/>
      <c r="CV15" s="1328"/>
      <c r="CW15" s="1328"/>
      <c r="CX15" s="1328"/>
      <c r="CY15" s="1328"/>
      <c r="CZ15" s="1328"/>
      <c r="DA15" s="1328"/>
      <c r="DB15" s="1328"/>
      <c r="DC15" s="1328"/>
      <c r="DD15" s="1328"/>
      <c r="DE15" s="132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1271"/>
      <c r="B16" s="1328"/>
      <c r="C16" s="1328"/>
      <c r="D16" s="1328"/>
      <c r="E16" s="1328"/>
      <c r="F16" s="1328"/>
      <c r="G16" s="1328"/>
      <c r="H16" s="1328"/>
      <c r="I16" s="1328"/>
      <c r="J16" s="1328"/>
      <c r="K16" s="1328"/>
      <c r="L16" s="1328"/>
      <c r="M16" s="1328"/>
      <c r="N16" s="1328"/>
      <c r="O16" s="1328"/>
      <c r="P16" s="1328"/>
      <c r="Q16" s="1328"/>
      <c r="R16" s="1328"/>
      <c r="S16" s="1328"/>
      <c r="T16" s="1328"/>
      <c r="U16" s="1328"/>
      <c r="V16" s="1328"/>
      <c r="W16" s="1328"/>
      <c r="X16" s="1328"/>
      <c r="Y16" s="1328"/>
      <c r="Z16" s="1328"/>
      <c r="AA16" s="1328"/>
      <c r="AB16" s="1328"/>
      <c r="AC16" s="1328"/>
      <c r="AD16" s="1328"/>
      <c r="AE16" s="1328"/>
      <c r="AF16" s="1328"/>
      <c r="AG16" s="1328"/>
      <c r="AH16" s="1328"/>
      <c r="AI16" s="1328"/>
      <c r="AJ16" s="1328"/>
      <c r="AK16" s="1328"/>
      <c r="AL16" s="1328"/>
      <c r="AM16" s="1328"/>
      <c r="AN16" s="1328"/>
      <c r="AO16" s="1328"/>
      <c r="AP16" s="1328"/>
      <c r="AQ16" s="1328"/>
      <c r="AR16" s="1328"/>
      <c r="AS16" s="1328"/>
      <c r="AT16" s="1328"/>
      <c r="AU16" s="1328"/>
      <c r="AV16" s="1328"/>
      <c r="AW16" s="1328"/>
      <c r="AX16" s="1328"/>
      <c r="AY16" s="1328"/>
      <c r="AZ16" s="1328"/>
      <c r="BA16" s="1328"/>
      <c r="BB16" s="1328"/>
      <c r="BC16" s="1328"/>
      <c r="BD16" s="1328"/>
      <c r="BE16" s="1328"/>
      <c r="BF16" s="1328"/>
      <c r="BG16" s="1328"/>
      <c r="BH16" s="1328"/>
      <c r="BI16" s="1328"/>
      <c r="BJ16" s="1328"/>
      <c r="BK16" s="1328"/>
      <c r="BL16" s="1328"/>
      <c r="BM16" s="1328"/>
      <c r="BN16" s="1328"/>
      <c r="BO16" s="1328"/>
      <c r="BP16" s="1328"/>
      <c r="BQ16" s="1328"/>
      <c r="BR16" s="1328"/>
      <c r="BS16" s="1328"/>
      <c r="BT16" s="1328"/>
      <c r="BU16" s="1328"/>
      <c r="BV16" s="1328"/>
      <c r="BW16" s="1328"/>
      <c r="BX16" s="1328"/>
      <c r="BY16" s="1328"/>
      <c r="BZ16" s="1328"/>
      <c r="CA16" s="1328"/>
      <c r="CB16" s="1328"/>
      <c r="CC16" s="1328"/>
      <c r="CD16" s="1328"/>
      <c r="CE16" s="1328"/>
      <c r="CF16" s="1328"/>
      <c r="CG16" s="1328"/>
      <c r="CH16" s="1328"/>
      <c r="CI16" s="1328"/>
      <c r="CJ16" s="1328"/>
      <c r="CK16" s="1328"/>
      <c r="CL16" s="1328"/>
      <c r="CM16" s="1328"/>
      <c r="CN16" s="1328"/>
      <c r="CO16" s="1328"/>
      <c r="CP16" s="1328"/>
      <c r="CQ16" s="1328"/>
      <c r="CR16" s="1328"/>
      <c r="CS16" s="1328"/>
      <c r="CT16" s="1328"/>
      <c r="CU16" s="1328"/>
      <c r="CV16" s="1328"/>
      <c r="CW16" s="1328"/>
      <c r="CX16" s="1328"/>
      <c r="CY16" s="1328"/>
      <c r="CZ16" s="1328"/>
      <c r="DA16" s="1328"/>
      <c r="DB16" s="1328"/>
      <c r="DC16" s="1328"/>
      <c r="DD16" s="1328"/>
      <c r="DE16" s="132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1271"/>
      <c r="B17" s="1328"/>
      <c r="C17" s="1328"/>
      <c r="D17" s="1328"/>
      <c r="E17" s="1328"/>
      <c r="F17" s="1328"/>
      <c r="G17" s="1328"/>
      <c r="H17" s="1328"/>
      <c r="I17" s="1328"/>
      <c r="J17" s="1328"/>
      <c r="K17" s="1328"/>
      <c r="L17" s="1328"/>
      <c r="M17" s="1328"/>
      <c r="N17" s="1328"/>
      <c r="O17" s="1328"/>
      <c r="P17" s="1328"/>
      <c r="Q17" s="1328"/>
      <c r="R17" s="1328"/>
      <c r="S17" s="1328"/>
      <c r="T17" s="1328"/>
      <c r="U17" s="1328"/>
      <c r="V17" s="1328"/>
      <c r="W17" s="1328"/>
      <c r="X17" s="1328"/>
      <c r="Y17" s="1328"/>
      <c r="Z17" s="1328"/>
      <c r="AA17" s="1328"/>
      <c r="AB17" s="1328"/>
      <c r="AC17" s="1328"/>
      <c r="AD17" s="1328"/>
      <c r="AE17" s="1328"/>
      <c r="AF17" s="1328"/>
      <c r="AG17" s="1328"/>
      <c r="AH17" s="1328"/>
      <c r="AI17" s="1328"/>
      <c r="AJ17" s="1328"/>
      <c r="AK17" s="1328"/>
      <c r="AL17" s="1328"/>
      <c r="AM17" s="1328"/>
      <c r="AN17" s="1328"/>
      <c r="AO17" s="1328"/>
      <c r="AP17" s="1328"/>
      <c r="AQ17" s="1328"/>
      <c r="AR17" s="1328"/>
      <c r="AS17" s="1328"/>
      <c r="AT17" s="1328"/>
      <c r="AU17" s="1328"/>
      <c r="AV17" s="1328"/>
      <c r="AW17" s="1328"/>
      <c r="AX17" s="1328"/>
      <c r="AY17" s="1328"/>
      <c r="AZ17" s="1328"/>
      <c r="BA17" s="1328"/>
      <c r="BB17" s="1328"/>
      <c r="BC17" s="1328"/>
      <c r="BD17" s="1328"/>
      <c r="BE17" s="1328"/>
      <c r="BF17" s="1328"/>
      <c r="BG17" s="1328"/>
      <c r="BH17" s="1328"/>
      <c r="BI17" s="1328"/>
      <c r="BJ17" s="1328"/>
      <c r="BK17" s="1328"/>
      <c r="BL17" s="1328"/>
      <c r="BM17" s="1328"/>
      <c r="BN17" s="1328"/>
      <c r="BO17" s="1328"/>
      <c r="BP17" s="1328"/>
      <c r="BQ17" s="1328"/>
      <c r="BR17" s="1328"/>
      <c r="BS17" s="1328"/>
      <c r="BT17" s="1328"/>
      <c r="BU17" s="1328"/>
      <c r="BV17" s="1328"/>
      <c r="BW17" s="1328"/>
      <c r="BX17" s="1328"/>
      <c r="BY17" s="1328"/>
      <c r="BZ17" s="1328"/>
      <c r="CA17" s="1328"/>
      <c r="CB17" s="1328"/>
      <c r="CC17" s="1328"/>
      <c r="CD17" s="1328"/>
      <c r="CE17" s="1328"/>
      <c r="CF17" s="1328"/>
      <c r="CG17" s="1328"/>
      <c r="CH17" s="1328"/>
      <c r="CI17" s="1328"/>
      <c r="CJ17" s="1328"/>
      <c r="CK17" s="1328"/>
      <c r="CL17" s="1328"/>
      <c r="CM17" s="1328"/>
      <c r="CN17" s="1328"/>
      <c r="CO17" s="1328"/>
      <c r="CP17" s="1328"/>
      <c r="CQ17" s="1328"/>
      <c r="CR17" s="1328"/>
      <c r="CS17" s="1328"/>
      <c r="CT17" s="1328"/>
      <c r="CU17" s="1328"/>
      <c r="CV17" s="1328"/>
      <c r="CW17" s="1328"/>
      <c r="CX17" s="1328"/>
      <c r="CY17" s="1328"/>
      <c r="CZ17" s="1328"/>
      <c r="DA17" s="1328"/>
      <c r="DB17" s="1328"/>
      <c r="DC17" s="1328"/>
      <c r="DD17" s="1328"/>
      <c r="DE17" s="132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1271"/>
      <c r="B18" s="1328"/>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328"/>
      <c r="AM18" s="1328"/>
      <c r="AN18" s="1328"/>
      <c r="AO18" s="1328"/>
      <c r="AP18" s="1328"/>
      <c r="AQ18" s="1328"/>
      <c r="AR18" s="1328"/>
      <c r="AS18" s="1328"/>
      <c r="AT18" s="1328"/>
      <c r="AU18" s="1328"/>
      <c r="AV18" s="1328"/>
      <c r="AW18" s="1328"/>
      <c r="AX18" s="1328"/>
      <c r="AY18" s="1328"/>
      <c r="AZ18" s="1328"/>
      <c r="BA18" s="1328"/>
      <c r="BB18" s="1328"/>
      <c r="BC18" s="1328"/>
      <c r="BD18" s="1328"/>
      <c r="BE18" s="1328"/>
      <c r="BF18" s="1328"/>
      <c r="BG18" s="1328"/>
      <c r="BH18" s="1328"/>
      <c r="BI18" s="1328"/>
      <c r="BJ18" s="1328"/>
      <c r="BK18" s="1328"/>
      <c r="BL18" s="1328"/>
      <c r="BM18" s="1328"/>
      <c r="BN18" s="1328"/>
      <c r="BO18" s="1328"/>
      <c r="BP18" s="1328"/>
      <c r="BQ18" s="1328"/>
      <c r="BR18" s="1328"/>
      <c r="BS18" s="1328"/>
      <c r="BT18" s="1328"/>
      <c r="BU18" s="1328"/>
      <c r="BV18" s="1328"/>
      <c r="BW18" s="1328"/>
      <c r="BX18" s="1328"/>
      <c r="BY18" s="1328"/>
      <c r="BZ18" s="1328"/>
      <c r="CA18" s="1328"/>
      <c r="CB18" s="1328"/>
      <c r="CC18" s="1328"/>
      <c r="CD18" s="1328"/>
      <c r="CE18" s="1328"/>
      <c r="CF18" s="1328"/>
      <c r="CG18" s="1328"/>
      <c r="CH18" s="1328"/>
      <c r="CI18" s="1328"/>
      <c r="CJ18" s="1328"/>
      <c r="CK18" s="1328"/>
      <c r="CL18" s="1328"/>
      <c r="CM18" s="1328"/>
      <c r="CN18" s="1328"/>
      <c r="CO18" s="1328"/>
      <c r="CP18" s="1328"/>
      <c r="CQ18" s="1328"/>
      <c r="CR18" s="1328"/>
      <c r="CS18" s="1328"/>
      <c r="CT18" s="1328"/>
      <c r="CU18" s="1328"/>
      <c r="CV18" s="1328"/>
      <c r="CW18" s="1328"/>
      <c r="CX18" s="1328"/>
      <c r="CY18" s="1328"/>
      <c r="CZ18" s="1328"/>
      <c r="DA18" s="1328"/>
      <c r="DB18" s="1328"/>
      <c r="DC18" s="1328"/>
      <c r="DD18" s="1328"/>
      <c r="DE18" s="1328"/>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1271"/>
      <c r="DE19" s="1271"/>
    </row>
    <row r="20" spans="1:351" ht="13.5" x14ac:dyDescent="0.15">
      <c r="DD20" s="1271"/>
      <c r="DE20" s="1271"/>
    </row>
    <row r="21" spans="1:351" ht="17.25" x14ac:dyDescent="0.15">
      <c r="B21" s="1327"/>
      <c r="C21" s="1323"/>
      <c r="D21" s="1323"/>
      <c r="E21" s="1323"/>
      <c r="F21" s="1323"/>
      <c r="G21" s="1323"/>
      <c r="H21" s="1323"/>
      <c r="I21" s="1323"/>
      <c r="J21" s="1323"/>
      <c r="K21" s="1323"/>
      <c r="L21" s="1323"/>
      <c r="M21" s="1323"/>
      <c r="N21" s="1326"/>
      <c r="O21" s="1323"/>
      <c r="P21" s="1323"/>
      <c r="Q21" s="1323"/>
      <c r="R21" s="1323"/>
      <c r="S21" s="1323"/>
      <c r="T21" s="1323"/>
      <c r="U21" s="1323"/>
      <c r="V21" s="1323"/>
      <c r="W21" s="1323"/>
      <c r="X21" s="1323"/>
      <c r="Y21" s="1323"/>
      <c r="Z21" s="1323"/>
      <c r="AA21" s="1323"/>
      <c r="AB21" s="1323"/>
      <c r="AC21" s="1323"/>
      <c r="AD21" s="1323"/>
      <c r="AE21" s="1323"/>
      <c r="AF21" s="1323"/>
      <c r="AG21" s="1323"/>
      <c r="AH21" s="1323"/>
      <c r="AI21" s="1323"/>
      <c r="AJ21" s="1323"/>
      <c r="AK21" s="1323"/>
      <c r="AL21" s="1323"/>
      <c r="AM21" s="1323"/>
      <c r="AN21" s="1323"/>
      <c r="AO21" s="1323"/>
      <c r="AP21" s="1323"/>
      <c r="AQ21" s="1323"/>
      <c r="AR21" s="1323"/>
      <c r="AS21" s="1323"/>
      <c r="AT21" s="1326"/>
      <c r="AU21" s="1323"/>
      <c r="AV21" s="1323"/>
      <c r="AW21" s="1323"/>
      <c r="AX21" s="1323"/>
      <c r="AY21" s="1323"/>
      <c r="AZ21" s="1323"/>
      <c r="BA21" s="1323"/>
      <c r="BB21" s="1323"/>
      <c r="BC21" s="1323"/>
      <c r="BD21" s="1323"/>
      <c r="BE21" s="1323"/>
      <c r="BF21" s="1326"/>
      <c r="BG21" s="1323"/>
      <c r="BH21" s="1323"/>
      <c r="BI21" s="1323"/>
      <c r="BJ21" s="1323"/>
      <c r="BK21" s="1323"/>
      <c r="BL21" s="1323"/>
      <c r="BM21" s="1323"/>
      <c r="BN21" s="1323"/>
      <c r="BO21" s="1323"/>
      <c r="BP21" s="1323"/>
      <c r="BQ21" s="1323"/>
      <c r="BR21" s="1326"/>
      <c r="BS21" s="1323"/>
      <c r="BT21" s="1323"/>
      <c r="BU21" s="1323"/>
      <c r="BV21" s="1323"/>
      <c r="BW21" s="1323"/>
      <c r="BX21" s="1323"/>
      <c r="BY21" s="1323"/>
      <c r="BZ21" s="1323"/>
      <c r="CA21" s="1323"/>
      <c r="CB21" s="1323"/>
      <c r="CC21" s="1323"/>
      <c r="CD21" s="1326"/>
      <c r="CE21" s="1323"/>
      <c r="CF21" s="1323"/>
      <c r="CG21" s="1323"/>
      <c r="CH21" s="1323"/>
      <c r="CI21" s="1323"/>
      <c r="CJ21" s="1323"/>
      <c r="CK21" s="1323"/>
      <c r="CL21" s="1323"/>
      <c r="CM21" s="1323"/>
      <c r="CN21" s="1323"/>
      <c r="CO21" s="1323"/>
      <c r="CP21" s="1326"/>
      <c r="CQ21" s="1323"/>
      <c r="CR21" s="1323"/>
      <c r="CS21" s="1323"/>
      <c r="CT21" s="1323"/>
      <c r="CU21" s="1323"/>
      <c r="CV21" s="1323"/>
      <c r="CW21" s="1323"/>
      <c r="CX21" s="1323"/>
      <c r="CY21" s="1323"/>
      <c r="CZ21" s="1323"/>
      <c r="DA21" s="1323"/>
      <c r="DB21" s="1326"/>
      <c r="DC21" s="1323"/>
      <c r="DD21" s="1322"/>
      <c r="DE21" s="1271"/>
      <c r="MM21" s="1325"/>
    </row>
    <row r="22" spans="1:351" ht="17.25" x14ac:dyDescent="0.15">
      <c r="B22" s="1272"/>
      <c r="MM22" s="1325"/>
    </row>
    <row r="23" spans="1:351" ht="13.5" x14ac:dyDescent="0.15">
      <c r="B23" s="1272"/>
    </row>
    <row r="24" spans="1:351" ht="13.5" x14ac:dyDescent="0.15">
      <c r="B24" s="1272"/>
    </row>
    <row r="25" spans="1:351" ht="13.5" x14ac:dyDescent="0.15">
      <c r="B25" s="1272"/>
    </row>
    <row r="26" spans="1:351" ht="13.5" x14ac:dyDescent="0.15">
      <c r="B26" s="1272"/>
    </row>
    <row r="27" spans="1:351" ht="13.5" x14ac:dyDescent="0.15">
      <c r="B27" s="1272"/>
    </row>
    <row r="28" spans="1:351" ht="13.5" x14ac:dyDescent="0.15">
      <c r="B28" s="1272"/>
    </row>
    <row r="29" spans="1:351" ht="13.5" x14ac:dyDescent="0.15">
      <c r="B29" s="1272"/>
    </row>
    <row r="30" spans="1:351" ht="13.5" x14ac:dyDescent="0.15">
      <c r="B30" s="1272"/>
    </row>
    <row r="31" spans="1:351" ht="13.5" x14ac:dyDescent="0.15">
      <c r="B31" s="1272"/>
    </row>
    <row r="32" spans="1:351" ht="13.5" x14ac:dyDescent="0.15">
      <c r="B32" s="1272"/>
    </row>
    <row r="33" spans="2:109" ht="13.5" x14ac:dyDescent="0.15">
      <c r="B33" s="1272"/>
    </row>
    <row r="34" spans="2:109" ht="13.5" x14ac:dyDescent="0.15">
      <c r="B34" s="1272"/>
    </row>
    <row r="35" spans="2:109" ht="13.5" x14ac:dyDescent="0.15">
      <c r="B35" s="1272"/>
    </row>
    <row r="36" spans="2:109" ht="13.5" x14ac:dyDescent="0.15">
      <c r="B36" s="1272"/>
    </row>
    <row r="37" spans="2:109" ht="13.5" x14ac:dyDescent="0.15">
      <c r="B37" s="1272"/>
    </row>
    <row r="38" spans="2:109" ht="13.5" x14ac:dyDescent="0.15">
      <c r="B38" s="1272"/>
    </row>
    <row r="39" spans="2:109" ht="13.5" x14ac:dyDescent="0.15">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5" x14ac:dyDescent="0.15">
      <c r="B40" s="1313"/>
      <c r="DD40" s="1313"/>
      <c r="DE40" s="1271"/>
    </row>
    <row r="41" spans="2:109" ht="17.25" x14ac:dyDescent="0.15">
      <c r="B41" s="1324" t="s">
        <v>644</v>
      </c>
      <c r="C41" s="1323"/>
      <c r="D41" s="1323"/>
      <c r="E41" s="1323"/>
      <c r="F41" s="1323"/>
      <c r="G41" s="1323"/>
      <c r="H41" s="1323"/>
      <c r="I41" s="1323"/>
      <c r="J41" s="1323"/>
      <c r="K41" s="1323"/>
      <c r="L41" s="1323"/>
      <c r="M41" s="1323"/>
      <c r="N41" s="1323"/>
      <c r="O41" s="1323"/>
      <c r="P41" s="1323"/>
      <c r="Q41" s="1323"/>
      <c r="R41" s="1323"/>
      <c r="S41" s="1323"/>
      <c r="T41" s="1323"/>
      <c r="U41" s="1323"/>
      <c r="V41" s="1323"/>
      <c r="W41" s="1323"/>
      <c r="X41" s="1323"/>
      <c r="Y41" s="1323"/>
      <c r="Z41" s="1323"/>
      <c r="AA41" s="1323"/>
      <c r="AB41" s="1323"/>
      <c r="AC41" s="1323"/>
      <c r="AD41" s="1323"/>
      <c r="AE41" s="1323"/>
      <c r="AF41" s="1323"/>
      <c r="AG41" s="1323"/>
      <c r="AH41" s="1323"/>
      <c r="AI41" s="1323"/>
      <c r="AJ41" s="1323"/>
      <c r="AK41" s="1323"/>
      <c r="AL41" s="1323"/>
      <c r="AM41" s="1323"/>
      <c r="AN41" s="1323"/>
      <c r="AO41" s="1323"/>
      <c r="AP41" s="1323"/>
      <c r="AQ41" s="1323"/>
      <c r="AR41" s="1323"/>
      <c r="AS41" s="1323"/>
      <c r="AT41" s="1323"/>
      <c r="AU41" s="1323"/>
      <c r="AV41" s="1323"/>
      <c r="AW41" s="1323"/>
      <c r="AX41" s="1323"/>
      <c r="AY41" s="1323"/>
      <c r="AZ41" s="1323"/>
      <c r="BA41" s="1323"/>
      <c r="BB41" s="1323"/>
      <c r="BC41" s="1323"/>
      <c r="BD41" s="1323"/>
      <c r="BE41" s="1323"/>
      <c r="BF41" s="1323"/>
      <c r="BG41" s="1323"/>
      <c r="BH41" s="1323"/>
      <c r="BI41" s="1323"/>
      <c r="BJ41" s="1323"/>
      <c r="BK41" s="1323"/>
      <c r="BL41" s="1323"/>
      <c r="BM41" s="1323"/>
      <c r="BN41" s="1323"/>
      <c r="BO41" s="1323"/>
      <c r="BP41" s="1323"/>
      <c r="BQ41" s="1323"/>
      <c r="BR41" s="1323"/>
      <c r="BS41" s="1323"/>
      <c r="BT41" s="1323"/>
      <c r="BU41" s="1323"/>
      <c r="BV41" s="1323"/>
      <c r="BW41" s="1323"/>
      <c r="BX41" s="1323"/>
      <c r="BY41" s="1323"/>
      <c r="BZ41" s="1323"/>
      <c r="CA41" s="1323"/>
      <c r="CB41" s="1323"/>
      <c r="CC41" s="1323"/>
      <c r="CD41" s="1323"/>
      <c r="CE41" s="1323"/>
      <c r="CF41" s="1323"/>
      <c r="CG41" s="1323"/>
      <c r="CH41" s="1323"/>
      <c r="CI41" s="1323"/>
      <c r="CJ41" s="1323"/>
      <c r="CK41" s="1323"/>
      <c r="CL41" s="1323"/>
      <c r="CM41" s="1323"/>
      <c r="CN41" s="1323"/>
      <c r="CO41" s="1323"/>
      <c r="CP41" s="1323"/>
      <c r="CQ41" s="1323"/>
      <c r="CR41" s="1323"/>
      <c r="CS41" s="1323"/>
      <c r="CT41" s="1323"/>
      <c r="CU41" s="1323"/>
      <c r="CV41" s="1323"/>
      <c r="CW41" s="1323"/>
      <c r="CX41" s="1323"/>
      <c r="CY41" s="1323"/>
      <c r="CZ41" s="1323"/>
      <c r="DA41" s="1323"/>
      <c r="DB41" s="1323"/>
      <c r="DC41" s="1323"/>
      <c r="DD41" s="1322"/>
    </row>
    <row r="42" spans="2:109" ht="13.5" x14ac:dyDescent="0.15">
      <c r="B42" s="1272"/>
      <c r="G42" s="1309"/>
      <c r="I42" s="1308"/>
      <c r="J42" s="1308"/>
      <c r="K42" s="1308"/>
      <c r="AM42" s="1309"/>
      <c r="AN42" s="1309" t="s">
        <v>640</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15">
      <c r="B43" s="1272"/>
      <c r="AN43" s="1307" t="s">
        <v>643</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5" x14ac:dyDescent="0.15">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5" x14ac:dyDescent="0.15">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5" x14ac:dyDescent="0.15">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5" x14ac:dyDescent="0.15">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5" x14ac:dyDescent="0.15">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5" x14ac:dyDescent="0.15">
      <c r="B49" s="1272"/>
      <c r="AN49" s="1271" t="s">
        <v>638</v>
      </c>
    </row>
    <row r="50" spans="1:109" ht="13.5" x14ac:dyDescent="0.15">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577</v>
      </c>
      <c r="BQ50" s="1281"/>
      <c r="BR50" s="1281"/>
      <c r="BS50" s="1281"/>
      <c r="BT50" s="1281"/>
      <c r="BU50" s="1281"/>
      <c r="BV50" s="1281"/>
      <c r="BW50" s="1281"/>
      <c r="BX50" s="1281" t="s">
        <v>578</v>
      </c>
      <c r="BY50" s="1281"/>
      <c r="BZ50" s="1281"/>
      <c r="CA50" s="1281"/>
      <c r="CB50" s="1281"/>
      <c r="CC50" s="1281"/>
      <c r="CD50" s="1281"/>
      <c r="CE50" s="1281"/>
      <c r="CF50" s="1281" t="s">
        <v>579</v>
      </c>
      <c r="CG50" s="1281"/>
      <c r="CH50" s="1281"/>
      <c r="CI50" s="1281"/>
      <c r="CJ50" s="1281"/>
      <c r="CK50" s="1281"/>
      <c r="CL50" s="1281"/>
      <c r="CM50" s="1281"/>
      <c r="CN50" s="1281" t="s">
        <v>580</v>
      </c>
      <c r="CO50" s="1281"/>
      <c r="CP50" s="1281"/>
      <c r="CQ50" s="1281"/>
      <c r="CR50" s="1281"/>
      <c r="CS50" s="1281"/>
      <c r="CT50" s="1281"/>
      <c r="CU50" s="1281"/>
      <c r="CV50" s="1281" t="s">
        <v>581</v>
      </c>
      <c r="CW50" s="1281"/>
      <c r="CX50" s="1281"/>
      <c r="CY50" s="1281"/>
      <c r="CZ50" s="1281"/>
      <c r="DA50" s="1281"/>
      <c r="DB50" s="1281"/>
      <c r="DC50" s="1281"/>
    </row>
    <row r="51" spans="1:109" ht="13.5" customHeight="1" x14ac:dyDescent="0.15">
      <c r="B51" s="1272"/>
      <c r="G51" s="1288"/>
      <c r="H51" s="1288"/>
      <c r="I51" s="1321"/>
      <c r="J51" s="1321"/>
      <c r="K51" s="1287"/>
      <c r="L51" s="1287"/>
      <c r="M51" s="1287"/>
      <c r="N51" s="1287"/>
      <c r="AM51" s="1286"/>
      <c r="AN51" s="1280" t="s">
        <v>637</v>
      </c>
      <c r="AO51" s="1280"/>
      <c r="AP51" s="1280"/>
      <c r="AQ51" s="1280"/>
      <c r="AR51" s="1280"/>
      <c r="AS51" s="1280"/>
      <c r="AT51" s="1280"/>
      <c r="AU51" s="1280"/>
      <c r="AV51" s="1280"/>
      <c r="AW51" s="1280"/>
      <c r="AX51" s="1280"/>
      <c r="AY51" s="1280"/>
      <c r="AZ51" s="1280"/>
      <c r="BA51" s="1280"/>
      <c r="BB51" s="1280" t="s">
        <v>635</v>
      </c>
      <c r="BC51" s="1280"/>
      <c r="BD51" s="1280"/>
      <c r="BE51" s="1280"/>
      <c r="BF51" s="1280"/>
      <c r="BG51" s="1280"/>
      <c r="BH51" s="1280"/>
      <c r="BI51" s="1280"/>
      <c r="BJ51" s="1280"/>
      <c r="BK51" s="1280"/>
      <c r="BL51" s="1280"/>
      <c r="BM51" s="1280"/>
      <c r="BN51" s="1280"/>
      <c r="BO51" s="1280"/>
      <c r="BP51" s="1279"/>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ht="13.5" x14ac:dyDescent="0.15">
      <c r="B52" s="1272"/>
      <c r="G52" s="1288"/>
      <c r="H52" s="1288"/>
      <c r="I52" s="1321"/>
      <c r="J52" s="1321"/>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x14ac:dyDescent="0.15">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642</v>
      </c>
      <c r="BC53" s="1280"/>
      <c r="BD53" s="1280"/>
      <c r="BE53" s="1280"/>
      <c r="BF53" s="1280"/>
      <c r="BG53" s="1280"/>
      <c r="BH53" s="1280"/>
      <c r="BI53" s="1280"/>
      <c r="BJ53" s="1280"/>
      <c r="BK53" s="1280"/>
      <c r="BL53" s="1280"/>
      <c r="BM53" s="1280"/>
      <c r="BN53" s="1280"/>
      <c r="BO53" s="1280"/>
      <c r="BP53" s="1279">
        <v>59.9</v>
      </c>
      <c r="BQ53" s="1279"/>
      <c r="BR53" s="1279"/>
      <c r="BS53" s="1279"/>
      <c r="BT53" s="1279"/>
      <c r="BU53" s="1279"/>
      <c r="BV53" s="1279"/>
      <c r="BW53" s="1279"/>
      <c r="BX53" s="1279">
        <v>60.2</v>
      </c>
      <c r="BY53" s="1279"/>
      <c r="BZ53" s="1279"/>
      <c r="CA53" s="1279"/>
      <c r="CB53" s="1279"/>
      <c r="CC53" s="1279"/>
      <c r="CD53" s="1279"/>
      <c r="CE53" s="1279"/>
      <c r="CF53" s="1279">
        <v>61.3</v>
      </c>
      <c r="CG53" s="1279"/>
      <c r="CH53" s="1279"/>
      <c r="CI53" s="1279"/>
      <c r="CJ53" s="1279"/>
      <c r="CK53" s="1279"/>
      <c r="CL53" s="1279"/>
      <c r="CM53" s="1279"/>
      <c r="CN53" s="1279">
        <v>61.7</v>
      </c>
      <c r="CO53" s="1279"/>
      <c r="CP53" s="1279"/>
      <c r="CQ53" s="1279"/>
      <c r="CR53" s="1279"/>
      <c r="CS53" s="1279"/>
      <c r="CT53" s="1279"/>
      <c r="CU53" s="1279"/>
      <c r="CV53" s="1279">
        <v>62.2</v>
      </c>
      <c r="CW53" s="1279"/>
      <c r="CX53" s="1279"/>
      <c r="CY53" s="1279"/>
      <c r="CZ53" s="1279"/>
      <c r="DA53" s="1279"/>
      <c r="DB53" s="1279"/>
      <c r="DC53" s="1279"/>
    </row>
    <row r="54" spans="1:109" ht="13.5" x14ac:dyDescent="0.15">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x14ac:dyDescent="0.15">
      <c r="A55" s="1308"/>
      <c r="B55" s="1272"/>
      <c r="G55" s="1284"/>
      <c r="H55" s="1284"/>
      <c r="I55" s="1284"/>
      <c r="J55" s="1284"/>
      <c r="K55" s="1287"/>
      <c r="L55" s="1287"/>
      <c r="M55" s="1287"/>
      <c r="N55" s="1287"/>
      <c r="AN55" s="1281" t="s">
        <v>636</v>
      </c>
      <c r="AO55" s="1281"/>
      <c r="AP55" s="1281"/>
      <c r="AQ55" s="1281"/>
      <c r="AR55" s="1281"/>
      <c r="AS55" s="1281"/>
      <c r="AT55" s="1281"/>
      <c r="AU55" s="1281"/>
      <c r="AV55" s="1281"/>
      <c r="AW55" s="1281"/>
      <c r="AX55" s="1281"/>
      <c r="AY55" s="1281"/>
      <c r="AZ55" s="1281"/>
      <c r="BA55" s="1281"/>
      <c r="BB55" s="1280" t="s">
        <v>635</v>
      </c>
      <c r="BC55" s="1280"/>
      <c r="BD55" s="1280"/>
      <c r="BE55" s="1280"/>
      <c r="BF55" s="1280"/>
      <c r="BG55" s="1280"/>
      <c r="BH55" s="1280"/>
      <c r="BI55" s="1280"/>
      <c r="BJ55" s="1280"/>
      <c r="BK55" s="1280"/>
      <c r="BL55" s="1280"/>
      <c r="BM55" s="1280"/>
      <c r="BN55" s="1280"/>
      <c r="BO55" s="1280"/>
      <c r="BP55" s="1279">
        <v>38.9</v>
      </c>
      <c r="BQ55" s="1279"/>
      <c r="BR55" s="1279"/>
      <c r="BS55" s="1279"/>
      <c r="BT55" s="1279"/>
      <c r="BU55" s="1279"/>
      <c r="BV55" s="1279"/>
      <c r="BW55" s="1279"/>
      <c r="BX55" s="1279">
        <v>37.6</v>
      </c>
      <c r="BY55" s="1279"/>
      <c r="BZ55" s="1279"/>
      <c r="CA55" s="1279"/>
      <c r="CB55" s="1279"/>
      <c r="CC55" s="1279"/>
      <c r="CD55" s="1279"/>
      <c r="CE55" s="1279"/>
      <c r="CF55" s="1279">
        <v>34</v>
      </c>
      <c r="CG55" s="1279"/>
      <c r="CH55" s="1279"/>
      <c r="CI55" s="1279"/>
      <c r="CJ55" s="1279"/>
      <c r="CK55" s="1279"/>
      <c r="CL55" s="1279"/>
      <c r="CM55" s="1279"/>
      <c r="CN55" s="1279">
        <v>33.9</v>
      </c>
      <c r="CO55" s="1279"/>
      <c r="CP55" s="1279"/>
      <c r="CQ55" s="1279"/>
      <c r="CR55" s="1279"/>
      <c r="CS55" s="1279"/>
      <c r="CT55" s="1279"/>
      <c r="CU55" s="1279"/>
      <c r="CV55" s="1279">
        <v>31.5</v>
      </c>
      <c r="CW55" s="1279"/>
      <c r="CX55" s="1279"/>
      <c r="CY55" s="1279"/>
      <c r="CZ55" s="1279"/>
      <c r="DA55" s="1279"/>
      <c r="DB55" s="1279"/>
      <c r="DC55" s="1279"/>
    </row>
    <row r="56" spans="1:109" ht="13.5" x14ac:dyDescent="0.15">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5" x14ac:dyDescent="0.15">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642</v>
      </c>
      <c r="BC57" s="1280"/>
      <c r="BD57" s="1280"/>
      <c r="BE57" s="1280"/>
      <c r="BF57" s="1280"/>
      <c r="BG57" s="1280"/>
      <c r="BH57" s="1280"/>
      <c r="BI57" s="1280"/>
      <c r="BJ57" s="1280"/>
      <c r="BK57" s="1280"/>
      <c r="BL57" s="1280"/>
      <c r="BM57" s="1280"/>
      <c r="BN57" s="1280"/>
      <c r="BO57" s="1280"/>
      <c r="BP57" s="1279">
        <v>59.3</v>
      </c>
      <c r="BQ57" s="1279"/>
      <c r="BR57" s="1279"/>
      <c r="BS57" s="1279"/>
      <c r="BT57" s="1279"/>
      <c r="BU57" s="1279"/>
      <c r="BV57" s="1279"/>
      <c r="BW57" s="1279"/>
      <c r="BX57" s="1279">
        <v>60</v>
      </c>
      <c r="BY57" s="1279"/>
      <c r="BZ57" s="1279"/>
      <c r="CA57" s="1279"/>
      <c r="CB57" s="1279"/>
      <c r="CC57" s="1279"/>
      <c r="CD57" s="1279"/>
      <c r="CE57" s="1279"/>
      <c r="CF57" s="1279">
        <v>61.1</v>
      </c>
      <c r="CG57" s="1279"/>
      <c r="CH57" s="1279"/>
      <c r="CI57" s="1279"/>
      <c r="CJ57" s="1279"/>
      <c r="CK57" s="1279"/>
      <c r="CL57" s="1279"/>
      <c r="CM57" s="1279"/>
      <c r="CN57" s="1279">
        <v>61.9</v>
      </c>
      <c r="CO57" s="1279"/>
      <c r="CP57" s="1279"/>
      <c r="CQ57" s="1279"/>
      <c r="CR57" s="1279"/>
      <c r="CS57" s="1279"/>
      <c r="CT57" s="1279"/>
      <c r="CU57" s="1279"/>
      <c r="CV57" s="1279">
        <v>62.6</v>
      </c>
      <c r="CW57" s="1279"/>
      <c r="CX57" s="1279"/>
      <c r="CY57" s="1279"/>
      <c r="CZ57" s="1279"/>
      <c r="DA57" s="1279"/>
      <c r="DB57" s="1279"/>
      <c r="DC57" s="1279"/>
      <c r="DD57" s="1319"/>
      <c r="DE57" s="1314"/>
    </row>
    <row r="58" spans="1:109" s="1308" customFormat="1" ht="13.5" x14ac:dyDescent="0.15">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5" x14ac:dyDescent="0.15">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5" x14ac:dyDescent="0.15">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5" x14ac:dyDescent="0.15">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5" x14ac:dyDescent="0.15">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7.25" x14ac:dyDescent="0.15">
      <c r="B63" s="1312" t="s">
        <v>641</v>
      </c>
    </row>
    <row r="64" spans="1:109" ht="13.5" x14ac:dyDescent="0.15">
      <c r="B64" s="1272"/>
      <c r="G64" s="1309"/>
      <c r="I64" s="1311"/>
      <c r="J64" s="1311"/>
      <c r="K64" s="1311"/>
      <c r="L64" s="1311"/>
      <c r="M64" s="1311"/>
      <c r="N64" s="1310"/>
      <c r="AM64" s="1309"/>
      <c r="AN64" s="1309" t="s">
        <v>640</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5" x14ac:dyDescent="0.15">
      <c r="B65" s="1272"/>
      <c r="AN65" s="1307" t="s">
        <v>639</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5" x14ac:dyDescent="0.15">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5" x14ac:dyDescent="0.15">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5" x14ac:dyDescent="0.15">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5" x14ac:dyDescent="0.15">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5" x14ac:dyDescent="0.15">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5" x14ac:dyDescent="0.15">
      <c r="B71" s="1272"/>
      <c r="G71" s="1294"/>
      <c r="I71" s="1297"/>
      <c r="J71" s="1296"/>
      <c r="K71" s="1296"/>
      <c r="L71" s="1295"/>
      <c r="M71" s="1296"/>
      <c r="N71" s="1295"/>
      <c r="AM71" s="1294"/>
      <c r="AN71" s="1271" t="s">
        <v>638</v>
      </c>
    </row>
    <row r="72" spans="2:107" ht="13.5" x14ac:dyDescent="0.15">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577</v>
      </c>
      <c r="BQ72" s="1281"/>
      <c r="BR72" s="1281"/>
      <c r="BS72" s="1281"/>
      <c r="BT72" s="1281"/>
      <c r="BU72" s="1281"/>
      <c r="BV72" s="1281"/>
      <c r="BW72" s="1281"/>
      <c r="BX72" s="1281" t="s">
        <v>578</v>
      </c>
      <c r="BY72" s="1281"/>
      <c r="BZ72" s="1281"/>
      <c r="CA72" s="1281"/>
      <c r="CB72" s="1281"/>
      <c r="CC72" s="1281"/>
      <c r="CD72" s="1281"/>
      <c r="CE72" s="1281"/>
      <c r="CF72" s="1281" t="s">
        <v>579</v>
      </c>
      <c r="CG72" s="1281"/>
      <c r="CH72" s="1281"/>
      <c r="CI72" s="1281"/>
      <c r="CJ72" s="1281"/>
      <c r="CK72" s="1281"/>
      <c r="CL72" s="1281"/>
      <c r="CM72" s="1281"/>
      <c r="CN72" s="1281" t="s">
        <v>580</v>
      </c>
      <c r="CO72" s="1281"/>
      <c r="CP72" s="1281"/>
      <c r="CQ72" s="1281"/>
      <c r="CR72" s="1281"/>
      <c r="CS72" s="1281"/>
      <c r="CT72" s="1281"/>
      <c r="CU72" s="1281"/>
      <c r="CV72" s="1281" t="s">
        <v>581</v>
      </c>
      <c r="CW72" s="1281"/>
      <c r="CX72" s="1281"/>
      <c r="CY72" s="1281"/>
      <c r="CZ72" s="1281"/>
      <c r="DA72" s="1281"/>
      <c r="DB72" s="1281"/>
      <c r="DC72" s="1281"/>
    </row>
    <row r="73" spans="2:107" ht="13.5" x14ac:dyDescent="0.15">
      <c r="B73" s="1272"/>
      <c r="G73" s="1288"/>
      <c r="H73" s="1288"/>
      <c r="I73" s="1288"/>
      <c r="J73" s="1288"/>
      <c r="K73" s="1285"/>
      <c r="L73" s="1285"/>
      <c r="M73" s="1285"/>
      <c r="N73" s="1285"/>
      <c r="AM73" s="1286"/>
      <c r="AN73" s="1280" t="s">
        <v>637</v>
      </c>
      <c r="AO73" s="1280"/>
      <c r="AP73" s="1280"/>
      <c r="AQ73" s="1280"/>
      <c r="AR73" s="1280"/>
      <c r="AS73" s="1280"/>
      <c r="AT73" s="1280"/>
      <c r="AU73" s="1280"/>
      <c r="AV73" s="1280"/>
      <c r="AW73" s="1280"/>
      <c r="AX73" s="1280"/>
      <c r="AY73" s="1280"/>
      <c r="AZ73" s="1280"/>
      <c r="BA73" s="1280"/>
      <c r="BB73" s="1280" t="s">
        <v>635</v>
      </c>
      <c r="BC73" s="1280"/>
      <c r="BD73" s="1280"/>
      <c r="BE73" s="1280"/>
      <c r="BF73" s="1280"/>
      <c r="BG73" s="1280"/>
      <c r="BH73" s="1280"/>
      <c r="BI73" s="1280"/>
      <c r="BJ73" s="1280"/>
      <c r="BK73" s="1280"/>
      <c r="BL73" s="1280"/>
      <c r="BM73" s="1280"/>
      <c r="BN73" s="1280"/>
      <c r="BO73" s="1280"/>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ht="13.5" x14ac:dyDescent="0.15">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x14ac:dyDescent="0.15">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634</v>
      </c>
      <c r="BC75" s="1280"/>
      <c r="BD75" s="1280"/>
      <c r="BE75" s="1280"/>
      <c r="BF75" s="1280"/>
      <c r="BG75" s="1280"/>
      <c r="BH75" s="1280"/>
      <c r="BI75" s="1280"/>
      <c r="BJ75" s="1280"/>
      <c r="BK75" s="1280"/>
      <c r="BL75" s="1280"/>
      <c r="BM75" s="1280"/>
      <c r="BN75" s="1280"/>
      <c r="BO75" s="1280"/>
      <c r="BP75" s="1279">
        <v>4.3</v>
      </c>
      <c r="BQ75" s="1279"/>
      <c r="BR75" s="1279"/>
      <c r="BS75" s="1279"/>
      <c r="BT75" s="1279"/>
      <c r="BU75" s="1279"/>
      <c r="BV75" s="1279"/>
      <c r="BW75" s="1279"/>
      <c r="BX75" s="1279">
        <v>4.0999999999999996</v>
      </c>
      <c r="BY75" s="1279"/>
      <c r="BZ75" s="1279"/>
      <c r="CA75" s="1279"/>
      <c r="CB75" s="1279"/>
      <c r="CC75" s="1279"/>
      <c r="CD75" s="1279"/>
      <c r="CE75" s="1279"/>
      <c r="CF75" s="1279">
        <v>2.9</v>
      </c>
      <c r="CG75" s="1279"/>
      <c r="CH75" s="1279"/>
      <c r="CI75" s="1279"/>
      <c r="CJ75" s="1279"/>
      <c r="CK75" s="1279"/>
      <c r="CL75" s="1279"/>
      <c r="CM75" s="1279"/>
      <c r="CN75" s="1279">
        <v>2.2000000000000002</v>
      </c>
      <c r="CO75" s="1279"/>
      <c r="CP75" s="1279"/>
      <c r="CQ75" s="1279"/>
      <c r="CR75" s="1279"/>
      <c r="CS75" s="1279"/>
      <c r="CT75" s="1279"/>
      <c r="CU75" s="1279"/>
      <c r="CV75" s="1279">
        <v>2.5</v>
      </c>
      <c r="CW75" s="1279"/>
      <c r="CX75" s="1279"/>
      <c r="CY75" s="1279"/>
      <c r="CZ75" s="1279"/>
      <c r="DA75" s="1279"/>
      <c r="DB75" s="1279"/>
      <c r="DC75" s="1279"/>
    </row>
    <row r="76" spans="2:107" ht="13.5" x14ac:dyDescent="0.15">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x14ac:dyDescent="0.15">
      <c r="B77" s="1272"/>
      <c r="G77" s="1284"/>
      <c r="H77" s="1284"/>
      <c r="I77" s="1284"/>
      <c r="J77" s="1284"/>
      <c r="K77" s="1285"/>
      <c r="L77" s="1285"/>
      <c r="M77" s="1285"/>
      <c r="N77" s="1285"/>
      <c r="AN77" s="1281" t="s">
        <v>636</v>
      </c>
      <c r="AO77" s="1281"/>
      <c r="AP77" s="1281"/>
      <c r="AQ77" s="1281"/>
      <c r="AR77" s="1281"/>
      <c r="AS77" s="1281"/>
      <c r="AT77" s="1281"/>
      <c r="AU77" s="1281"/>
      <c r="AV77" s="1281"/>
      <c r="AW77" s="1281"/>
      <c r="AX77" s="1281"/>
      <c r="AY77" s="1281"/>
      <c r="AZ77" s="1281"/>
      <c r="BA77" s="1281"/>
      <c r="BB77" s="1280" t="s">
        <v>635</v>
      </c>
      <c r="BC77" s="1280"/>
      <c r="BD77" s="1280"/>
      <c r="BE77" s="1280"/>
      <c r="BF77" s="1280"/>
      <c r="BG77" s="1280"/>
      <c r="BH77" s="1280"/>
      <c r="BI77" s="1280"/>
      <c r="BJ77" s="1280"/>
      <c r="BK77" s="1280"/>
      <c r="BL77" s="1280"/>
      <c r="BM77" s="1280"/>
      <c r="BN77" s="1280"/>
      <c r="BO77" s="1280"/>
      <c r="BP77" s="1279">
        <v>38.9</v>
      </c>
      <c r="BQ77" s="1279"/>
      <c r="BR77" s="1279"/>
      <c r="BS77" s="1279"/>
      <c r="BT77" s="1279"/>
      <c r="BU77" s="1279"/>
      <c r="BV77" s="1279"/>
      <c r="BW77" s="1279"/>
      <c r="BX77" s="1279">
        <v>37.6</v>
      </c>
      <c r="BY77" s="1279"/>
      <c r="BZ77" s="1279"/>
      <c r="CA77" s="1279"/>
      <c r="CB77" s="1279"/>
      <c r="CC77" s="1279"/>
      <c r="CD77" s="1279"/>
      <c r="CE77" s="1279"/>
      <c r="CF77" s="1279">
        <v>34</v>
      </c>
      <c r="CG77" s="1279"/>
      <c r="CH77" s="1279"/>
      <c r="CI77" s="1279"/>
      <c r="CJ77" s="1279"/>
      <c r="CK77" s="1279"/>
      <c r="CL77" s="1279"/>
      <c r="CM77" s="1279"/>
      <c r="CN77" s="1279">
        <v>33.9</v>
      </c>
      <c r="CO77" s="1279"/>
      <c r="CP77" s="1279"/>
      <c r="CQ77" s="1279"/>
      <c r="CR77" s="1279"/>
      <c r="CS77" s="1279"/>
      <c r="CT77" s="1279"/>
      <c r="CU77" s="1279"/>
      <c r="CV77" s="1279">
        <v>31.5</v>
      </c>
      <c r="CW77" s="1279"/>
      <c r="CX77" s="1279"/>
      <c r="CY77" s="1279"/>
      <c r="CZ77" s="1279"/>
      <c r="DA77" s="1279"/>
      <c r="DB77" s="1279"/>
      <c r="DC77" s="1279"/>
    </row>
    <row r="78" spans="2:107" ht="13.5" x14ac:dyDescent="0.15">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x14ac:dyDescent="0.15">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634</v>
      </c>
      <c r="BC79" s="1280"/>
      <c r="BD79" s="1280"/>
      <c r="BE79" s="1280"/>
      <c r="BF79" s="1280"/>
      <c r="BG79" s="1280"/>
      <c r="BH79" s="1280"/>
      <c r="BI79" s="1280"/>
      <c r="BJ79" s="1280"/>
      <c r="BK79" s="1280"/>
      <c r="BL79" s="1280"/>
      <c r="BM79" s="1280"/>
      <c r="BN79" s="1280"/>
      <c r="BO79" s="1280"/>
      <c r="BP79" s="1279">
        <v>6.4</v>
      </c>
      <c r="BQ79" s="1279"/>
      <c r="BR79" s="1279"/>
      <c r="BS79" s="1279"/>
      <c r="BT79" s="1279"/>
      <c r="BU79" s="1279"/>
      <c r="BV79" s="1279"/>
      <c r="BW79" s="1279"/>
      <c r="BX79" s="1279">
        <v>6.1</v>
      </c>
      <c r="BY79" s="1279"/>
      <c r="BZ79" s="1279"/>
      <c r="CA79" s="1279"/>
      <c r="CB79" s="1279"/>
      <c r="CC79" s="1279"/>
      <c r="CD79" s="1279"/>
      <c r="CE79" s="1279"/>
      <c r="CF79" s="1279">
        <v>5.9</v>
      </c>
      <c r="CG79" s="1279"/>
      <c r="CH79" s="1279"/>
      <c r="CI79" s="1279"/>
      <c r="CJ79" s="1279"/>
      <c r="CK79" s="1279"/>
      <c r="CL79" s="1279"/>
      <c r="CM79" s="1279"/>
      <c r="CN79" s="1279">
        <v>5.7</v>
      </c>
      <c r="CO79" s="1279"/>
      <c r="CP79" s="1279"/>
      <c r="CQ79" s="1279"/>
      <c r="CR79" s="1279"/>
      <c r="CS79" s="1279"/>
      <c r="CT79" s="1279"/>
      <c r="CU79" s="1279"/>
      <c r="CV79" s="1279">
        <v>5.4</v>
      </c>
      <c r="CW79" s="1279"/>
      <c r="CX79" s="1279"/>
      <c r="CY79" s="1279"/>
      <c r="CZ79" s="1279"/>
      <c r="DA79" s="1279"/>
      <c r="DB79" s="1279"/>
      <c r="DC79" s="1279"/>
    </row>
    <row r="80" spans="2:107" ht="13.5" x14ac:dyDescent="0.15">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x14ac:dyDescent="0.15">
      <c r="B81" s="1272"/>
    </row>
    <row r="82" spans="2:109" ht="17.25" x14ac:dyDescent="0.15">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5" x14ac:dyDescent="0.15">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5" x14ac:dyDescent="0.15">
      <c r="DD84" s="1271"/>
      <c r="DE84" s="1271"/>
    </row>
    <row r="85" spans="2:109" ht="13.5" x14ac:dyDescent="0.15">
      <c r="DD85" s="1271"/>
      <c r="DE85" s="1271"/>
    </row>
    <row r="86" spans="2:109" ht="13.5" hidden="1" x14ac:dyDescent="0.15">
      <c r="DD86" s="1271"/>
      <c r="DE86" s="1271"/>
    </row>
    <row r="87" spans="2:109" ht="13.5" hidden="1" x14ac:dyDescent="0.15">
      <c r="K87" s="1274"/>
      <c r="AQ87" s="1274"/>
      <c r="BC87" s="1274"/>
      <c r="BO87" s="1274"/>
      <c r="CA87" s="1274"/>
      <c r="CM87" s="1274"/>
      <c r="CY87" s="1274"/>
      <c r="DD87" s="1271"/>
      <c r="DE87" s="1271"/>
    </row>
    <row r="88" spans="2:109" ht="13.5" hidden="1" x14ac:dyDescent="0.15">
      <c r="DD88" s="1271"/>
      <c r="DE88" s="1271"/>
    </row>
    <row r="89" spans="2:109" ht="13.5" hidden="1" x14ac:dyDescent="0.15">
      <c r="DD89" s="1271"/>
      <c r="DE89" s="1271"/>
    </row>
    <row r="90" spans="2:109" ht="13.5" hidden="1" x14ac:dyDescent="0.15">
      <c r="DD90" s="1271"/>
      <c r="DE90" s="1271"/>
    </row>
    <row r="91" spans="2:109" ht="13.5" hidden="1" x14ac:dyDescent="0.15">
      <c r="DD91" s="1271"/>
      <c r="DE91" s="1271"/>
    </row>
    <row r="92" spans="2:109" ht="13.5" hidden="1" customHeight="1" x14ac:dyDescent="0.15">
      <c r="DD92" s="1271"/>
      <c r="DE92" s="1271"/>
    </row>
    <row r="93" spans="2:109" ht="13.5" hidden="1" customHeight="1" x14ac:dyDescent="0.15">
      <c r="DD93" s="1271"/>
      <c r="DE93" s="1271"/>
    </row>
    <row r="94" spans="2:109" ht="13.5" hidden="1" customHeight="1" x14ac:dyDescent="0.15">
      <c r="DD94" s="1271"/>
      <c r="DE94" s="1271"/>
    </row>
    <row r="95" spans="2:109" ht="13.5" hidden="1" customHeight="1" x14ac:dyDescent="0.15">
      <c r="DD95" s="1271"/>
      <c r="DE95" s="1271"/>
    </row>
    <row r="96" spans="2:109" ht="13.5" hidden="1" customHeight="1" x14ac:dyDescent="0.15">
      <c r="DD96" s="1271"/>
      <c r="DE96" s="1271"/>
    </row>
    <row r="97" s="1271" customFormat="1" ht="13.5" hidden="1" customHeight="1" x14ac:dyDescent="0.15"/>
    <row r="98" s="1271" customFormat="1" ht="13.5" hidden="1" customHeight="1" x14ac:dyDescent="0.15"/>
    <row r="99" s="1271" customFormat="1" ht="13.5" hidden="1" customHeight="1" x14ac:dyDescent="0.15"/>
    <row r="100" s="1271" customFormat="1" ht="13.5" hidden="1" customHeight="1" x14ac:dyDescent="0.15"/>
    <row r="101" s="1271" customFormat="1" ht="13.5" hidden="1" customHeight="1" x14ac:dyDescent="0.15"/>
    <row r="102" s="1271" customFormat="1" ht="13.5" hidden="1" customHeight="1" x14ac:dyDescent="0.15"/>
    <row r="103" s="1271" customFormat="1" ht="13.5" hidden="1" customHeight="1" x14ac:dyDescent="0.15"/>
    <row r="104" s="1271" customFormat="1" ht="13.5" hidden="1" customHeight="1" x14ac:dyDescent="0.15"/>
    <row r="105" s="1271" customFormat="1" ht="13.5" hidden="1" customHeight="1" x14ac:dyDescent="0.15"/>
    <row r="106" s="1271" customFormat="1" ht="13.5" hidden="1" customHeight="1" x14ac:dyDescent="0.15"/>
    <row r="107" s="1271" customFormat="1" ht="13.5" hidden="1" customHeight="1" x14ac:dyDescent="0.15"/>
    <row r="108" s="1271" customFormat="1" ht="13.5" hidden="1" customHeight="1" x14ac:dyDescent="0.15"/>
    <row r="109" s="1271" customFormat="1" ht="13.5" hidden="1" customHeight="1" x14ac:dyDescent="0.15"/>
    <row r="110" s="1271" customFormat="1" ht="13.5" hidden="1" customHeight="1" x14ac:dyDescent="0.15"/>
    <row r="111" s="1271" customFormat="1" ht="13.5" hidden="1" customHeight="1" x14ac:dyDescent="0.15"/>
    <row r="112" s="1271" customFormat="1" ht="13.5" hidden="1" customHeight="1" x14ac:dyDescent="0.15"/>
    <row r="113" s="1271" customFormat="1" ht="13.5" hidden="1" customHeight="1" x14ac:dyDescent="0.15"/>
    <row r="114" s="1271" customFormat="1" ht="13.5" hidden="1" customHeight="1" x14ac:dyDescent="0.15"/>
    <row r="115" s="1271" customFormat="1" ht="13.5" hidden="1" customHeight="1" x14ac:dyDescent="0.15"/>
    <row r="116" s="1271" customFormat="1" ht="13.5" hidden="1" customHeight="1" x14ac:dyDescent="0.15"/>
    <row r="117" s="1271" customFormat="1" ht="13.5" hidden="1" customHeight="1" x14ac:dyDescent="0.15"/>
    <row r="118" s="1271" customFormat="1" ht="13.5" hidden="1" customHeight="1" x14ac:dyDescent="0.15"/>
    <row r="119" s="1271" customFormat="1" ht="13.5" hidden="1" customHeight="1" x14ac:dyDescent="0.15"/>
    <row r="120" s="1271" customFormat="1" ht="13.5" hidden="1" customHeight="1" x14ac:dyDescent="0.15"/>
    <row r="121" s="1271" customFormat="1" ht="13.5" hidden="1" customHeight="1" x14ac:dyDescent="0.15"/>
    <row r="122" s="1271" customFormat="1" ht="13.5" hidden="1" customHeight="1" x14ac:dyDescent="0.15"/>
    <row r="123" s="1271" customFormat="1" ht="13.5" hidden="1" customHeight="1" x14ac:dyDescent="0.15"/>
    <row r="124" s="1271" customFormat="1" ht="13.5" hidden="1" customHeight="1" x14ac:dyDescent="0.15"/>
    <row r="125" s="1271" customFormat="1" ht="13.5" hidden="1" customHeight="1" x14ac:dyDescent="0.15"/>
    <row r="126" s="1271" customFormat="1" ht="13.5" hidden="1" customHeight="1" x14ac:dyDescent="0.15"/>
    <row r="127" s="1271" customFormat="1" ht="13.5" hidden="1" customHeight="1" x14ac:dyDescent="0.15"/>
    <row r="128" s="1271" customFormat="1" ht="13.5" hidden="1" customHeight="1" x14ac:dyDescent="0.15"/>
    <row r="129" s="1271" customFormat="1" ht="13.5" hidden="1" customHeight="1" x14ac:dyDescent="0.15"/>
    <row r="130" s="1271" customFormat="1" ht="13.5" hidden="1" customHeight="1" x14ac:dyDescent="0.15"/>
    <row r="131" s="1271" customFormat="1" ht="13.5" hidden="1" customHeight="1" x14ac:dyDescent="0.15"/>
    <row r="132" s="1271" customFormat="1" ht="13.5" hidden="1" customHeight="1" x14ac:dyDescent="0.15"/>
    <row r="133" s="1271" customFormat="1" ht="13.5" hidden="1" customHeight="1" x14ac:dyDescent="0.15"/>
    <row r="134" s="1271" customFormat="1" ht="13.5" hidden="1" customHeight="1" x14ac:dyDescent="0.15"/>
    <row r="135" s="1271" customFormat="1" ht="13.5" hidden="1" customHeight="1" x14ac:dyDescent="0.15"/>
    <row r="136" s="1271" customFormat="1" ht="13.5" hidden="1" customHeight="1" x14ac:dyDescent="0.15"/>
    <row r="137" s="1271" customFormat="1" ht="13.5" hidden="1" customHeight="1" x14ac:dyDescent="0.15"/>
    <row r="138" s="1271" customFormat="1" ht="13.5" hidden="1" customHeight="1" x14ac:dyDescent="0.15"/>
    <row r="139" s="1271" customFormat="1" ht="13.5" hidden="1" customHeight="1" x14ac:dyDescent="0.15"/>
    <row r="140" s="1271" customFormat="1" ht="13.5" hidden="1" customHeight="1" x14ac:dyDescent="0.15"/>
    <row r="141" s="1271" customFormat="1" ht="13.5" hidden="1" customHeight="1" x14ac:dyDescent="0.15"/>
    <row r="142" s="1271" customFormat="1" ht="13.5" hidden="1" customHeight="1" x14ac:dyDescent="0.15"/>
    <row r="143" s="1271" customFormat="1" ht="13.5" hidden="1" customHeight="1" x14ac:dyDescent="0.15"/>
    <row r="144" s="1271" customFormat="1" ht="13.5" hidden="1" customHeight="1" x14ac:dyDescent="0.15"/>
    <row r="145" s="1271" customFormat="1" ht="13.5" hidden="1" customHeight="1" x14ac:dyDescent="0.15"/>
    <row r="146" s="1271" customFormat="1" ht="13.5" hidden="1" customHeight="1" x14ac:dyDescent="0.15"/>
    <row r="147" s="1271" customFormat="1" ht="13.5" hidden="1" customHeight="1" x14ac:dyDescent="0.15"/>
    <row r="148" s="1271" customFormat="1" ht="13.5" hidden="1" customHeight="1" x14ac:dyDescent="0.15"/>
    <row r="149" s="1271" customFormat="1" ht="13.5" hidden="1" customHeight="1" x14ac:dyDescent="0.15"/>
    <row r="150" s="1271" customFormat="1" ht="13.5" hidden="1" customHeight="1" x14ac:dyDescent="0.15"/>
    <row r="151" s="1271" customFormat="1" ht="13.5" hidden="1" customHeight="1" x14ac:dyDescent="0.15"/>
    <row r="152" s="1271" customFormat="1" ht="13.5" hidden="1" customHeight="1" x14ac:dyDescent="0.15"/>
    <row r="153" s="1271" customFormat="1" ht="13.5" hidden="1" customHeight="1" x14ac:dyDescent="0.15"/>
    <row r="154" s="1271" customFormat="1" ht="13.5" hidden="1" customHeight="1" x14ac:dyDescent="0.15"/>
    <row r="155" s="1271" customFormat="1" ht="13.5" hidden="1" customHeight="1" x14ac:dyDescent="0.15"/>
    <row r="156" s="1271" customFormat="1" ht="13.5" hidden="1" customHeight="1" x14ac:dyDescent="0.15"/>
    <row r="157" s="1271" customFormat="1" ht="13.5" hidden="1" customHeight="1" x14ac:dyDescent="0.15"/>
    <row r="158" s="1271" customFormat="1" ht="13.5" hidden="1" customHeight="1" x14ac:dyDescent="0.15"/>
    <row r="159" s="1271" customFormat="1" ht="13.5" hidden="1" customHeight="1" x14ac:dyDescent="0.15"/>
    <row r="160" s="1271" customFormat="1" ht="13.5" hidden="1" customHeight="1" x14ac:dyDescent="0.15"/>
  </sheetData>
  <sheetProtection algorithmName="SHA-512" hashValue="JxfAPK8KCdoBWTCVdU+uQV78oe6MQNUOkasUi2rMGYdZeFxtAHJT+Zk6IuHOYPpcED4amTYDc17eZRv54Bp+OA==" saltValue="IMIoZWONlXDbe/ZvksBeYQ=="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BO61" sqref="BO6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1:34"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x14ac:dyDescent="0.15">
      <c r="S2" s="290"/>
      <c r="AH2" s="290"/>
    </row>
    <row r="3" spans="1: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x14ac:dyDescent="0.15"/>
    <row r="5" spans="1:34" x14ac:dyDescent="0.15"/>
    <row r="6" spans="1:34" x14ac:dyDescent="0.15"/>
    <row r="7" spans="1:34" x14ac:dyDescent="0.15"/>
    <row r="8" spans="1:34" x14ac:dyDescent="0.15"/>
    <row r="9" spans="1:34" x14ac:dyDescent="0.15">
      <c r="AH9" s="29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524</v>
      </c>
    </row>
  </sheetData>
  <sheetProtection algorithmName="SHA-512" hashValue="ADVRICoe5U/54sV4ew90Ty9n7Xgi5Dqo8u5QpQOEZroDuS16Nh6qciwuVxOGFXUiZ4sRoSOTDDom50GI4K6ohA==" saltValue="8MV7lTrUaeQUmFuuDLTOs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BO61" sqref="BO6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524</v>
      </c>
    </row>
  </sheetData>
  <sheetProtection algorithmName="SHA-512" hashValue="aE1YPf7RrpH8UuT7ceHQiFHBsvG6/tTzdOSlE+JZ0f6DlKN2XSr9/b9imGxb0h2fM6XDqTSKFR9jSEPX0PFBvg==" saltValue="4kgDtKW/Y+9hXPJr9XLji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574</v>
      </c>
      <c r="G2" s="155"/>
      <c r="H2" s="156"/>
    </row>
    <row r="3" spans="1:8" x14ac:dyDescent="0.15">
      <c r="A3" s="152" t="s">
        <v>567</v>
      </c>
      <c r="B3" s="157"/>
      <c r="C3" s="158"/>
      <c r="D3" s="159">
        <v>31995</v>
      </c>
      <c r="E3" s="160"/>
      <c r="F3" s="161">
        <v>46395</v>
      </c>
      <c r="G3" s="162"/>
      <c r="H3" s="163"/>
    </row>
    <row r="4" spans="1:8" x14ac:dyDescent="0.15">
      <c r="A4" s="164"/>
      <c r="B4" s="165"/>
      <c r="C4" s="166"/>
      <c r="D4" s="167">
        <v>16928</v>
      </c>
      <c r="E4" s="168"/>
      <c r="F4" s="169">
        <v>26304</v>
      </c>
      <c r="G4" s="170"/>
      <c r="H4" s="171"/>
    </row>
    <row r="5" spans="1:8" x14ac:dyDescent="0.15">
      <c r="A5" s="152" t="s">
        <v>569</v>
      </c>
      <c r="B5" s="157"/>
      <c r="C5" s="158"/>
      <c r="D5" s="159">
        <v>37723</v>
      </c>
      <c r="E5" s="160"/>
      <c r="F5" s="161">
        <v>48088</v>
      </c>
      <c r="G5" s="162"/>
      <c r="H5" s="163"/>
    </row>
    <row r="6" spans="1:8" x14ac:dyDescent="0.15">
      <c r="A6" s="164"/>
      <c r="B6" s="165"/>
      <c r="C6" s="166"/>
      <c r="D6" s="167">
        <v>19289</v>
      </c>
      <c r="E6" s="168"/>
      <c r="F6" s="169">
        <v>25183</v>
      </c>
      <c r="G6" s="170"/>
      <c r="H6" s="171"/>
    </row>
    <row r="7" spans="1:8" x14ac:dyDescent="0.15">
      <c r="A7" s="152" t="s">
        <v>570</v>
      </c>
      <c r="B7" s="157"/>
      <c r="C7" s="158"/>
      <c r="D7" s="159">
        <v>27643</v>
      </c>
      <c r="E7" s="160"/>
      <c r="F7" s="161">
        <v>46457</v>
      </c>
      <c r="G7" s="162"/>
      <c r="H7" s="163"/>
    </row>
    <row r="8" spans="1:8" x14ac:dyDescent="0.15">
      <c r="A8" s="164"/>
      <c r="B8" s="165"/>
      <c r="C8" s="166"/>
      <c r="D8" s="167">
        <v>14879</v>
      </c>
      <c r="E8" s="168"/>
      <c r="F8" s="169">
        <v>24020</v>
      </c>
      <c r="G8" s="170"/>
      <c r="H8" s="171"/>
    </row>
    <row r="9" spans="1:8" x14ac:dyDescent="0.15">
      <c r="A9" s="152" t="s">
        <v>571</v>
      </c>
      <c r="B9" s="157"/>
      <c r="C9" s="158"/>
      <c r="D9" s="159">
        <v>36537</v>
      </c>
      <c r="E9" s="160"/>
      <c r="F9" s="161">
        <v>51849</v>
      </c>
      <c r="G9" s="162"/>
      <c r="H9" s="163"/>
    </row>
    <row r="10" spans="1:8" x14ac:dyDescent="0.15">
      <c r="A10" s="164"/>
      <c r="B10" s="165"/>
      <c r="C10" s="166"/>
      <c r="D10" s="167">
        <v>23404</v>
      </c>
      <c r="E10" s="168"/>
      <c r="F10" s="169">
        <v>26326</v>
      </c>
      <c r="G10" s="170"/>
      <c r="H10" s="171"/>
    </row>
    <row r="11" spans="1:8" x14ac:dyDescent="0.15">
      <c r="A11" s="152" t="s">
        <v>572</v>
      </c>
      <c r="B11" s="157"/>
      <c r="C11" s="158"/>
      <c r="D11" s="159">
        <v>36677</v>
      </c>
      <c r="E11" s="160"/>
      <c r="F11" s="161">
        <v>52191</v>
      </c>
      <c r="G11" s="162"/>
      <c r="H11" s="163"/>
    </row>
    <row r="12" spans="1:8" x14ac:dyDescent="0.15">
      <c r="A12" s="164"/>
      <c r="B12" s="165"/>
      <c r="C12" s="172"/>
      <c r="D12" s="167">
        <v>24412</v>
      </c>
      <c r="E12" s="168"/>
      <c r="F12" s="169">
        <v>26807</v>
      </c>
      <c r="G12" s="170"/>
      <c r="H12" s="171"/>
    </row>
    <row r="13" spans="1:8" x14ac:dyDescent="0.15">
      <c r="A13" s="152"/>
      <c r="B13" s="157"/>
      <c r="C13" s="173"/>
      <c r="D13" s="174">
        <v>34115</v>
      </c>
      <c r="E13" s="175"/>
      <c r="F13" s="176">
        <v>48996</v>
      </c>
      <c r="G13" s="177"/>
      <c r="H13" s="163"/>
    </row>
    <row r="14" spans="1:8" x14ac:dyDescent="0.15">
      <c r="A14" s="164"/>
      <c r="B14" s="165"/>
      <c r="C14" s="166"/>
      <c r="D14" s="167">
        <v>19782</v>
      </c>
      <c r="E14" s="168"/>
      <c r="F14" s="169">
        <v>25728</v>
      </c>
      <c r="G14" s="170"/>
      <c r="H14" s="171"/>
    </row>
    <row r="17" spans="1:11" x14ac:dyDescent="0.15">
      <c r="A17" s="148" t="s">
        <v>53</v>
      </c>
    </row>
    <row r="18" spans="1:11" x14ac:dyDescent="0.15">
      <c r="A18" s="178"/>
      <c r="B18" s="178" t="str">
        <f>実質収支比率等に係る経年分析!F$46</f>
        <v>H28</v>
      </c>
      <c r="C18" s="178" t="str">
        <f>実質収支比率等に係る経年分析!G$46</f>
        <v>H29</v>
      </c>
      <c r="D18" s="178" t="str">
        <f>実質収支比率等に係る経年分析!H$46</f>
        <v>H30</v>
      </c>
      <c r="E18" s="178" t="str">
        <f>実質収支比率等に係る経年分析!I$46</f>
        <v>R01</v>
      </c>
      <c r="F18" s="178" t="str">
        <f>実質収支比率等に係る経年分析!J$46</f>
        <v>R02</v>
      </c>
    </row>
    <row r="19" spans="1:11" x14ac:dyDescent="0.15">
      <c r="A19" s="178" t="s">
        <v>54</v>
      </c>
      <c r="B19" s="178">
        <f>ROUND(VALUE(SUBSTITUTE(実質収支比率等に係る経年分析!F$48,"▲","-")),2)</f>
        <v>3.72</v>
      </c>
      <c r="C19" s="178">
        <f>ROUND(VALUE(SUBSTITUTE(実質収支比率等に係る経年分析!G$48,"▲","-")),2)</f>
        <v>4.83</v>
      </c>
      <c r="D19" s="178">
        <f>ROUND(VALUE(SUBSTITUTE(実質収支比率等に係る経年分析!H$48,"▲","-")),2)</f>
        <v>5.68</v>
      </c>
      <c r="E19" s="178">
        <f>ROUND(VALUE(SUBSTITUTE(実質収支比率等に係る経年分析!I$48,"▲","-")),2)</f>
        <v>5.07</v>
      </c>
      <c r="F19" s="178">
        <f>ROUND(VALUE(SUBSTITUTE(実質収支比率等に係る経年分析!J$48,"▲","-")),2)</f>
        <v>6.28</v>
      </c>
    </row>
    <row r="20" spans="1:11" x14ac:dyDescent="0.15">
      <c r="A20" s="178" t="s">
        <v>55</v>
      </c>
      <c r="B20" s="178">
        <f>ROUND(VALUE(SUBSTITUTE(実質収支比率等に係る経年分析!F$47,"▲","-")),2)</f>
        <v>13.8</v>
      </c>
      <c r="C20" s="178">
        <f>ROUND(VALUE(SUBSTITUTE(実質収支比率等に係る経年分析!G$47,"▲","-")),2)</f>
        <v>13.67</v>
      </c>
      <c r="D20" s="178">
        <f>ROUND(VALUE(SUBSTITUTE(実質収支比率等に係る経年分析!H$47,"▲","-")),2)</f>
        <v>13.44</v>
      </c>
      <c r="E20" s="178">
        <f>ROUND(VALUE(SUBSTITUTE(実質収支比率等に係る経年分析!I$47,"▲","-")),2)</f>
        <v>16.149999999999999</v>
      </c>
      <c r="F20" s="178">
        <f>ROUND(VALUE(SUBSTITUTE(実質収支比率等に係る経年分析!J$47,"▲","-")),2)</f>
        <v>14.43</v>
      </c>
    </row>
    <row r="21" spans="1:11" x14ac:dyDescent="0.15">
      <c r="A21" s="178" t="s">
        <v>56</v>
      </c>
      <c r="B21" s="178">
        <f>IF(ISNUMBER(VALUE(SUBSTITUTE(実質収支比率等に係る経年分析!F$49,"▲","-"))),ROUND(VALUE(SUBSTITUTE(実質収支比率等に係る経年分析!F$49,"▲","-")),2),NA())</f>
        <v>-3.69</v>
      </c>
      <c r="C21" s="178">
        <f>IF(ISNUMBER(VALUE(SUBSTITUTE(実質収支比率等に係る経年分析!G$49,"▲","-"))),ROUND(VALUE(SUBSTITUTE(実質収支比率等に係る経年分析!G$49,"▲","-")),2),NA())</f>
        <v>-0.67</v>
      </c>
      <c r="D21" s="178">
        <f>IF(ISNUMBER(VALUE(SUBSTITUTE(実質収支比率等に係る経年分析!H$49,"▲","-"))),ROUND(VALUE(SUBSTITUTE(実質収支比率等に係る経年分析!H$49,"▲","-")),2),NA())</f>
        <v>-1.49</v>
      </c>
      <c r="E21" s="178">
        <f>IF(ISNUMBER(VALUE(SUBSTITUTE(実質収支比率等に係る経年分析!I$49,"▲","-"))),ROUND(VALUE(SUBSTITUTE(実質収支比率等に係る経年分析!I$49,"▲","-")),2),NA())</f>
        <v>-0.56999999999999995</v>
      </c>
      <c r="F21" s="178">
        <f>IF(ISNUMBER(VALUE(SUBSTITUTE(実質収支比率等に係る経年分析!J$49,"▲","-"))),ROUND(VALUE(SUBSTITUTE(実質収支比率等に係る経年分析!J$49,"▲","-")),2),NA())</f>
        <v>-2.33</v>
      </c>
    </row>
    <row r="24" spans="1:11" x14ac:dyDescent="0.15">
      <c r="A24" s="148" t="s">
        <v>57</v>
      </c>
    </row>
    <row r="25" spans="1:11" x14ac:dyDescent="0.15">
      <c r="A25" s="179"/>
      <c r="B25" s="179" t="str">
        <f>連結実質赤字比率に係る赤字・黒字の構成分析!F$33</f>
        <v>H28</v>
      </c>
      <c r="C25" s="179"/>
      <c r="D25" s="179" t="str">
        <f>連結実質赤字比率に係る赤字・黒字の構成分析!G$33</f>
        <v>H29</v>
      </c>
      <c r="E25" s="179"/>
      <c r="F25" s="179" t="str">
        <f>連結実質赤字比率に係る赤字・黒字の構成分析!H$33</f>
        <v>H30</v>
      </c>
      <c r="G25" s="179"/>
      <c r="H25" s="179" t="str">
        <f>連結実質赤字比率に係る赤字・黒字の構成分析!I$33</f>
        <v>R01</v>
      </c>
      <c r="I25" s="179"/>
      <c r="J25" s="179" t="str">
        <f>連結実質赤字比率に係る赤字・黒字の構成分析!J$33</f>
        <v>R02</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0.16</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0.13</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0.11</v>
      </c>
      <c r="H27" s="179" t="e">
        <f>IF(ROUND(VALUE(SUBSTITUTE(連結実質赤字比率に係る赤字・黒字の構成分析!I$43,"▲", "-")), 2) &lt; 0, ABS(ROUND(VALUE(SUBSTITUTE(連結実質赤字比率に係る赤字・黒字の構成分析!I$43,"▲", "-")), 2)), NA())</f>
        <v>#N/A</v>
      </c>
      <c r="I27" s="179">
        <f>IF(ROUND(VALUE(SUBSTITUTE(連結実質赤字比率に係る赤字・黒字の構成分析!I$43,"▲", "-")), 2) &gt;= 0, ABS(ROUND(VALUE(SUBSTITUTE(連結実質赤字比率に係る赤字・黒字の構成分析!I$43,"▲", "-")), 2)), NA())</f>
        <v>0.12</v>
      </c>
      <c r="J27" s="179" t="e">
        <f>IF(ROUND(VALUE(SUBSTITUTE(連結実質赤字比率に係る赤字・黒字の構成分析!J$43,"▲", "-")), 2) &lt; 0, ABS(ROUND(VALUE(SUBSTITUTE(連結実質赤字比率に係る赤字・黒字の構成分析!J$43,"▲", "-")), 2)), NA())</f>
        <v>#N/A</v>
      </c>
      <c r="K27" s="179">
        <f>IF(ROUND(VALUE(SUBSTITUTE(連結実質赤字比率に係る赤字・黒字の構成分析!J$43,"▲", "-")), 2) &gt;= 0, ABS(ROUND(VALUE(SUBSTITUTE(連結実質赤字比率に係る赤字・黒字の構成分析!J$43,"▲", "-")), 2)), NA())</f>
        <v>0.18</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str">
        <f>IF(連結実質赤字比率に係る赤字・黒字の構成分析!C$41="",NA(),連結実質赤字比率に係る赤字・黒字の構成分析!C$41)</f>
        <v>柏都市計画事業北柏駅北口土地区画整理事業特別会計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0.13</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0.09</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0.14000000000000001</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0.16</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0.09</v>
      </c>
    </row>
    <row r="30" spans="1:11" x14ac:dyDescent="0.15">
      <c r="A30" s="179" t="str">
        <f>IF(連結実質赤字比率に係る赤字・黒字の構成分析!C$40="",NA(),連結実質赤字比率に係る赤字・黒字の構成分析!C$40)</f>
        <v>公設総合地方卸売市場事業特別会計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0.26</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0.14000000000000001</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0.17</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0.15</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0.17</v>
      </c>
    </row>
    <row r="31" spans="1:11" x14ac:dyDescent="0.15">
      <c r="A31" s="179" t="str">
        <f>IF(連結実質赤字比率に係る赤字・黒字の構成分析!C$39="",NA(),連結実質赤字比率に係る赤字・黒字の構成分析!C$39)</f>
        <v>国民健康保険事業特別会計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3.14</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1.61</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0.3</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0.06</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0.26</v>
      </c>
    </row>
    <row r="32" spans="1:11" x14ac:dyDescent="0.15">
      <c r="A32" s="179" t="str">
        <f>IF(連結実質赤字比率に係る赤字・黒字の構成分析!C$38="",NA(),連結実質赤字比率に係る赤字・黒字の構成分析!C$38)</f>
        <v>介護保険事業特別会計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1.02</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0.39</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0.54</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0.92</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1.33</v>
      </c>
    </row>
    <row r="33" spans="1:16" x14ac:dyDescent="0.15">
      <c r="A33" s="179" t="str">
        <f>IF(連結実質赤字比率に係る赤字・黒字の構成分析!C$37="",NA(),連結実質赤字比率に係る赤字・黒字の構成分析!C$37)</f>
        <v>病院事業会計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2.98</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2.97</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2.95</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2.94</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2.82</v>
      </c>
    </row>
    <row r="34" spans="1:16" x14ac:dyDescent="0.15">
      <c r="A34" s="179" t="str">
        <f>IF(連結実質赤字比率に係る赤字・黒字の構成分析!C$36="",NA(),連結実質赤字比率に係る赤字・黒字の構成分析!C$36)</f>
        <v>一般会計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3.52</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4.6900000000000004</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5.49</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4.8499999999999996</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6.07</v>
      </c>
    </row>
    <row r="35" spans="1:16" x14ac:dyDescent="0.15">
      <c r="A35" s="179" t="str">
        <f>IF(連結実質赤字比率に係る赤字・黒字の構成分析!C$35="",NA(),連結実質赤字比率に係る赤字・黒字の構成分析!C$35)</f>
        <v>下水道事業会計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3.64</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5.18</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5.65</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6.97</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6.2</v>
      </c>
    </row>
    <row r="36" spans="1:16" x14ac:dyDescent="0.15">
      <c r="A36" s="179" t="str">
        <f>IF(連結実質赤字比率に係る赤字・黒字の構成分析!C$34="",NA(),連結実質赤字比率に係る赤字・黒字の構成分析!C$34)</f>
        <v>水道事業会計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12.49</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11.07</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11.3</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12.74</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13.31</v>
      </c>
    </row>
    <row r="39" spans="1:16" x14ac:dyDescent="0.15">
      <c r="A39" s="148" t="s">
        <v>60</v>
      </c>
    </row>
    <row r="40" spans="1:16" x14ac:dyDescent="0.15">
      <c r="A40" s="180"/>
      <c r="B40" s="180" t="str">
        <f>'実質公債費比率（分子）の構造'!K$44</f>
        <v>H28</v>
      </c>
      <c r="C40" s="180"/>
      <c r="D40" s="180"/>
      <c r="E40" s="180" t="str">
        <f>'実質公債費比率（分子）の構造'!L$44</f>
        <v>H29</v>
      </c>
      <c r="F40" s="180"/>
      <c r="G40" s="180"/>
      <c r="H40" s="180" t="str">
        <f>'実質公債費比率（分子）の構造'!M$44</f>
        <v>H30</v>
      </c>
      <c r="I40" s="180"/>
      <c r="J40" s="180"/>
      <c r="K40" s="180" t="str">
        <f>'実質公債費比率（分子）の構造'!N$44</f>
        <v>R01</v>
      </c>
      <c r="L40" s="180"/>
      <c r="M40" s="180"/>
      <c r="N40" s="180" t="str">
        <f>'実質公債費比率（分子）の構造'!O$44</f>
        <v>R02</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11134</v>
      </c>
      <c r="E42" s="180"/>
      <c r="F42" s="180"/>
      <c r="G42" s="180">
        <f>'実質公債費比率（分子）の構造'!L$52</f>
        <v>11486</v>
      </c>
      <c r="H42" s="180"/>
      <c r="I42" s="180"/>
      <c r="J42" s="180">
        <f>'実質公債費比率（分子）の構造'!M$52</f>
        <v>11133</v>
      </c>
      <c r="K42" s="180"/>
      <c r="L42" s="180"/>
      <c r="M42" s="180">
        <f>'実質公債費比率（分子）の構造'!N$52</f>
        <v>11049</v>
      </c>
      <c r="N42" s="180"/>
      <c r="O42" s="180"/>
      <c r="P42" s="180">
        <f>'実質公債費比率（分子）の構造'!O$52</f>
        <v>10883</v>
      </c>
    </row>
    <row r="43" spans="1:16" x14ac:dyDescent="0.15">
      <c r="A43" s="180" t="s">
        <v>18</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64</v>
      </c>
      <c r="B44" s="180">
        <f>'実質公債費比率（分子）の構造'!K$50</f>
        <v>780</v>
      </c>
      <c r="C44" s="180"/>
      <c r="D44" s="180"/>
      <c r="E44" s="180">
        <f>'実質公債費比率（分子）の構造'!L$50</f>
        <v>1173</v>
      </c>
      <c r="F44" s="180"/>
      <c r="G44" s="180"/>
      <c r="H44" s="180">
        <f>'実質公債費比率（分子）の構造'!M$50</f>
        <v>1522</v>
      </c>
      <c r="I44" s="180"/>
      <c r="J44" s="180"/>
      <c r="K44" s="180">
        <f>'実質公債費比率（分子）の構造'!N$50</f>
        <v>1024</v>
      </c>
      <c r="L44" s="180"/>
      <c r="M44" s="180"/>
      <c r="N44" s="180">
        <f>'実質公債費比率（分子）の構造'!O$50</f>
        <v>2432</v>
      </c>
      <c r="O44" s="180"/>
      <c r="P44" s="180"/>
    </row>
    <row r="45" spans="1:16" x14ac:dyDescent="0.15">
      <c r="A45" s="180" t="s">
        <v>65</v>
      </c>
      <c r="B45" s="180">
        <f>'実質公債費比率（分子）の構造'!K$49</f>
        <v>46</v>
      </c>
      <c r="C45" s="180"/>
      <c r="D45" s="180"/>
      <c r="E45" s="180">
        <f>'実質公債費比率（分子）の構造'!L$49</f>
        <v>49</v>
      </c>
      <c r="F45" s="180"/>
      <c r="G45" s="180"/>
      <c r="H45" s="180">
        <f>'実質公債費比率（分子）の構造'!M$49</f>
        <v>91</v>
      </c>
      <c r="I45" s="180"/>
      <c r="J45" s="180"/>
      <c r="K45" s="180">
        <f>'実質公債費比率（分子）の構造'!N$49</f>
        <v>79</v>
      </c>
      <c r="L45" s="180"/>
      <c r="M45" s="180"/>
      <c r="N45" s="180">
        <f>'実質公債費比率（分子）の構造'!O$49</f>
        <v>90</v>
      </c>
      <c r="O45" s="180"/>
      <c r="P45" s="180"/>
    </row>
    <row r="46" spans="1:16" x14ac:dyDescent="0.15">
      <c r="A46" s="180" t="s">
        <v>66</v>
      </c>
      <c r="B46" s="180">
        <f>'実質公債費比率（分子）の構造'!K$48</f>
        <v>1123</v>
      </c>
      <c r="C46" s="180"/>
      <c r="D46" s="180"/>
      <c r="E46" s="180">
        <f>'実質公債費比率（分子）の構造'!L$48</f>
        <v>1080</v>
      </c>
      <c r="F46" s="180"/>
      <c r="G46" s="180"/>
      <c r="H46" s="180">
        <f>'実質公債費比率（分子）の構造'!M$48</f>
        <v>1005</v>
      </c>
      <c r="I46" s="180"/>
      <c r="J46" s="180"/>
      <c r="K46" s="180">
        <f>'実質公債費比率（分子）の構造'!N$48</f>
        <v>813</v>
      </c>
      <c r="L46" s="180"/>
      <c r="M46" s="180"/>
      <c r="N46" s="180">
        <f>'実質公債費比率（分子）の構造'!O$48</f>
        <v>1029</v>
      </c>
      <c r="O46" s="180"/>
      <c r="P46" s="180"/>
    </row>
    <row r="47" spans="1:16" x14ac:dyDescent="0.15">
      <c r="A47" s="180" t="s">
        <v>67</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68</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69</v>
      </c>
      <c r="B49" s="180">
        <f>'実質公債費比率（分子）の構造'!K$45</f>
        <v>11442</v>
      </c>
      <c r="C49" s="180"/>
      <c r="D49" s="180"/>
      <c r="E49" s="180">
        <f>'実質公債費比率（分子）の構造'!L$45</f>
        <v>10916</v>
      </c>
      <c r="F49" s="180"/>
      <c r="G49" s="180"/>
      <c r="H49" s="180">
        <f>'実質公債費比率（分子）の構造'!M$45</f>
        <v>10594</v>
      </c>
      <c r="I49" s="180"/>
      <c r="J49" s="180"/>
      <c r="K49" s="180">
        <f>'実質公債費比率（分子）の構造'!N$45</f>
        <v>10001</v>
      </c>
      <c r="L49" s="180"/>
      <c r="M49" s="180"/>
      <c r="N49" s="180">
        <f>'実質公債費比率（分子）の構造'!O$45</f>
        <v>9942</v>
      </c>
      <c r="O49" s="180"/>
      <c r="P49" s="180"/>
    </row>
    <row r="50" spans="1:16" x14ac:dyDescent="0.15">
      <c r="A50" s="180" t="s">
        <v>70</v>
      </c>
      <c r="B50" s="180" t="e">
        <f>NA()</f>
        <v>#N/A</v>
      </c>
      <c r="C50" s="180">
        <f>IF(ISNUMBER('実質公債費比率（分子）の構造'!K$53),'実質公債費比率（分子）の構造'!K$53,NA())</f>
        <v>2257</v>
      </c>
      <c r="D50" s="180" t="e">
        <f>NA()</f>
        <v>#N/A</v>
      </c>
      <c r="E50" s="180" t="e">
        <f>NA()</f>
        <v>#N/A</v>
      </c>
      <c r="F50" s="180">
        <f>IF(ISNUMBER('実質公債費比率（分子）の構造'!L$53),'実質公債費比率（分子）の構造'!L$53,NA())</f>
        <v>1732</v>
      </c>
      <c r="G50" s="180" t="e">
        <f>NA()</f>
        <v>#N/A</v>
      </c>
      <c r="H50" s="180" t="e">
        <f>NA()</f>
        <v>#N/A</v>
      </c>
      <c r="I50" s="180">
        <f>IF(ISNUMBER('実質公債費比率（分子）の構造'!M$53),'実質公債費比率（分子）の構造'!M$53,NA())</f>
        <v>2079</v>
      </c>
      <c r="J50" s="180" t="e">
        <f>NA()</f>
        <v>#N/A</v>
      </c>
      <c r="K50" s="180" t="e">
        <f>NA()</f>
        <v>#N/A</v>
      </c>
      <c r="L50" s="180">
        <f>IF(ISNUMBER('実質公債費比率（分子）の構造'!N$53),'実質公債費比率（分子）の構造'!N$53,NA())</f>
        <v>868</v>
      </c>
      <c r="M50" s="180" t="e">
        <f>NA()</f>
        <v>#N/A</v>
      </c>
      <c r="N50" s="180" t="e">
        <f>NA()</f>
        <v>#N/A</v>
      </c>
      <c r="O50" s="180">
        <f>IF(ISNUMBER('実質公債費比率（分子）の構造'!O$53),'実質公債費比率（分子）の構造'!O$53,NA())</f>
        <v>2610</v>
      </c>
      <c r="P50" s="180" t="e">
        <f>NA()</f>
        <v>#N/A</v>
      </c>
    </row>
    <row r="53" spans="1:16" x14ac:dyDescent="0.15">
      <c r="A53" s="148" t="s">
        <v>71</v>
      </c>
    </row>
    <row r="54" spans="1:16" x14ac:dyDescent="0.15">
      <c r="A54" s="179"/>
      <c r="B54" s="179" t="str">
        <f>'将来負担比率（分子）の構造'!I$40</f>
        <v>H28</v>
      </c>
      <c r="C54" s="179"/>
      <c r="D54" s="179"/>
      <c r="E54" s="179" t="str">
        <f>'将来負担比率（分子）の構造'!J$40</f>
        <v>H29</v>
      </c>
      <c r="F54" s="179"/>
      <c r="G54" s="179"/>
      <c r="H54" s="179" t="str">
        <f>'将来負担比率（分子）の構造'!K$40</f>
        <v>H30</v>
      </c>
      <c r="I54" s="179"/>
      <c r="J54" s="179"/>
      <c r="K54" s="179" t="str">
        <f>'将来負担比率（分子）の構造'!L$40</f>
        <v>R01</v>
      </c>
      <c r="L54" s="179"/>
      <c r="M54" s="179"/>
      <c r="N54" s="179" t="str">
        <f>'将来負担比率（分子）の構造'!M$40</f>
        <v>R02</v>
      </c>
      <c r="O54" s="179"/>
      <c r="P54" s="179"/>
    </row>
    <row r="55" spans="1:16" x14ac:dyDescent="0.15">
      <c r="A55" s="179"/>
      <c r="B55" s="179" t="s">
        <v>72</v>
      </c>
      <c r="C55" s="179"/>
      <c r="D55" s="179" t="s">
        <v>73</v>
      </c>
      <c r="E55" s="179" t="s">
        <v>72</v>
      </c>
      <c r="F55" s="179"/>
      <c r="G55" s="179" t="s">
        <v>73</v>
      </c>
      <c r="H55" s="179" t="s">
        <v>72</v>
      </c>
      <c r="I55" s="179"/>
      <c r="J55" s="179" t="s">
        <v>73</v>
      </c>
      <c r="K55" s="179" t="s">
        <v>72</v>
      </c>
      <c r="L55" s="179"/>
      <c r="M55" s="179" t="s">
        <v>73</v>
      </c>
      <c r="N55" s="179" t="s">
        <v>72</v>
      </c>
      <c r="O55" s="179"/>
      <c r="P55" s="179" t="s">
        <v>73</v>
      </c>
    </row>
    <row r="56" spans="1:16" x14ac:dyDescent="0.15">
      <c r="A56" s="179" t="s">
        <v>43</v>
      </c>
      <c r="B56" s="179"/>
      <c r="C56" s="179"/>
      <c r="D56" s="179">
        <f>'将来負担比率（分子）の構造'!I$52</f>
        <v>96637</v>
      </c>
      <c r="E56" s="179"/>
      <c r="F56" s="179"/>
      <c r="G56" s="179">
        <f>'将来負担比率（分子）の構造'!J$52</f>
        <v>94949</v>
      </c>
      <c r="H56" s="179"/>
      <c r="I56" s="179"/>
      <c r="J56" s="179">
        <f>'将来負担比率（分子）の構造'!K$52</f>
        <v>93691</v>
      </c>
      <c r="K56" s="179"/>
      <c r="L56" s="179"/>
      <c r="M56" s="179">
        <f>'将来負担比率（分子）の構造'!L$52</f>
        <v>91842</v>
      </c>
      <c r="N56" s="179"/>
      <c r="O56" s="179"/>
      <c r="P56" s="179">
        <f>'将来負担比率（分子）の構造'!M$52</f>
        <v>90524</v>
      </c>
    </row>
    <row r="57" spans="1:16" x14ac:dyDescent="0.15">
      <c r="A57" s="179" t="s">
        <v>42</v>
      </c>
      <c r="B57" s="179"/>
      <c r="C57" s="179"/>
      <c r="D57" s="179">
        <f>'将来負担比率（分子）の構造'!I$51</f>
        <v>19197</v>
      </c>
      <c r="E57" s="179"/>
      <c r="F57" s="179"/>
      <c r="G57" s="179">
        <f>'将来負担比率（分子）の構造'!J$51</f>
        <v>19407</v>
      </c>
      <c r="H57" s="179"/>
      <c r="I57" s="179"/>
      <c r="J57" s="179">
        <f>'将来負担比率（分子）の構造'!K$51</f>
        <v>20609</v>
      </c>
      <c r="K57" s="179"/>
      <c r="L57" s="179"/>
      <c r="M57" s="179">
        <f>'将来負担比率（分子）の構造'!L$51</f>
        <v>19263</v>
      </c>
      <c r="N57" s="179"/>
      <c r="O57" s="179"/>
      <c r="P57" s="179">
        <f>'将来負担比率（分子）の構造'!M$51</f>
        <v>18546</v>
      </c>
    </row>
    <row r="58" spans="1:16" x14ac:dyDescent="0.15">
      <c r="A58" s="179" t="s">
        <v>41</v>
      </c>
      <c r="B58" s="179"/>
      <c r="C58" s="179"/>
      <c r="D58" s="179">
        <f>'将来負担比率（分子）の構造'!I$50</f>
        <v>30017</v>
      </c>
      <c r="E58" s="179"/>
      <c r="F58" s="179"/>
      <c r="G58" s="179">
        <f>'将来負担比率（分子）の構造'!J$50</f>
        <v>33739</v>
      </c>
      <c r="H58" s="179"/>
      <c r="I58" s="179"/>
      <c r="J58" s="179">
        <f>'将来負担比率（分子）の構造'!K$50</f>
        <v>39202</v>
      </c>
      <c r="K58" s="179"/>
      <c r="L58" s="179"/>
      <c r="M58" s="179">
        <f>'将来負担比率（分子）の構造'!L$50</f>
        <v>41585</v>
      </c>
      <c r="N58" s="179"/>
      <c r="O58" s="179"/>
      <c r="P58" s="179">
        <f>'将来負担比率（分子）の構造'!M$50</f>
        <v>40525</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f>'将来負担比率（分子）の構造'!I$46</f>
        <v>861</v>
      </c>
      <c r="C61" s="179"/>
      <c r="D61" s="179"/>
      <c r="E61" s="179">
        <f>'将来負担比率（分子）の構造'!J$46</f>
        <v>861</v>
      </c>
      <c r="F61" s="179"/>
      <c r="G61" s="179"/>
      <c r="H61" s="179">
        <f>'将来負担比率（分子）の構造'!K$46</f>
        <v>816</v>
      </c>
      <c r="I61" s="179"/>
      <c r="J61" s="179"/>
      <c r="K61" s="179">
        <f>'将来負担比率（分子）の構造'!L$46</f>
        <v>793</v>
      </c>
      <c r="L61" s="179"/>
      <c r="M61" s="179"/>
      <c r="N61" s="179">
        <f>'将来負担比率（分子）の構造'!M$46</f>
        <v>830</v>
      </c>
      <c r="O61" s="179"/>
      <c r="P61" s="179"/>
    </row>
    <row r="62" spans="1:16" x14ac:dyDescent="0.15">
      <c r="A62" s="179" t="s">
        <v>35</v>
      </c>
      <c r="B62" s="179">
        <f>'将来負担比率（分子）の構造'!I$45</f>
        <v>18066</v>
      </c>
      <c r="C62" s="179"/>
      <c r="D62" s="179"/>
      <c r="E62" s="179">
        <f>'将来負担比率（分子）の構造'!J$45</f>
        <v>17122</v>
      </c>
      <c r="F62" s="179"/>
      <c r="G62" s="179"/>
      <c r="H62" s="179">
        <f>'将来負担比率（分子）の構造'!K$45</f>
        <v>16100</v>
      </c>
      <c r="I62" s="179"/>
      <c r="J62" s="179"/>
      <c r="K62" s="179">
        <f>'将来負担比率（分子）の構造'!L$45</f>
        <v>16079</v>
      </c>
      <c r="L62" s="179"/>
      <c r="M62" s="179"/>
      <c r="N62" s="179">
        <f>'将来負担比率（分子）の構造'!M$45</f>
        <v>15631</v>
      </c>
      <c r="O62" s="179"/>
      <c r="P62" s="179"/>
    </row>
    <row r="63" spans="1:16" x14ac:dyDescent="0.15">
      <c r="A63" s="179" t="s">
        <v>34</v>
      </c>
      <c r="B63" s="179">
        <f>'将来負担比率（分子）の構造'!I$44</f>
        <v>843</v>
      </c>
      <c r="C63" s="179"/>
      <c r="D63" s="179"/>
      <c r="E63" s="179">
        <f>'将来負担比率（分子）の構造'!J$44</f>
        <v>873</v>
      </c>
      <c r="F63" s="179"/>
      <c r="G63" s="179"/>
      <c r="H63" s="179">
        <f>'将来負担比率（分子）の構造'!K$44</f>
        <v>782</v>
      </c>
      <c r="I63" s="179"/>
      <c r="J63" s="179"/>
      <c r="K63" s="179">
        <f>'将来負担比率（分子）の構造'!L$44</f>
        <v>756</v>
      </c>
      <c r="L63" s="179"/>
      <c r="M63" s="179"/>
      <c r="N63" s="179">
        <f>'将来負担比率（分子）の構造'!M$44</f>
        <v>765</v>
      </c>
      <c r="O63" s="179"/>
      <c r="P63" s="179"/>
    </row>
    <row r="64" spans="1:16" x14ac:dyDescent="0.15">
      <c r="A64" s="179" t="s">
        <v>33</v>
      </c>
      <c r="B64" s="179">
        <f>'将来負担比率（分子）の構造'!I$43</f>
        <v>9848</v>
      </c>
      <c r="C64" s="179"/>
      <c r="D64" s="179"/>
      <c r="E64" s="179">
        <f>'将来負担比率（分子）の構造'!J$43</f>
        <v>9918</v>
      </c>
      <c r="F64" s="179"/>
      <c r="G64" s="179"/>
      <c r="H64" s="179">
        <f>'将来負担比率（分子）の構造'!K$43</f>
        <v>9039</v>
      </c>
      <c r="I64" s="179"/>
      <c r="J64" s="179"/>
      <c r="K64" s="179">
        <f>'将来負担比率（分子）の構造'!L$43</f>
        <v>8310</v>
      </c>
      <c r="L64" s="179"/>
      <c r="M64" s="179"/>
      <c r="N64" s="179">
        <f>'将来負担比率（分子）の構造'!M$43</f>
        <v>8132</v>
      </c>
      <c r="O64" s="179"/>
      <c r="P64" s="179"/>
    </row>
    <row r="65" spans="1:16" x14ac:dyDescent="0.15">
      <c r="A65" s="179" t="s">
        <v>32</v>
      </c>
      <c r="B65" s="179">
        <f>'将来負担比率（分子）の構造'!I$42</f>
        <v>13564</v>
      </c>
      <c r="C65" s="179"/>
      <c r="D65" s="179"/>
      <c r="E65" s="179">
        <f>'将来負担比率（分子）の構造'!J$42</f>
        <v>16876</v>
      </c>
      <c r="F65" s="179"/>
      <c r="G65" s="179"/>
      <c r="H65" s="179">
        <f>'将来負担比率（分子）の構造'!K$42</f>
        <v>16512</v>
      </c>
      <c r="I65" s="179"/>
      <c r="J65" s="179"/>
      <c r="K65" s="179">
        <f>'将来負担比率（分子）の構造'!L$42</f>
        <v>13033</v>
      </c>
      <c r="L65" s="179"/>
      <c r="M65" s="179"/>
      <c r="N65" s="179">
        <f>'将来負担比率（分子）の構造'!M$42</f>
        <v>11902</v>
      </c>
      <c r="O65" s="179"/>
      <c r="P65" s="179"/>
    </row>
    <row r="66" spans="1:16" x14ac:dyDescent="0.15">
      <c r="A66" s="179" t="s">
        <v>31</v>
      </c>
      <c r="B66" s="179">
        <f>'将来負担比率（分子）の構造'!I$41</f>
        <v>94998</v>
      </c>
      <c r="C66" s="179"/>
      <c r="D66" s="179"/>
      <c r="E66" s="179">
        <f>'将来負担比率（分子）の構造'!J$41</f>
        <v>92384</v>
      </c>
      <c r="F66" s="179"/>
      <c r="G66" s="179"/>
      <c r="H66" s="179">
        <f>'将来負担比率（分子）の構造'!K$41</f>
        <v>88561</v>
      </c>
      <c r="I66" s="179"/>
      <c r="J66" s="179"/>
      <c r="K66" s="179">
        <f>'将来負担比率（分子）の構造'!L$41</f>
        <v>89275</v>
      </c>
      <c r="L66" s="179"/>
      <c r="M66" s="179"/>
      <c r="N66" s="179">
        <f>'将来負担比率（分子）の構造'!M$41</f>
        <v>87840</v>
      </c>
      <c r="O66" s="179"/>
      <c r="P66" s="179"/>
    </row>
    <row r="67" spans="1:16" x14ac:dyDescent="0.15">
      <c r="A67" s="179" t="s">
        <v>74</v>
      </c>
      <c r="B67" s="179" t="e">
        <f>NA()</f>
        <v>#N/A</v>
      </c>
      <c r="C67" s="179">
        <f>IF(ISNUMBER('将来負担比率（分子）の構造'!I$53), IF('将来負担比率（分子）の構造'!I$53 &lt; 0, 0, '将来負担比率（分子）の構造'!I$53), NA())</f>
        <v>0</v>
      </c>
      <c r="D67" s="179" t="e">
        <f>NA()</f>
        <v>#N/A</v>
      </c>
      <c r="E67" s="179" t="e">
        <f>NA()</f>
        <v>#N/A</v>
      </c>
      <c r="F67" s="179">
        <f>IF(ISNUMBER('将来負担比率（分子）の構造'!J$53), IF('将来負担比率（分子）の構造'!J$53 &lt; 0, 0, '将来負担比率（分子）の構造'!J$53), NA())</f>
        <v>0</v>
      </c>
      <c r="G67" s="179" t="e">
        <f>NA()</f>
        <v>#N/A</v>
      </c>
      <c r="H67" s="179" t="e">
        <f>NA()</f>
        <v>#N/A</v>
      </c>
      <c r="I67" s="179">
        <f>IF(ISNUMBER('将来負担比率（分子）の構造'!K$53), IF('将来負担比率（分子）の構造'!K$53 &lt; 0, 0, '将来負担比率（分子）の構造'!K$53), NA())</f>
        <v>0</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x14ac:dyDescent="0.15">
      <c r="A70" s="181" t="s">
        <v>75</v>
      </c>
      <c r="B70" s="181"/>
      <c r="C70" s="181"/>
      <c r="D70" s="181"/>
      <c r="E70" s="181"/>
      <c r="F70" s="181"/>
    </row>
    <row r="71" spans="1:16" x14ac:dyDescent="0.15">
      <c r="A71" s="182"/>
      <c r="B71" s="182" t="str">
        <f>基金残高に係る経年分析!F54</f>
        <v>H30</v>
      </c>
      <c r="C71" s="182" t="str">
        <f>基金残高に係る経年分析!G54</f>
        <v>R01</v>
      </c>
      <c r="D71" s="182" t="str">
        <f>基金残高に係る経年分析!H54</f>
        <v>R02</v>
      </c>
    </row>
    <row r="72" spans="1:16" x14ac:dyDescent="0.15">
      <c r="A72" s="182" t="s">
        <v>76</v>
      </c>
      <c r="B72" s="183">
        <f>基金残高に係る経年分析!F55</f>
        <v>10518</v>
      </c>
      <c r="C72" s="183">
        <f>基金残高に係る経年分析!G55</f>
        <v>12722</v>
      </c>
      <c r="D72" s="183">
        <f>基金残高に係る経年分析!H55</f>
        <v>11726</v>
      </c>
    </row>
    <row r="73" spans="1:16" x14ac:dyDescent="0.15">
      <c r="A73" s="182" t="s">
        <v>77</v>
      </c>
      <c r="B73" s="183" t="str">
        <f>基金残高に係る経年分析!F56</f>
        <v>-</v>
      </c>
      <c r="C73" s="183" t="str">
        <f>基金残高に係る経年分析!G56</f>
        <v>-</v>
      </c>
      <c r="D73" s="183" t="str">
        <f>基金残高に係る経年分析!H56</f>
        <v>-</v>
      </c>
    </row>
    <row r="74" spans="1:16" x14ac:dyDescent="0.15">
      <c r="A74" s="182" t="s">
        <v>78</v>
      </c>
      <c r="B74" s="183">
        <f>基金残高に係る経年分析!F57</f>
        <v>22844</v>
      </c>
      <c r="C74" s="183">
        <f>基金残高に係る経年分析!G57</f>
        <v>22947</v>
      </c>
      <c r="D74" s="183">
        <f>基金残高に係る経年分析!H57</f>
        <v>22860</v>
      </c>
    </row>
  </sheetData>
  <sheetProtection algorithmName="SHA-512" hashValue="vztnVHX7+ieoLq2fcOs6s5N0o//PFlbL6m5CS9JTnblKjiOuvovp0dg9+2fYFEmDTk6zbh0m/kQ7mZRg09kwvQ==" saltValue="2TRYBKElZVZrqFDBGm/Aa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4" customWidth="1"/>
    <col min="96" max="133" width="1.625" style="241"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59" t="s">
        <v>214</v>
      </c>
      <c r="DI1" s="760"/>
      <c r="DJ1" s="760"/>
      <c r="DK1" s="760"/>
      <c r="DL1" s="760"/>
      <c r="DM1" s="760"/>
      <c r="DN1" s="761"/>
      <c r="DO1" s="224"/>
      <c r="DP1" s="759" t="s">
        <v>215</v>
      </c>
      <c r="DQ1" s="760"/>
      <c r="DR1" s="760"/>
      <c r="DS1" s="760"/>
      <c r="DT1" s="760"/>
      <c r="DU1" s="760"/>
      <c r="DV1" s="760"/>
      <c r="DW1" s="760"/>
      <c r="DX1" s="760"/>
      <c r="DY1" s="760"/>
      <c r="DZ1" s="760"/>
      <c r="EA1" s="760"/>
      <c r="EB1" s="760"/>
      <c r="EC1" s="761"/>
      <c r="ED1" s="222"/>
      <c r="EE1" s="222"/>
      <c r="EF1" s="222"/>
      <c r="EG1" s="222"/>
      <c r="EH1" s="222"/>
      <c r="EI1" s="222"/>
      <c r="EJ1" s="222"/>
      <c r="EK1" s="222"/>
      <c r="EL1" s="222"/>
      <c r="EM1" s="222"/>
    </row>
    <row r="2" spans="2:143" ht="22.5" customHeight="1" x14ac:dyDescent="0.15">
      <c r="B2" s="225" t="s">
        <v>216</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701" t="s">
        <v>217</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218</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219</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220</v>
      </c>
      <c r="S4" s="702"/>
      <c r="T4" s="702"/>
      <c r="U4" s="702"/>
      <c r="V4" s="702"/>
      <c r="W4" s="702"/>
      <c r="X4" s="702"/>
      <c r="Y4" s="703"/>
      <c r="Z4" s="701" t="s">
        <v>221</v>
      </c>
      <c r="AA4" s="702"/>
      <c r="AB4" s="702"/>
      <c r="AC4" s="703"/>
      <c r="AD4" s="701" t="s">
        <v>222</v>
      </c>
      <c r="AE4" s="702"/>
      <c r="AF4" s="702"/>
      <c r="AG4" s="702"/>
      <c r="AH4" s="702"/>
      <c r="AI4" s="702"/>
      <c r="AJ4" s="702"/>
      <c r="AK4" s="703"/>
      <c r="AL4" s="701" t="s">
        <v>221</v>
      </c>
      <c r="AM4" s="702"/>
      <c r="AN4" s="702"/>
      <c r="AO4" s="703"/>
      <c r="AP4" s="762" t="s">
        <v>223</v>
      </c>
      <c r="AQ4" s="762"/>
      <c r="AR4" s="762"/>
      <c r="AS4" s="762"/>
      <c r="AT4" s="762"/>
      <c r="AU4" s="762"/>
      <c r="AV4" s="762"/>
      <c r="AW4" s="762"/>
      <c r="AX4" s="762"/>
      <c r="AY4" s="762"/>
      <c r="AZ4" s="762"/>
      <c r="BA4" s="762"/>
      <c r="BB4" s="762"/>
      <c r="BC4" s="762"/>
      <c r="BD4" s="762"/>
      <c r="BE4" s="762"/>
      <c r="BF4" s="762"/>
      <c r="BG4" s="762" t="s">
        <v>224</v>
      </c>
      <c r="BH4" s="762"/>
      <c r="BI4" s="762"/>
      <c r="BJ4" s="762"/>
      <c r="BK4" s="762"/>
      <c r="BL4" s="762"/>
      <c r="BM4" s="762"/>
      <c r="BN4" s="762"/>
      <c r="BO4" s="762" t="s">
        <v>221</v>
      </c>
      <c r="BP4" s="762"/>
      <c r="BQ4" s="762"/>
      <c r="BR4" s="762"/>
      <c r="BS4" s="762" t="s">
        <v>225</v>
      </c>
      <c r="BT4" s="762"/>
      <c r="BU4" s="762"/>
      <c r="BV4" s="762"/>
      <c r="BW4" s="762"/>
      <c r="BX4" s="762"/>
      <c r="BY4" s="762"/>
      <c r="BZ4" s="762"/>
      <c r="CA4" s="762"/>
      <c r="CB4" s="762"/>
      <c r="CD4" s="744" t="s">
        <v>226</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28" customFormat="1" ht="11.25" customHeight="1" x14ac:dyDescent="0.15">
      <c r="B5" s="706" t="s">
        <v>227</v>
      </c>
      <c r="C5" s="707"/>
      <c r="D5" s="707"/>
      <c r="E5" s="707"/>
      <c r="F5" s="707"/>
      <c r="G5" s="707"/>
      <c r="H5" s="707"/>
      <c r="I5" s="707"/>
      <c r="J5" s="707"/>
      <c r="K5" s="707"/>
      <c r="L5" s="707"/>
      <c r="M5" s="707"/>
      <c r="N5" s="707"/>
      <c r="O5" s="707"/>
      <c r="P5" s="707"/>
      <c r="Q5" s="708"/>
      <c r="R5" s="695">
        <v>69218634</v>
      </c>
      <c r="S5" s="696"/>
      <c r="T5" s="696"/>
      <c r="U5" s="696"/>
      <c r="V5" s="696"/>
      <c r="W5" s="696"/>
      <c r="X5" s="696"/>
      <c r="Y5" s="739"/>
      <c r="Z5" s="757">
        <v>36.700000000000003</v>
      </c>
      <c r="AA5" s="757"/>
      <c r="AB5" s="757"/>
      <c r="AC5" s="757"/>
      <c r="AD5" s="758">
        <v>63796633</v>
      </c>
      <c r="AE5" s="758"/>
      <c r="AF5" s="758"/>
      <c r="AG5" s="758"/>
      <c r="AH5" s="758"/>
      <c r="AI5" s="758"/>
      <c r="AJ5" s="758"/>
      <c r="AK5" s="758"/>
      <c r="AL5" s="740">
        <v>81.099999999999994</v>
      </c>
      <c r="AM5" s="711"/>
      <c r="AN5" s="711"/>
      <c r="AO5" s="741"/>
      <c r="AP5" s="706" t="s">
        <v>228</v>
      </c>
      <c r="AQ5" s="707"/>
      <c r="AR5" s="707"/>
      <c r="AS5" s="707"/>
      <c r="AT5" s="707"/>
      <c r="AU5" s="707"/>
      <c r="AV5" s="707"/>
      <c r="AW5" s="707"/>
      <c r="AX5" s="707"/>
      <c r="AY5" s="707"/>
      <c r="AZ5" s="707"/>
      <c r="BA5" s="707"/>
      <c r="BB5" s="707"/>
      <c r="BC5" s="707"/>
      <c r="BD5" s="707"/>
      <c r="BE5" s="707"/>
      <c r="BF5" s="708"/>
      <c r="BG5" s="640">
        <v>62303873</v>
      </c>
      <c r="BH5" s="641"/>
      <c r="BI5" s="641"/>
      <c r="BJ5" s="641"/>
      <c r="BK5" s="641"/>
      <c r="BL5" s="641"/>
      <c r="BM5" s="641"/>
      <c r="BN5" s="642"/>
      <c r="BO5" s="673">
        <v>90</v>
      </c>
      <c r="BP5" s="673"/>
      <c r="BQ5" s="673"/>
      <c r="BR5" s="673"/>
      <c r="BS5" s="674">
        <v>413478</v>
      </c>
      <c r="BT5" s="674"/>
      <c r="BU5" s="674"/>
      <c r="BV5" s="674"/>
      <c r="BW5" s="674"/>
      <c r="BX5" s="674"/>
      <c r="BY5" s="674"/>
      <c r="BZ5" s="674"/>
      <c r="CA5" s="674"/>
      <c r="CB5" s="737"/>
      <c r="CD5" s="744" t="s">
        <v>223</v>
      </c>
      <c r="CE5" s="745"/>
      <c r="CF5" s="745"/>
      <c r="CG5" s="745"/>
      <c r="CH5" s="745"/>
      <c r="CI5" s="745"/>
      <c r="CJ5" s="745"/>
      <c r="CK5" s="745"/>
      <c r="CL5" s="745"/>
      <c r="CM5" s="745"/>
      <c r="CN5" s="745"/>
      <c r="CO5" s="745"/>
      <c r="CP5" s="745"/>
      <c r="CQ5" s="746"/>
      <c r="CR5" s="744" t="s">
        <v>229</v>
      </c>
      <c r="CS5" s="745"/>
      <c r="CT5" s="745"/>
      <c r="CU5" s="745"/>
      <c r="CV5" s="745"/>
      <c r="CW5" s="745"/>
      <c r="CX5" s="745"/>
      <c r="CY5" s="746"/>
      <c r="CZ5" s="744" t="s">
        <v>221</v>
      </c>
      <c r="DA5" s="745"/>
      <c r="DB5" s="745"/>
      <c r="DC5" s="746"/>
      <c r="DD5" s="744" t="s">
        <v>230</v>
      </c>
      <c r="DE5" s="745"/>
      <c r="DF5" s="745"/>
      <c r="DG5" s="745"/>
      <c r="DH5" s="745"/>
      <c r="DI5" s="745"/>
      <c r="DJ5" s="745"/>
      <c r="DK5" s="745"/>
      <c r="DL5" s="745"/>
      <c r="DM5" s="745"/>
      <c r="DN5" s="745"/>
      <c r="DO5" s="745"/>
      <c r="DP5" s="746"/>
      <c r="DQ5" s="744" t="s">
        <v>231</v>
      </c>
      <c r="DR5" s="745"/>
      <c r="DS5" s="745"/>
      <c r="DT5" s="745"/>
      <c r="DU5" s="745"/>
      <c r="DV5" s="745"/>
      <c r="DW5" s="745"/>
      <c r="DX5" s="745"/>
      <c r="DY5" s="745"/>
      <c r="DZ5" s="745"/>
      <c r="EA5" s="745"/>
      <c r="EB5" s="745"/>
      <c r="EC5" s="746"/>
    </row>
    <row r="6" spans="2:143" ht="11.25" customHeight="1" x14ac:dyDescent="0.15">
      <c r="B6" s="637" t="s">
        <v>232</v>
      </c>
      <c r="C6" s="638"/>
      <c r="D6" s="638"/>
      <c r="E6" s="638"/>
      <c r="F6" s="638"/>
      <c r="G6" s="638"/>
      <c r="H6" s="638"/>
      <c r="I6" s="638"/>
      <c r="J6" s="638"/>
      <c r="K6" s="638"/>
      <c r="L6" s="638"/>
      <c r="M6" s="638"/>
      <c r="N6" s="638"/>
      <c r="O6" s="638"/>
      <c r="P6" s="638"/>
      <c r="Q6" s="639"/>
      <c r="R6" s="640">
        <v>846226</v>
      </c>
      <c r="S6" s="641"/>
      <c r="T6" s="641"/>
      <c r="U6" s="641"/>
      <c r="V6" s="641"/>
      <c r="W6" s="641"/>
      <c r="X6" s="641"/>
      <c r="Y6" s="642"/>
      <c r="Z6" s="673">
        <v>0.4</v>
      </c>
      <c r="AA6" s="673"/>
      <c r="AB6" s="673"/>
      <c r="AC6" s="673"/>
      <c r="AD6" s="674">
        <v>846226</v>
      </c>
      <c r="AE6" s="674"/>
      <c r="AF6" s="674"/>
      <c r="AG6" s="674"/>
      <c r="AH6" s="674"/>
      <c r="AI6" s="674"/>
      <c r="AJ6" s="674"/>
      <c r="AK6" s="674"/>
      <c r="AL6" s="643">
        <v>1.1000000000000001</v>
      </c>
      <c r="AM6" s="644"/>
      <c r="AN6" s="644"/>
      <c r="AO6" s="675"/>
      <c r="AP6" s="637" t="s">
        <v>233</v>
      </c>
      <c r="AQ6" s="638"/>
      <c r="AR6" s="638"/>
      <c r="AS6" s="638"/>
      <c r="AT6" s="638"/>
      <c r="AU6" s="638"/>
      <c r="AV6" s="638"/>
      <c r="AW6" s="638"/>
      <c r="AX6" s="638"/>
      <c r="AY6" s="638"/>
      <c r="AZ6" s="638"/>
      <c r="BA6" s="638"/>
      <c r="BB6" s="638"/>
      <c r="BC6" s="638"/>
      <c r="BD6" s="638"/>
      <c r="BE6" s="638"/>
      <c r="BF6" s="639"/>
      <c r="BG6" s="640">
        <v>62303873</v>
      </c>
      <c r="BH6" s="641"/>
      <c r="BI6" s="641"/>
      <c r="BJ6" s="641"/>
      <c r="BK6" s="641"/>
      <c r="BL6" s="641"/>
      <c r="BM6" s="641"/>
      <c r="BN6" s="642"/>
      <c r="BO6" s="673">
        <v>90</v>
      </c>
      <c r="BP6" s="673"/>
      <c r="BQ6" s="673"/>
      <c r="BR6" s="673"/>
      <c r="BS6" s="674">
        <v>413478</v>
      </c>
      <c r="BT6" s="674"/>
      <c r="BU6" s="674"/>
      <c r="BV6" s="674"/>
      <c r="BW6" s="674"/>
      <c r="BX6" s="674"/>
      <c r="BY6" s="674"/>
      <c r="BZ6" s="674"/>
      <c r="CA6" s="674"/>
      <c r="CB6" s="737"/>
      <c r="CD6" s="698" t="s">
        <v>234</v>
      </c>
      <c r="CE6" s="699"/>
      <c r="CF6" s="699"/>
      <c r="CG6" s="699"/>
      <c r="CH6" s="699"/>
      <c r="CI6" s="699"/>
      <c r="CJ6" s="699"/>
      <c r="CK6" s="699"/>
      <c r="CL6" s="699"/>
      <c r="CM6" s="699"/>
      <c r="CN6" s="699"/>
      <c r="CO6" s="699"/>
      <c r="CP6" s="699"/>
      <c r="CQ6" s="700"/>
      <c r="CR6" s="640">
        <v>658264</v>
      </c>
      <c r="CS6" s="641"/>
      <c r="CT6" s="641"/>
      <c r="CU6" s="641"/>
      <c r="CV6" s="641"/>
      <c r="CW6" s="641"/>
      <c r="CX6" s="641"/>
      <c r="CY6" s="642"/>
      <c r="CZ6" s="740">
        <v>0.4</v>
      </c>
      <c r="DA6" s="711"/>
      <c r="DB6" s="711"/>
      <c r="DC6" s="743"/>
      <c r="DD6" s="646">
        <v>6908</v>
      </c>
      <c r="DE6" s="641"/>
      <c r="DF6" s="641"/>
      <c r="DG6" s="641"/>
      <c r="DH6" s="641"/>
      <c r="DI6" s="641"/>
      <c r="DJ6" s="641"/>
      <c r="DK6" s="641"/>
      <c r="DL6" s="641"/>
      <c r="DM6" s="641"/>
      <c r="DN6" s="641"/>
      <c r="DO6" s="641"/>
      <c r="DP6" s="642"/>
      <c r="DQ6" s="646">
        <v>658106</v>
      </c>
      <c r="DR6" s="641"/>
      <c r="DS6" s="641"/>
      <c r="DT6" s="641"/>
      <c r="DU6" s="641"/>
      <c r="DV6" s="641"/>
      <c r="DW6" s="641"/>
      <c r="DX6" s="641"/>
      <c r="DY6" s="641"/>
      <c r="DZ6" s="641"/>
      <c r="EA6" s="641"/>
      <c r="EB6" s="641"/>
      <c r="EC6" s="687"/>
    </row>
    <row r="7" spans="2:143" ht="11.25" customHeight="1" x14ac:dyDescent="0.15">
      <c r="B7" s="637" t="s">
        <v>235</v>
      </c>
      <c r="C7" s="638"/>
      <c r="D7" s="638"/>
      <c r="E7" s="638"/>
      <c r="F7" s="638"/>
      <c r="G7" s="638"/>
      <c r="H7" s="638"/>
      <c r="I7" s="638"/>
      <c r="J7" s="638"/>
      <c r="K7" s="638"/>
      <c r="L7" s="638"/>
      <c r="M7" s="638"/>
      <c r="N7" s="638"/>
      <c r="O7" s="638"/>
      <c r="P7" s="638"/>
      <c r="Q7" s="639"/>
      <c r="R7" s="640">
        <v>55339</v>
      </c>
      <c r="S7" s="641"/>
      <c r="T7" s="641"/>
      <c r="U7" s="641"/>
      <c r="V7" s="641"/>
      <c r="W7" s="641"/>
      <c r="X7" s="641"/>
      <c r="Y7" s="642"/>
      <c r="Z7" s="673">
        <v>0</v>
      </c>
      <c r="AA7" s="673"/>
      <c r="AB7" s="673"/>
      <c r="AC7" s="673"/>
      <c r="AD7" s="674">
        <v>55339</v>
      </c>
      <c r="AE7" s="674"/>
      <c r="AF7" s="674"/>
      <c r="AG7" s="674"/>
      <c r="AH7" s="674"/>
      <c r="AI7" s="674"/>
      <c r="AJ7" s="674"/>
      <c r="AK7" s="674"/>
      <c r="AL7" s="643">
        <v>0.1</v>
      </c>
      <c r="AM7" s="644"/>
      <c r="AN7" s="644"/>
      <c r="AO7" s="675"/>
      <c r="AP7" s="637" t="s">
        <v>236</v>
      </c>
      <c r="AQ7" s="638"/>
      <c r="AR7" s="638"/>
      <c r="AS7" s="638"/>
      <c r="AT7" s="638"/>
      <c r="AU7" s="638"/>
      <c r="AV7" s="638"/>
      <c r="AW7" s="638"/>
      <c r="AX7" s="638"/>
      <c r="AY7" s="638"/>
      <c r="AZ7" s="638"/>
      <c r="BA7" s="638"/>
      <c r="BB7" s="638"/>
      <c r="BC7" s="638"/>
      <c r="BD7" s="638"/>
      <c r="BE7" s="638"/>
      <c r="BF7" s="639"/>
      <c r="BG7" s="640">
        <v>33412049</v>
      </c>
      <c r="BH7" s="641"/>
      <c r="BI7" s="641"/>
      <c r="BJ7" s="641"/>
      <c r="BK7" s="641"/>
      <c r="BL7" s="641"/>
      <c r="BM7" s="641"/>
      <c r="BN7" s="642"/>
      <c r="BO7" s="673">
        <v>48.3</v>
      </c>
      <c r="BP7" s="673"/>
      <c r="BQ7" s="673"/>
      <c r="BR7" s="673"/>
      <c r="BS7" s="674">
        <v>413478</v>
      </c>
      <c r="BT7" s="674"/>
      <c r="BU7" s="674"/>
      <c r="BV7" s="674"/>
      <c r="BW7" s="674"/>
      <c r="BX7" s="674"/>
      <c r="BY7" s="674"/>
      <c r="BZ7" s="674"/>
      <c r="CA7" s="674"/>
      <c r="CB7" s="737"/>
      <c r="CD7" s="679" t="s">
        <v>237</v>
      </c>
      <c r="CE7" s="680"/>
      <c r="CF7" s="680"/>
      <c r="CG7" s="680"/>
      <c r="CH7" s="680"/>
      <c r="CI7" s="680"/>
      <c r="CJ7" s="680"/>
      <c r="CK7" s="680"/>
      <c r="CL7" s="680"/>
      <c r="CM7" s="680"/>
      <c r="CN7" s="680"/>
      <c r="CO7" s="680"/>
      <c r="CP7" s="680"/>
      <c r="CQ7" s="681"/>
      <c r="CR7" s="640">
        <v>52544126</v>
      </c>
      <c r="CS7" s="641"/>
      <c r="CT7" s="641"/>
      <c r="CU7" s="641"/>
      <c r="CV7" s="641"/>
      <c r="CW7" s="641"/>
      <c r="CX7" s="641"/>
      <c r="CY7" s="642"/>
      <c r="CZ7" s="673">
        <v>29.1</v>
      </c>
      <c r="DA7" s="673"/>
      <c r="DB7" s="673"/>
      <c r="DC7" s="673"/>
      <c r="DD7" s="646">
        <v>230408</v>
      </c>
      <c r="DE7" s="641"/>
      <c r="DF7" s="641"/>
      <c r="DG7" s="641"/>
      <c r="DH7" s="641"/>
      <c r="DI7" s="641"/>
      <c r="DJ7" s="641"/>
      <c r="DK7" s="641"/>
      <c r="DL7" s="641"/>
      <c r="DM7" s="641"/>
      <c r="DN7" s="641"/>
      <c r="DO7" s="641"/>
      <c r="DP7" s="642"/>
      <c r="DQ7" s="646">
        <v>7740378</v>
      </c>
      <c r="DR7" s="641"/>
      <c r="DS7" s="641"/>
      <c r="DT7" s="641"/>
      <c r="DU7" s="641"/>
      <c r="DV7" s="641"/>
      <c r="DW7" s="641"/>
      <c r="DX7" s="641"/>
      <c r="DY7" s="641"/>
      <c r="DZ7" s="641"/>
      <c r="EA7" s="641"/>
      <c r="EB7" s="641"/>
      <c r="EC7" s="687"/>
    </row>
    <row r="8" spans="2:143" ht="11.25" customHeight="1" x14ac:dyDescent="0.15">
      <c r="B8" s="637" t="s">
        <v>238</v>
      </c>
      <c r="C8" s="638"/>
      <c r="D8" s="638"/>
      <c r="E8" s="638"/>
      <c r="F8" s="638"/>
      <c r="G8" s="638"/>
      <c r="H8" s="638"/>
      <c r="I8" s="638"/>
      <c r="J8" s="638"/>
      <c r="K8" s="638"/>
      <c r="L8" s="638"/>
      <c r="M8" s="638"/>
      <c r="N8" s="638"/>
      <c r="O8" s="638"/>
      <c r="P8" s="638"/>
      <c r="Q8" s="639"/>
      <c r="R8" s="640">
        <v>331488</v>
      </c>
      <c r="S8" s="641"/>
      <c r="T8" s="641"/>
      <c r="U8" s="641"/>
      <c r="V8" s="641"/>
      <c r="W8" s="641"/>
      <c r="X8" s="641"/>
      <c r="Y8" s="642"/>
      <c r="Z8" s="673">
        <v>0.2</v>
      </c>
      <c r="AA8" s="673"/>
      <c r="AB8" s="673"/>
      <c r="AC8" s="673"/>
      <c r="AD8" s="674">
        <v>331488</v>
      </c>
      <c r="AE8" s="674"/>
      <c r="AF8" s="674"/>
      <c r="AG8" s="674"/>
      <c r="AH8" s="674"/>
      <c r="AI8" s="674"/>
      <c r="AJ8" s="674"/>
      <c r="AK8" s="674"/>
      <c r="AL8" s="643">
        <v>0.4</v>
      </c>
      <c r="AM8" s="644"/>
      <c r="AN8" s="644"/>
      <c r="AO8" s="675"/>
      <c r="AP8" s="637" t="s">
        <v>239</v>
      </c>
      <c r="AQ8" s="638"/>
      <c r="AR8" s="638"/>
      <c r="AS8" s="638"/>
      <c r="AT8" s="638"/>
      <c r="AU8" s="638"/>
      <c r="AV8" s="638"/>
      <c r="AW8" s="638"/>
      <c r="AX8" s="638"/>
      <c r="AY8" s="638"/>
      <c r="AZ8" s="638"/>
      <c r="BA8" s="638"/>
      <c r="BB8" s="638"/>
      <c r="BC8" s="638"/>
      <c r="BD8" s="638"/>
      <c r="BE8" s="638"/>
      <c r="BF8" s="639"/>
      <c r="BG8" s="640">
        <v>773541</v>
      </c>
      <c r="BH8" s="641"/>
      <c r="BI8" s="641"/>
      <c r="BJ8" s="641"/>
      <c r="BK8" s="641"/>
      <c r="BL8" s="641"/>
      <c r="BM8" s="641"/>
      <c r="BN8" s="642"/>
      <c r="BO8" s="673">
        <v>1.1000000000000001</v>
      </c>
      <c r="BP8" s="673"/>
      <c r="BQ8" s="673"/>
      <c r="BR8" s="673"/>
      <c r="BS8" s="646" t="s">
        <v>183</v>
      </c>
      <c r="BT8" s="641"/>
      <c r="BU8" s="641"/>
      <c r="BV8" s="641"/>
      <c r="BW8" s="641"/>
      <c r="BX8" s="641"/>
      <c r="BY8" s="641"/>
      <c r="BZ8" s="641"/>
      <c r="CA8" s="641"/>
      <c r="CB8" s="687"/>
      <c r="CD8" s="679" t="s">
        <v>240</v>
      </c>
      <c r="CE8" s="680"/>
      <c r="CF8" s="680"/>
      <c r="CG8" s="680"/>
      <c r="CH8" s="680"/>
      <c r="CI8" s="680"/>
      <c r="CJ8" s="680"/>
      <c r="CK8" s="680"/>
      <c r="CL8" s="680"/>
      <c r="CM8" s="680"/>
      <c r="CN8" s="680"/>
      <c r="CO8" s="680"/>
      <c r="CP8" s="680"/>
      <c r="CQ8" s="681"/>
      <c r="CR8" s="640">
        <v>59592891</v>
      </c>
      <c r="CS8" s="641"/>
      <c r="CT8" s="641"/>
      <c r="CU8" s="641"/>
      <c r="CV8" s="641"/>
      <c r="CW8" s="641"/>
      <c r="CX8" s="641"/>
      <c r="CY8" s="642"/>
      <c r="CZ8" s="673">
        <v>33</v>
      </c>
      <c r="DA8" s="673"/>
      <c r="DB8" s="673"/>
      <c r="DC8" s="673"/>
      <c r="DD8" s="646">
        <v>1080120</v>
      </c>
      <c r="DE8" s="641"/>
      <c r="DF8" s="641"/>
      <c r="DG8" s="641"/>
      <c r="DH8" s="641"/>
      <c r="DI8" s="641"/>
      <c r="DJ8" s="641"/>
      <c r="DK8" s="641"/>
      <c r="DL8" s="641"/>
      <c r="DM8" s="641"/>
      <c r="DN8" s="641"/>
      <c r="DO8" s="641"/>
      <c r="DP8" s="642"/>
      <c r="DQ8" s="646">
        <v>30143723</v>
      </c>
      <c r="DR8" s="641"/>
      <c r="DS8" s="641"/>
      <c r="DT8" s="641"/>
      <c r="DU8" s="641"/>
      <c r="DV8" s="641"/>
      <c r="DW8" s="641"/>
      <c r="DX8" s="641"/>
      <c r="DY8" s="641"/>
      <c r="DZ8" s="641"/>
      <c r="EA8" s="641"/>
      <c r="EB8" s="641"/>
      <c r="EC8" s="687"/>
    </row>
    <row r="9" spans="2:143" ht="11.25" customHeight="1" x14ac:dyDescent="0.15">
      <c r="B9" s="637" t="s">
        <v>241</v>
      </c>
      <c r="C9" s="638"/>
      <c r="D9" s="638"/>
      <c r="E9" s="638"/>
      <c r="F9" s="638"/>
      <c r="G9" s="638"/>
      <c r="H9" s="638"/>
      <c r="I9" s="638"/>
      <c r="J9" s="638"/>
      <c r="K9" s="638"/>
      <c r="L9" s="638"/>
      <c r="M9" s="638"/>
      <c r="N9" s="638"/>
      <c r="O9" s="638"/>
      <c r="P9" s="638"/>
      <c r="Q9" s="639"/>
      <c r="R9" s="640">
        <v>403862</v>
      </c>
      <c r="S9" s="641"/>
      <c r="T9" s="641"/>
      <c r="U9" s="641"/>
      <c r="V9" s="641"/>
      <c r="W9" s="641"/>
      <c r="X9" s="641"/>
      <c r="Y9" s="642"/>
      <c r="Z9" s="673">
        <v>0.2</v>
      </c>
      <c r="AA9" s="673"/>
      <c r="AB9" s="673"/>
      <c r="AC9" s="673"/>
      <c r="AD9" s="674">
        <v>403862</v>
      </c>
      <c r="AE9" s="674"/>
      <c r="AF9" s="674"/>
      <c r="AG9" s="674"/>
      <c r="AH9" s="674"/>
      <c r="AI9" s="674"/>
      <c r="AJ9" s="674"/>
      <c r="AK9" s="674"/>
      <c r="AL9" s="643">
        <v>0.5</v>
      </c>
      <c r="AM9" s="644"/>
      <c r="AN9" s="644"/>
      <c r="AO9" s="675"/>
      <c r="AP9" s="637" t="s">
        <v>242</v>
      </c>
      <c r="AQ9" s="638"/>
      <c r="AR9" s="638"/>
      <c r="AS9" s="638"/>
      <c r="AT9" s="638"/>
      <c r="AU9" s="638"/>
      <c r="AV9" s="638"/>
      <c r="AW9" s="638"/>
      <c r="AX9" s="638"/>
      <c r="AY9" s="638"/>
      <c r="AZ9" s="638"/>
      <c r="BA9" s="638"/>
      <c r="BB9" s="638"/>
      <c r="BC9" s="638"/>
      <c r="BD9" s="638"/>
      <c r="BE9" s="638"/>
      <c r="BF9" s="639"/>
      <c r="BG9" s="640">
        <v>28832506</v>
      </c>
      <c r="BH9" s="641"/>
      <c r="BI9" s="641"/>
      <c r="BJ9" s="641"/>
      <c r="BK9" s="641"/>
      <c r="BL9" s="641"/>
      <c r="BM9" s="641"/>
      <c r="BN9" s="642"/>
      <c r="BO9" s="673">
        <v>41.7</v>
      </c>
      <c r="BP9" s="673"/>
      <c r="BQ9" s="673"/>
      <c r="BR9" s="673"/>
      <c r="BS9" s="646" t="s">
        <v>183</v>
      </c>
      <c r="BT9" s="641"/>
      <c r="BU9" s="641"/>
      <c r="BV9" s="641"/>
      <c r="BW9" s="641"/>
      <c r="BX9" s="641"/>
      <c r="BY9" s="641"/>
      <c r="BZ9" s="641"/>
      <c r="CA9" s="641"/>
      <c r="CB9" s="687"/>
      <c r="CD9" s="679" t="s">
        <v>243</v>
      </c>
      <c r="CE9" s="680"/>
      <c r="CF9" s="680"/>
      <c r="CG9" s="680"/>
      <c r="CH9" s="680"/>
      <c r="CI9" s="680"/>
      <c r="CJ9" s="680"/>
      <c r="CK9" s="680"/>
      <c r="CL9" s="680"/>
      <c r="CM9" s="680"/>
      <c r="CN9" s="680"/>
      <c r="CO9" s="680"/>
      <c r="CP9" s="680"/>
      <c r="CQ9" s="681"/>
      <c r="CR9" s="640">
        <v>12968176</v>
      </c>
      <c r="CS9" s="641"/>
      <c r="CT9" s="641"/>
      <c r="CU9" s="641"/>
      <c r="CV9" s="641"/>
      <c r="CW9" s="641"/>
      <c r="CX9" s="641"/>
      <c r="CY9" s="642"/>
      <c r="CZ9" s="673">
        <v>7.2</v>
      </c>
      <c r="DA9" s="673"/>
      <c r="DB9" s="673"/>
      <c r="DC9" s="673"/>
      <c r="DD9" s="646">
        <v>607233</v>
      </c>
      <c r="DE9" s="641"/>
      <c r="DF9" s="641"/>
      <c r="DG9" s="641"/>
      <c r="DH9" s="641"/>
      <c r="DI9" s="641"/>
      <c r="DJ9" s="641"/>
      <c r="DK9" s="641"/>
      <c r="DL9" s="641"/>
      <c r="DM9" s="641"/>
      <c r="DN9" s="641"/>
      <c r="DO9" s="641"/>
      <c r="DP9" s="642"/>
      <c r="DQ9" s="646">
        <v>10542383</v>
      </c>
      <c r="DR9" s="641"/>
      <c r="DS9" s="641"/>
      <c r="DT9" s="641"/>
      <c r="DU9" s="641"/>
      <c r="DV9" s="641"/>
      <c r="DW9" s="641"/>
      <c r="DX9" s="641"/>
      <c r="DY9" s="641"/>
      <c r="DZ9" s="641"/>
      <c r="EA9" s="641"/>
      <c r="EB9" s="641"/>
      <c r="EC9" s="687"/>
    </row>
    <row r="10" spans="2:143" ht="11.25" customHeight="1" x14ac:dyDescent="0.15">
      <c r="B10" s="637" t="s">
        <v>244</v>
      </c>
      <c r="C10" s="638"/>
      <c r="D10" s="638"/>
      <c r="E10" s="638"/>
      <c r="F10" s="638"/>
      <c r="G10" s="638"/>
      <c r="H10" s="638"/>
      <c r="I10" s="638"/>
      <c r="J10" s="638"/>
      <c r="K10" s="638"/>
      <c r="L10" s="638"/>
      <c r="M10" s="638"/>
      <c r="N10" s="638"/>
      <c r="O10" s="638"/>
      <c r="P10" s="638"/>
      <c r="Q10" s="639"/>
      <c r="R10" s="640" t="s">
        <v>245</v>
      </c>
      <c r="S10" s="641"/>
      <c r="T10" s="641"/>
      <c r="U10" s="641"/>
      <c r="V10" s="641"/>
      <c r="W10" s="641"/>
      <c r="X10" s="641"/>
      <c r="Y10" s="642"/>
      <c r="Z10" s="673" t="s">
        <v>183</v>
      </c>
      <c r="AA10" s="673"/>
      <c r="AB10" s="673"/>
      <c r="AC10" s="673"/>
      <c r="AD10" s="674" t="s">
        <v>183</v>
      </c>
      <c r="AE10" s="674"/>
      <c r="AF10" s="674"/>
      <c r="AG10" s="674"/>
      <c r="AH10" s="674"/>
      <c r="AI10" s="674"/>
      <c r="AJ10" s="674"/>
      <c r="AK10" s="674"/>
      <c r="AL10" s="643" t="s">
        <v>183</v>
      </c>
      <c r="AM10" s="644"/>
      <c r="AN10" s="644"/>
      <c r="AO10" s="675"/>
      <c r="AP10" s="637" t="s">
        <v>246</v>
      </c>
      <c r="AQ10" s="638"/>
      <c r="AR10" s="638"/>
      <c r="AS10" s="638"/>
      <c r="AT10" s="638"/>
      <c r="AU10" s="638"/>
      <c r="AV10" s="638"/>
      <c r="AW10" s="638"/>
      <c r="AX10" s="638"/>
      <c r="AY10" s="638"/>
      <c r="AZ10" s="638"/>
      <c r="BA10" s="638"/>
      <c r="BB10" s="638"/>
      <c r="BC10" s="638"/>
      <c r="BD10" s="638"/>
      <c r="BE10" s="638"/>
      <c r="BF10" s="639"/>
      <c r="BG10" s="640">
        <v>1252979</v>
      </c>
      <c r="BH10" s="641"/>
      <c r="BI10" s="641"/>
      <c r="BJ10" s="641"/>
      <c r="BK10" s="641"/>
      <c r="BL10" s="641"/>
      <c r="BM10" s="641"/>
      <c r="BN10" s="642"/>
      <c r="BO10" s="673">
        <v>1.8</v>
      </c>
      <c r="BP10" s="673"/>
      <c r="BQ10" s="673"/>
      <c r="BR10" s="673"/>
      <c r="BS10" s="646" t="s">
        <v>183</v>
      </c>
      <c r="BT10" s="641"/>
      <c r="BU10" s="641"/>
      <c r="BV10" s="641"/>
      <c r="BW10" s="641"/>
      <c r="BX10" s="641"/>
      <c r="BY10" s="641"/>
      <c r="BZ10" s="641"/>
      <c r="CA10" s="641"/>
      <c r="CB10" s="687"/>
      <c r="CD10" s="679" t="s">
        <v>247</v>
      </c>
      <c r="CE10" s="680"/>
      <c r="CF10" s="680"/>
      <c r="CG10" s="680"/>
      <c r="CH10" s="680"/>
      <c r="CI10" s="680"/>
      <c r="CJ10" s="680"/>
      <c r="CK10" s="680"/>
      <c r="CL10" s="680"/>
      <c r="CM10" s="680"/>
      <c r="CN10" s="680"/>
      <c r="CO10" s="680"/>
      <c r="CP10" s="680"/>
      <c r="CQ10" s="681"/>
      <c r="CR10" s="640">
        <v>54171</v>
      </c>
      <c r="CS10" s="641"/>
      <c r="CT10" s="641"/>
      <c r="CU10" s="641"/>
      <c r="CV10" s="641"/>
      <c r="CW10" s="641"/>
      <c r="CX10" s="641"/>
      <c r="CY10" s="642"/>
      <c r="CZ10" s="673">
        <v>0</v>
      </c>
      <c r="DA10" s="673"/>
      <c r="DB10" s="673"/>
      <c r="DC10" s="673"/>
      <c r="DD10" s="646" t="s">
        <v>183</v>
      </c>
      <c r="DE10" s="641"/>
      <c r="DF10" s="641"/>
      <c r="DG10" s="641"/>
      <c r="DH10" s="641"/>
      <c r="DI10" s="641"/>
      <c r="DJ10" s="641"/>
      <c r="DK10" s="641"/>
      <c r="DL10" s="641"/>
      <c r="DM10" s="641"/>
      <c r="DN10" s="641"/>
      <c r="DO10" s="641"/>
      <c r="DP10" s="642"/>
      <c r="DQ10" s="646">
        <v>50456</v>
      </c>
      <c r="DR10" s="641"/>
      <c r="DS10" s="641"/>
      <c r="DT10" s="641"/>
      <c r="DU10" s="641"/>
      <c r="DV10" s="641"/>
      <c r="DW10" s="641"/>
      <c r="DX10" s="641"/>
      <c r="DY10" s="641"/>
      <c r="DZ10" s="641"/>
      <c r="EA10" s="641"/>
      <c r="EB10" s="641"/>
      <c r="EC10" s="687"/>
    </row>
    <row r="11" spans="2:143" ht="11.25" customHeight="1" x14ac:dyDescent="0.15">
      <c r="B11" s="637" t="s">
        <v>248</v>
      </c>
      <c r="C11" s="638"/>
      <c r="D11" s="638"/>
      <c r="E11" s="638"/>
      <c r="F11" s="638"/>
      <c r="G11" s="638"/>
      <c r="H11" s="638"/>
      <c r="I11" s="638"/>
      <c r="J11" s="638"/>
      <c r="K11" s="638"/>
      <c r="L11" s="638"/>
      <c r="M11" s="638"/>
      <c r="N11" s="638"/>
      <c r="O11" s="638"/>
      <c r="P11" s="638"/>
      <c r="Q11" s="639"/>
      <c r="R11" s="640">
        <v>8783494</v>
      </c>
      <c r="S11" s="641"/>
      <c r="T11" s="641"/>
      <c r="U11" s="641"/>
      <c r="V11" s="641"/>
      <c r="W11" s="641"/>
      <c r="X11" s="641"/>
      <c r="Y11" s="642"/>
      <c r="Z11" s="643">
        <v>4.7</v>
      </c>
      <c r="AA11" s="644"/>
      <c r="AB11" s="644"/>
      <c r="AC11" s="645"/>
      <c r="AD11" s="646">
        <v>8783494</v>
      </c>
      <c r="AE11" s="641"/>
      <c r="AF11" s="641"/>
      <c r="AG11" s="641"/>
      <c r="AH11" s="641"/>
      <c r="AI11" s="641"/>
      <c r="AJ11" s="641"/>
      <c r="AK11" s="642"/>
      <c r="AL11" s="643">
        <v>11.2</v>
      </c>
      <c r="AM11" s="644"/>
      <c r="AN11" s="644"/>
      <c r="AO11" s="675"/>
      <c r="AP11" s="637" t="s">
        <v>249</v>
      </c>
      <c r="AQ11" s="638"/>
      <c r="AR11" s="638"/>
      <c r="AS11" s="638"/>
      <c r="AT11" s="638"/>
      <c r="AU11" s="638"/>
      <c r="AV11" s="638"/>
      <c r="AW11" s="638"/>
      <c r="AX11" s="638"/>
      <c r="AY11" s="638"/>
      <c r="AZ11" s="638"/>
      <c r="BA11" s="638"/>
      <c r="BB11" s="638"/>
      <c r="BC11" s="638"/>
      <c r="BD11" s="638"/>
      <c r="BE11" s="638"/>
      <c r="BF11" s="639"/>
      <c r="BG11" s="640">
        <v>2553023</v>
      </c>
      <c r="BH11" s="641"/>
      <c r="BI11" s="641"/>
      <c r="BJ11" s="641"/>
      <c r="BK11" s="641"/>
      <c r="BL11" s="641"/>
      <c r="BM11" s="641"/>
      <c r="BN11" s="642"/>
      <c r="BO11" s="673">
        <v>3.7</v>
      </c>
      <c r="BP11" s="673"/>
      <c r="BQ11" s="673"/>
      <c r="BR11" s="673"/>
      <c r="BS11" s="646">
        <v>413478</v>
      </c>
      <c r="BT11" s="641"/>
      <c r="BU11" s="641"/>
      <c r="BV11" s="641"/>
      <c r="BW11" s="641"/>
      <c r="BX11" s="641"/>
      <c r="BY11" s="641"/>
      <c r="BZ11" s="641"/>
      <c r="CA11" s="641"/>
      <c r="CB11" s="687"/>
      <c r="CD11" s="679" t="s">
        <v>250</v>
      </c>
      <c r="CE11" s="680"/>
      <c r="CF11" s="680"/>
      <c r="CG11" s="680"/>
      <c r="CH11" s="680"/>
      <c r="CI11" s="680"/>
      <c r="CJ11" s="680"/>
      <c r="CK11" s="680"/>
      <c r="CL11" s="680"/>
      <c r="CM11" s="680"/>
      <c r="CN11" s="680"/>
      <c r="CO11" s="680"/>
      <c r="CP11" s="680"/>
      <c r="CQ11" s="681"/>
      <c r="CR11" s="640">
        <v>1011812</v>
      </c>
      <c r="CS11" s="641"/>
      <c r="CT11" s="641"/>
      <c r="CU11" s="641"/>
      <c r="CV11" s="641"/>
      <c r="CW11" s="641"/>
      <c r="CX11" s="641"/>
      <c r="CY11" s="642"/>
      <c r="CZ11" s="673">
        <v>0.6</v>
      </c>
      <c r="DA11" s="673"/>
      <c r="DB11" s="673"/>
      <c r="DC11" s="673"/>
      <c r="DD11" s="646">
        <v>286996</v>
      </c>
      <c r="DE11" s="641"/>
      <c r="DF11" s="641"/>
      <c r="DG11" s="641"/>
      <c r="DH11" s="641"/>
      <c r="DI11" s="641"/>
      <c r="DJ11" s="641"/>
      <c r="DK11" s="641"/>
      <c r="DL11" s="641"/>
      <c r="DM11" s="641"/>
      <c r="DN11" s="641"/>
      <c r="DO11" s="641"/>
      <c r="DP11" s="642"/>
      <c r="DQ11" s="646">
        <v>624748</v>
      </c>
      <c r="DR11" s="641"/>
      <c r="DS11" s="641"/>
      <c r="DT11" s="641"/>
      <c r="DU11" s="641"/>
      <c r="DV11" s="641"/>
      <c r="DW11" s="641"/>
      <c r="DX11" s="641"/>
      <c r="DY11" s="641"/>
      <c r="DZ11" s="641"/>
      <c r="EA11" s="641"/>
      <c r="EB11" s="641"/>
      <c r="EC11" s="687"/>
    </row>
    <row r="12" spans="2:143" ht="11.25" customHeight="1" x14ac:dyDescent="0.15">
      <c r="B12" s="637" t="s">
        <v>251</v>
      </c>
      <c r="C12" s="638"/>
      <c r="D12" s="638"/>
      <c r="E12" s="638"/>
      <c r="F12" s="638"/>
      <c r="G12" s="638"/>
      <c r="H12" s="638"/>
      <c r="I12" s="638"/>
      <c r="J12" s="638"/>
      <c r="K12" s="638"/>
      <c r="L12" s="638"/>
      <c r="M12" s="638"/>
      <c r="N12" s="638"/>
      <c r="O12" s="638"/>
      <c r="P12" s="638"/>
      <c r="Q12" s="639"/>
      <c r="R12" s="640">
        <v>18470</v>
      </c>
      <c r="S12" s="641"/>
      <c r="T12" s="641"/>
      <c r="U12" s="641"/>
      <c r="V12" s="641"/>
      <c r="W12" s="641"/>
      <c r="X12" s="641"/>
      <c r="Y12" s="642"/>
      <c r="Z12" s="673">
        <v>0</v>
      </c>
      <c r="AA12" s="673"/>
      <c r="AB12" s="673"/>
      <c r="AC12" s="673"/>
      <c r="AD12" s="674">
        <v>18470</v>
      </c>
      <c r="AE12" s="674"/>
      <c r="AF12" s="674"/>
      <c r="AG12" s="674"/>
      <c r="AH12" s="674"/>
      <c r="AI12" s="674"/>
      <c r="AJ12" s="674"/>
      <c r="AK12" s="674"/>
      <c r="AL12" s="643">
        <v>0</v>
      </c>
      <c r="AM12" s="644"/>
      <c r="AN12" s="644"/>
      <c r="AO12" s="675"/>
      <c r="AP12" s="637" t="s">
        <v>252</v>
      </c>
      <c r="AQ12" s="638"/>
      <c r="AR12" s="638"/>
      <c r="AS12" s="638"/>
      <c r="AT12" s="638"/>
      <c r="AU12" s="638"/>
      <c r="AV12" s="638"/>
      <c r="AW12" s="638"/>
      <c r="AX12" s="638"/>
      <c r="AY12" s="638"/>
      <c r="AZ12" s="638"/>
      <c r="BA12" s="638"/>
      <c r="BB12" s="638"/>
      <c r="BC12" s="638"/>
      <c r="BD12" s="638"/>
      <c r="BE12" s="638"/>
      <c r="BF12" s="639"/>
      <c r="BG12" s="640">
        <v>25917560</v>
      </c>
      <c r="BH12" s="641"/>
      <c r="BI12" s="641"/>
      <c r="BJ12" s="641"/>
      <c r="BK12" s="641"/>
      <c r="BL12" s="641"/>
      <c r="BM12" s="641"/>
      <c r="BN12" s="642"/>
      <c r="BO12" s="673">
        <v>37.4</v>
      </c>
      <c r="BP12" s="673"/>
      <c r="BQ12" s="673"/>
      <c r="BR12" s="673"/>
      <c r="BS12" s="646" t="s">
        <v>183</v>
      </c>
      <c r="BT12" s="641"/>
      <c r="BU12" s="641"/>
      <c r="BV12" s="641"/>
      <c r="BW12" s="641"/>
      <c r="BX12" s="641"/>
      <c r="BY12" s="641"/>
      <c r="BZ12" s="641"/>
      <c r="CA12" s="641"/>
      <c r="CB12" s="687"/>
      <c r="CD12" s="679" t="s">
        <v>253</v>
      </c>
      <c r="CE12" s="680"/>
      <c r="CF12" s="680"/>
      <c r="CG12" s="680"/>
      <c r="CH12" s="680"/>
      <c r="CI12" s="680"/>
      <c r="CJ12" s="680"/>
      <c r="CK12" s="680"/>
      <c r="CL12" s="680"/>
      <c r="CM12" s="680"/>
      <c r="CN12" s="680"/>
      <c r="CO12" s="680"/>
      <c r="CP12" s="680"/>
      <c r="CQ12" s="681"/>
      <c r="CR12" s="640">
        <v>3616192</v>
      </c>
      <c r="CS12" s="641"/>
      <c r="CT12" s="641"/>
      <c r="CU12" s="641"/>
      <c r="CV12" s="641"/>
      <c r="CW12" s="641"/>
      <c r="CX12" s="641"/>
      <c r="CY12" s="642"/>
      <c r="CZ12" s="673">
        <v>2</v>
      </c>
      <c r="DA12" s="673"/>
      <c r="DB12" s="673"/>
      <c r="DC12" s="673"/>
      <c r="DD12" s="646">
        <v>2014</v>
      </c>
      <c r="DE12" s="641"/>
      <c r="DF12" s="641"/>
      <c r="DG12" s="641"/>
      <c r="DH12" s="641"/>
      <c r="DI12" s="641"/>
      <c r="DJ12" s="641"/>
      <c r="DK12" s="641"/>
      <c r="DL12" s="641"/>
      <c r="DM12" s="641"/>
      <c r="DN12" s="641"/>
      <c r="DO12" s="641"/>
      <c r="DP12" s="642"/>
      <c r="DQ12" s="646">
        <v>2404637</v>
      </c>
      <c r="DR12" s="641"/>
      <c r="DS12" s="641"/>
      <c r="DT12" s="641"/>
      <c r="DU12" s="641"/>
      <c r="DV12" s="641"/>
      <c r="DW12" s="641"/>
      <c r="DX12" s="641"/>
      <c r="DY12" s="641"/>
      <c r="DZ12" s="641"/>
      <c r="EA12" s="641"/>
      <c r="EB12" s="641"/>
      <c r="EC12" s="687"/>
    </row>
    <row r="13" spans="2:143" ht="11.25" customHeight="1" x14ac:dyDescent="0.15">
      <c r="B13" s="637" t="s">
        <v>254</v>
      </c>
      <c r="C13" s="638"/>
      <c r="D13" s="638"/>
      <c r="E13" s="638"/>
      <c r="F13" s="638"/>
      <c r="G13" s="638"/>
      <c r="H13" s="638"/>
      <c r="I13" s="638"/>
      <c r="J13" s="638"/>
      <c r="K13" s="638"/>
      <c r="L13" s="638"/>
      <c r="M13" s="638"/>
      <c r="N13" s="638"/>
      <c r="O13" s="638"/>
      <c r="P13" s="638"/>
      <c r="Q13" s="639"/>
      <c r="R13" s="640" t="s">
        <v>245</v>
      </c>
      <c r="S13" s="641"/>
      <c r="T13" s="641"/>
      <c r="U13" s="641"/>
      <c r="V13" s="641"/>
      <c r="W13" s="641"/>
      <c r="X13" s="641"/>
      <c r="Y13" s="642"/>
      <c r="Z13" s="673" t="s">
        <v>183</v>
      </c>
      <c r="AA13" s="673"/>
      <c r="AB13" s="673"/>
      <c r="AC13" s="673"/>
      <c r="AD13" s="674" t="s">
        <v>183</v>
      </c>
      <c r="AE13" s="674"/>
      <c r="AF13" s="674"/>
      <c r="AG13" s="674"/>
      <c r="AH13" s="674"/>
      <c r="AI13" s="674"/>
      <c r="AJ13" s="674"/>
      <c r="AK13" s="674"/>
      <c r="AL13" s="643" t="s">
        <v>245</v>
      </c>
      <c r="AM13" s="644"/>
      <c r="AN13" s="644"/>
      <c r="AO13" s="675"/>
      <c r="AP13" s="637" t="s">
        <v>255</v>
      </c>
      <c r="AQ13" s="638"/>
      <c r="AR13" s="638"/>
      <c r="AS13" s="638"/>
      <c r="AT13" s="638"/>
      <c r="AU13" s="638"/>
      <c r="AV13" s="638"/>
      <c r="AW13" s="638"/>
      <c r="AX13" s="638"/>
      <c r="AY13" s="638"/>
      <c r="AZ13" s="638"/>
      <c r="BA13" s="638"/>
      <c r="BB13" s="638"/>
      <c r="BC13" s="638"/>
      <c r="BD13" s="638"/>
      <c r="BE13" s="638"/>
      <c r="BF13" s="639"/>
      <c r="BG13" s="640">
        <v>25883625</v>
      </c>
      <c r="BH13" s="641"/>
      <c r="BI13" s="641"/>
      <c r="BJ13" s="641"/>
      <c r="BK13" s="641"/>
      <c r="BL13" s="641"/>
      <c r="BM13" s="641"/>
      <c r="BN13" s="642"/>
      <c r="BO13" s="673">
        <v>37.4</v>
      </c>
      <c r="BP13" s="673"/>
      <c r="BQ13" s="673"/>
      <c r="BR13" s="673"/>
      <c r="BS13" s="646" t="s">
        <v>183</v>
      </c>
      <c r="BT13" s="641"/>
      <c r="BU13" s="641"/>
      <c r="BV13" s="641"/>
      <c r="BW13" s="641"/>
      <c r="BX13" s="641"/>
      <c r="BY13" s="641"/>
      <c r="BZ13" s="641"/>
      <c r="CA13" s="641"/>
      <c r="CB13" s="687"/>
      <c r="CD13" s="679" t="s">
        <v>256</v>
      </c>
      <c r="CE13" s="680"/>
      <c r="CF13" s="680"/>
      <c r="CG13" s="680"/>
      <c r="CH13" s="680"/>
      <c r="CI13" s="680"/>
      <c r="CJ13" s="680"/>
      <c r="CK13" s="680"/>
      <c r="CL13" s="680"/>
      <c r="CM13" s="680"/>
      <c r="CN13" s="680"/>
      <c r="CO13" s="680"/>
      <c r="CP13" s="680"/>
      <c r="CQ13" s="681"/>
      <c r="CR13" s="640">
        <v>11777278</v>
      </c>
      <c r="CS13" s="641"/>
      <c r="CT13" s="641"/>
      <c r="CU13" s="641"/>
      <c r="CV13" s="641"/>
      <c r="CW13" s="641"/>
      <c r="CX13" s="641"/>
      <c r="CY13" s="642"/>
      <c r="CZ13" s="673">
        <v>6.5</v>
      </c>
      <c r="DA13" s="673"/>
      <c r="DB13" s="673"/>
      <c r="DC13" s="673"/>
      <c r="DD13" s="646">
        <v>5031667</v>
      </c>
      <c r="DE13" s="641"/>
      <c r="DF13" s="641"/>
      <c r="DG13" s="641"/>
      <c r="DH13" s="641"/>
      <c r="DI13" s="641"/>
      <c r="DJ13" s="641"/>
      <c r="DK13" s="641"/>
      <c r="DL13" s="641"/>
      <c r="DM13" s="641"/>
      <c r="DN13" s="641"/>
      <c r="DO13" s="641"/>
      <c r="DP13" s="642"/>
      <c r="DQ13" s="646">
        <v>8508284</v>
      </c>
      <c r="DR13" s="641"/>
      <c r="DS13" s="641"/>
      <c r="DT13" s="641"/>
      <c r="DU13" s="641"/>
      <c r="DV13" s="641"/>
      <c r="DW13" s="641"/>
      <c r="DX13" s="641"/>
      <c r="DY13" s="641"/>
      <c r="DZ13" s="641"/>
      <c r="EA13" s="641"/>
      <c r="EB13" s="641"/>
      <c r="EC13" s="687"/>
    </row>
    <row r="14" spans="2:143" ht="11.25" customHeight="1" x14ac:dyDescent="0.15">
      <c r="B14" s="637" t="s">
        <v>257</v>
      </c>
      <c r="C14" s="638"/>
      <c r="D14" s="638"/>
      <c r="E14" s="638"/>
      <c r="F14" s="638"/>
      <c r="G14" s="638"/>
      <c r="H14" s="638"/>
      <c r="I14" s="638"/>
      <c r="J14" s="638"/>
      <c r="K14" s="638"/>
      <c r="L14" s="638"/>
      <c r="M14" s="638"/>
      <c r="N14" s="638"/>
      <c r="O14" s="638"/>
      <c r="P14" s="638"/>
      <c r="Q14" s="639"/>
      <c r="R14" s="640">
        <v>23</v>
      </c>
      <c r="S14" s="641"/>
      <c r="T14" s="641"/>
      <c r="U14" s="641"/>
      <c r="V14" s="641"/>
      <c r="W14" s="641"/>
      <c r="X14" s="641"/>
      <c r="Y14" s="642"/>
      <c r="Z14" s="673">
        <v>0</v>
      </c>
      <c r="AA14" s="673"/>
      <c r="AB14" s="673"/>
      <c r="AC14" s="673"/>
      <c r="AD14" s="674">
        <v>23</v>
      </c>
      <c r="AE14" s="674"/>
      <c r="AF14" s="674"/>
      <c r="AG14" s="674"/>
      <c r="AH14" s="674"/>
      <c r="AI14" s="674"/>
      <c r="AJ14" s="674"/>
      <c r="AK14" s="674"/>
      <c r="AL14" s="643">
        <v>0</v>
      </c>
      <c r="AM14" s="644"/>
      <c r="AN14" s="644"/>
      <c r="AO14" s="675"/>
      <c r="AP14" s="637" t="s">
        <v>258</v>
      </c>
      <c r="AQ14" s="638"/>
      <c r="AR14" s="638"/>
      <c r="AS14" s="638"/>
      <c r="AT14" s="638"/>
      <c r="AU14" s="638"/>
      <c r="AV14" s="638"/>
      <c r="AW14" s="638"/>
      <c r="AX14" s="638"/>
      <c r="AY14" s="638"/>
      <c r="AZ14" s="638"/>
      <c r="BA14" s="638"/>
      <c r="BB14" s="638"/>
      <c r="BC14" s="638"/>
      <c r="BD14" s="638"/>
      <c r="BE14" s="638"/>
      <c r="BF14" s="639"/>
      <c r="BG14" s="640">
        <v>563998</v>
      </c>
      <c r="BH14" s="641"/>
      <c r="BI14" s="641"/>
      <c r="BJ14" s="641"/>
      <c r="BK14" s="641"/>
      <c r="BL14" s="641"/>
      <c r="BM14" s="641"/>
      <c r="BN14" s="642"/>
      <c r="BO14" s="673">
        <v>0.8</v>
      </c>
      <c r="BP14" s="673"/>
      <c r="BQ14" s="673"/>
      <c r="BR14" s="673"/>
      <c r="BS14" s="646" t="s">
        <v>183</v>
      </c>
      <c r="BT14" s="641"/>
      <c r="BU14" s="641"/>
      <c r="BV14" s="641"/>
      <c r="BW14" s="641"/>
      <c r="BX14" s="641"/>
      <c r="BY14" s="641"/>
      <c r="BZ14" s="641"/>
      <c r="CA14" s="641"/>
      <c r="CB14" s="687"/>
      <c r="CD14" s="679" t="s">
        <v>259</v>
      </c>
      <c r="CE14" s="680"/>
      <c r="CF14" s="680"/>
      <c r="CG14" s="680"/>
      <c r="CH14" s="680"/>
      <c r="CI14" s="680"/>
      <c r="CJ14" s="680"/>
      <c r="CK14" s="680"/>
      <c r="CL14" s="680"/>
      <c r="CM14" s="680"/>
      <c r="CN14" s="680"/>
      <c r="CO14" s="680"/>
      <c r="CP14" s="680"/>
      <c r="CQ14" s="681"/>
      <c r="CR14" s="640">
        <v>4918702</v>
      </c>
      <c r="CS14" s="641"/>
      <c r="CT14" s="641"/>
      <c r="CU14" s="641"/>
      <c r="CV14" s="641"/>
      <c r="CW14" s="641"/>
      <c r="CX14" s="641"/>
      <c r="CY14" s="642"/>
      <c r="CZ14" s="673">
        <v>2.7</v>
      </c>
      <c r="DA14" s="673"/>
      <c r="DB14" s="673"/>
      <c r="DC14" s="673"/>
      <c r="DD14" s="646">
        <v>375842</v>
      </c>
      <c r="DE14" s="641"/>
      <c r="DF14" s="641"/>
      <c r="DG14" s="641"/>
      <c r="DH14" s="641"/>
      <c r="DI14" s="641"/>
      <c r="DJ14" s="641"/>
      <c r="DK14" s="641"/>
      <c r="DL14" s="641"/>
      <c r="DM14" s="641"/>
      <c r="DN14" s="641"/>
      <c r="DO14" s="641"/>
      <c r="DP14" s="642"/>
      <c r="DQ14" s="646">
        <v>4736559</v>
      </c>
      <c r="DR14" s="641"/>
      <c r="DS14" s="641"/>
      <c r="DT14" s="641"/>
      <c r="DU14" s="641"/>
      <c r="DV14" s="641"/>
      <c r="DW14" s="641"/>
      <c r="DX14" s="641"/>
      <c r="DY14" s="641"/>
      <c r="DZ14" s="641"/>
      <c r="EA14" s="641"/>
      <c r="EB14" s="641"/>
      <c r="EC14" s="687"/>
    </row>
    <row r="15" spans="2:143" ht="11.25" customHeight="1" x14ac:dyDescent="0.15">
      <c r="B15" s="637" t="s">
        <v>260</v>
      </c>
      <c r="C15" s="638"/>
      <c r="D15" s="638"/>
      <c r="E15" s="638"/>
      <c r="F15" s="638"/>
      <c r="G15" s="638"/>
      <c r="H15" s="638"/>
      <c r="I15" s="638"/>
      <c r="J15" s="638"/>
      <c r="K15" s="638"/>
      <c r="L15" s="638"/>
      <c r="M15" s="638"/>
      <c r="N15" s="638"/>
      <c r="O15" s="638"/>
      <c r="P15" s="638"/>
      <c r="Q15" s="639"/>
      <c r="R15" s="640" t="s">
        <v>183</v>
      </c>
      <c r="S15" s="641"/>
      <c r="T15" s="641"/>
      <c r="U15" s="641"/>
      <c r="V15" s="641"/>
      <c r="W15" s="641"/>
      <c r="X15" s="641"/>
      <c r="Y15" s="642"/>
      <c r="Z15" s="673" t="s">
        <v>183</v>
      </c>
      <c r="AA15" s="673"/>
      <c r="AB15" s="673"/>
      <c r="AC15" s="673"/>
      <c r="AD15" s="674" t="s">
        <v>183</v>
      </c>
      <c r="AE15" s="674"/>
      <c r="AF15" s="674"/>
      <c r="AG15" s="674"/>
      <c r="AH15" s="674"/>
      <c r="AI15" s="674"/>
      <c r="AJ15" s="674"/>
      <c r="AK15" s="674"/>
      <c r="AL15" s="643" t="s">
        <v>183</v>
      </c>
      <c r="AM15" s="644"/>
      <c r="AN15" s="644"/>
      <c r="AO15" s="675"/>
      <c r="AP15" s="637" t="s">
        <v>261</v>
      </c>
      <c r="AQ15" s="638"/>
      <c r="AR15" s="638"/>
      <c r="AS15" s="638"/>
      <c r="AT15" s="638"/>
      <c r="AU15" s="638"/>
      <c r="AV15" s="638"/>
      <c r="AW15" s="638"/>
      <c r="AX15" s="638"/>
      <c r="AY15" s="638"/>
      <c r="AZ15" s="638"/>
      <c r="BA15" s="638"/>
      <c r="BB15" s="638"/>
      <c r="BC15" s="638"/>
      <c r="BD15" s="638"/>
      <c r="BE15" s="638"/>
      <c r="BF15" s="639"/>
      <c r="BG15" s="640">
        <v>2410266</v>
      </c>
      <c r="BH15" s="641"/>
      <c r="BI15" s="641"/>
      <c r="BJ15" s="641"/>
      <c r="BK15" s="641"/>
      <c r="BL15" s="641"/>
      <c r="BM15" s="641"/>
      <c r="BN15" s="642"/>
      <c r="BO15" s="673">
        <v>3.5</v>
      </c>
      <c r="BP15" s="673"/>
      <c r="BQ15" s="673"/>
      <c r="BR15" s="673"/>
      <c r="BS15" s="646" t="s">
        <v>183</v>
      </c>
      <c r="BT15" s="641"/>
      <c r="BU15" s="641"/>
      <c r="BV15" s="641"/>
      <c r="BW15" s="641"/>
      <c r="BX15" s="641"/>
      <c r="BY15" s="641"/>
      <c r="BZ15" s="641"/>
      <c r="CA15" s="641"/>
      <c r="CB15" s="687"/>
      <c r="CD15" s="679" t="s">
        <v>262</v>
      </c>
      <c r="CE15" s="680"/>
      <c r="CF15" s="680"/>
      <c r="CG15" s="680"/>
      <c r="CH15" s="680"/>
      <c r="CI15" s="680"/>
      <c r="CJ15" s="680"/>
      <c r="CK15" s="680"/>
      <c r="CL15" s="680"/>
      <c r="CM15" s="680"/>
      <c r="CN15" s="680"/>
      <c r="CO15" s="680"/>
      <c r="CP15" s="680"/>
      <c r="CQ15" s="681"/>
      <c r="CR15" s="640">
        <v>23560009</v>
      </c>
      <c r="CS15" s="641"/>
      <c r="CT15" s="641"/>
      <c r="CU15" s="641"/>
      <c r="CV15" s="641"/>
      <c r="CW15" s="641"/>
      <c r="CX15" s="641"/>
      <c r="CY15" s="642"/>
      <c r="CZ15" s="673">
        <v>13</v>
      </c>
      <c r="DA15" s="673"/>
      <c r="DB15" s="673"/>
      <c r="DC15" s="673"/>
      <c r="DD15" s="646">
        <v>8097915</v>
      </c>
      <c r="DE15" s="641"/>
      <c r="DF15" s="641"/>
      <c r="DG15" s="641"/>
      <c r="DH15" s="641"/>
      <c r="DI15" s="641"/>
      <c r="DJ15" s="641"/>
      <c r="DK15" s="641"/>
      <c r="DL15" s="641"/>
      <c r="DM15" s="641"/>
      <c r="DN15" s="641"/>
      <c r="DO15" s="641"/>
      <c r="DP15" s="642"/>
      <c r="DQ15" s="646">
        <v>15180175</v>
      </c>
      <c r="DR15" s="641"/>
      <c r="DS15" s="641"/>
      <c r="DT15" s="641"/>
      <c r="DU15" s="641"/>
      <c r="DV15" s="641"/>
      <c r="DW15" s="641"/>
      <c r="DX15" s="641"/>
      <c r="DY15" s="641"/>
      <c r="DZ15" s="641"/>
      <c r="EA15" s="641"/>
      <c r="EB15" s="641"/>
      <c r="EC15" s="687"/>
    </row>
    <row r="16" spans="2:143" ht="11.25" customHeight="1" x14ac:dyDescent="0.15">
      <c r="B16" s="637" t="s">
        <v>263</v>
      </c>
      <c r="C16" s="638"/>
      <c r="D16" s="638"/>
      <c r="E16" s="638"/>
      <c r="F16" s="638"/>
      <c r="G16" s="638"/>
      <c r="H16" s="638"/>
      <c r="I16" s="638"/>
      <c r="J16" s="638"/>
      <c r="K16" s="638"/>
      <c r="L16" s="638"/>
      <c r="M16" s="638"/>
      <c r="N16" s="638"/>
      <c r="O16" s="638"/>
      <c r="P16" s="638"/>
      <c r="Q16" s="639"/>
      <c r="R16" s="640">
        <v>103075</v>
      </c>
      <c r="S16" s="641"/>
      <c r="T16" s="641"/>
      <c r="U16" s="641"/>
      <c r="V16" s="641"/>
      <c r="W16" s="641"/>
      <c r="X16" s="641"/>
      <c r="Y16" s="642"/>
      <c r="Z16" s="673">
        <v>0.1</v>
      </c>
      <c r="AA16" s="673"/>
      <c r="AB16" s="673"/>
      <c r="AC16" s="673"/>
      <c r="AD16" s="674">
        <v>103075</v>
      </c>
      <c r="AE16" s="674"/>
      <c r="AF16" s="674"/>
      <c r="AG16" s="674"/>
      <c r="AH16" s="674"/>
      <c r="AI16" s="674"/>
      <c r="AJ16" s="674"/>
      <c r="AK16" s="674"/>
      <c r="AL16" s="643">
        <v>0.1</v>
      </c>
      <c r="AM16" s="644"/>
      <c r="AN16" s="644"/>
      <c r="AO16" s="675"/>
      <c r="AP16" s="637" t="s">
        <v>264</v>
      </c>
      <c r="AQ16" s="638"/>
      <c r="AR16" s="638"/>
      <c r="AS16" s="638"/>
      <c r="AT16" s="638"/>
      <c r="AU16" s="638"/>
      <c r="AV16" s="638"/>
      <c r="AW16" s="638"/>
      <c r="AX16" s="638"/>
      <c r="AY16" s="638"/>
      <c r="AZ16" s="638"/>
      <c r="BA16" s="638"/>
      <c r="BB16" s="638"/>
      <c r="BC16" s="638"/>
      <c r="BD16" s="638"/>
      <c r="BE16" s="638"/>
      <c r="BF16" s="639"/>
      <c r="BG16" s="640" t="s">
        <v>183</v>
      </c>
      <c r="BH16" s="641"/>
      <c r="BI16" s="641"/>
      <c r="BJ16" s="641"/>
      <c r="BK16" s="641"/>
      <c r="BL16" s="641"/>
      <c r="BM16" s="641"/>
      <c r="BN16" s="642"/>
      <c r="BO16" s="673" t="s">
        <v>245</v>
      </c>
      <c r="BP16" s="673"/>
      <c r="BQ16" s="673"/>
      <c r="BR16" s="673"/>
      <c r="BS16" s="646" t="s">
        <v>245</v>
      </c>
      <c r="BT16" s="641"/>
      <c r="BU16" s="641"/>
      <c r="BV16" s="641"/>
      <c r="BW16" s="641"/>
      <c r="BX16" s="641"/>
      <c r="BY16" s="641"/>
      <c r="BZ16" s="641"/>
      <c r="CA16" s="641"/>
      <c r="CB16" s="687"/>
      <c r="CD16" s="679" t="s">
        <v>265</v>
      </c>
      <c r="CE16" s="680"/>
      <c r="CF16" s="680"/>
      <c r="CG16" s="680"/>
      <c r="CH16" s="680"/>
      <c r="CI16" s="680"/>
      <c r="CJ16" s="680"/>
      <c r="CK16" s="680"/>
      <c r="CL16" s="680"/>
      <c r="CM16" s="680"/>
      <c r="CN16" s="680"/>
      <c r="CO16" s="680"/>
      <c r="CP16" s="680"/>
      <c r="CQ16" s="681"/>
      <c r="CR16" s="640">
        <v>123521</v>
      </c>
      <c r="CS16" s="641"/>
      <c r="CT16" s="641"/>
      <c r="CU16" s="641"/>
      <c r="CV16" s="641"/>
      <c r="CW16" s="641"/>
      <c r="CX16" s="641"/>
      <c r="CY16" s="642"/>
      <c r="CZ16" s="673">
        <v>0.1</v>
      </c>
      <c r="DA16" s="673"/>
      <c r="DB16" s="673"/>
      <c r="DC16" s="673"/>
      <c r="DD16" s="646" t="s">
        <v>183</v>
      </c>
      <c r="DE16" s="641"/>
      <c r="DF16" s="641"/>
      <c r="DG16" s="641"/>
      <c r="DH16" s="641"/>
      <c r="DI16" s="641"/>
      <c r="DJ16" s="641"/>
      <c r="DK16" s="641"/>
      <c r="DL16" s="641"/>
      <c r="DM16" s="641"/>
      <c r="DN16" s="641"/>
      <c r="DO16" s="641"/>
      <c r="DP16" s="642"/>
      <c r="DQ16" s="646">
        <v>29558</v>
      </c>
      <c r="DR16" s="641"/>
      <c r="DS16" s="641"/>
      <c r="DT16" s="641"/>
      <c r="DU16" s="641"/>
      <c r="DV16" s="641"/>
      <c r="DW16" s="641"/>
      <c r="DX16" s="641"/>
      <c r="DY16" s="641"/>
      <c r="DZ16" s="641"/>
      <c r="EA16" s="641"/>
      <c r="EB16" s="641"/>
      <c r="EC16" s="687"/>
    </row>
    <row r="17" spans="2:133" ht="11.25" customHeight="1" x14ac:dyDescent="0.15">
      <c r="B17" s="637" t="s">
        <v>266</v>
      </c>
      <c r="C17" s="638"/>
      <c r="D17" s="638"/>
      <c r="E17" s="638"/>
      <c r="F17" s="638"/>
      <c r="G17" s="638"/>
      <c r="H17" s="638"/>
      <c r="I17" s="638"/>
      <c r="J17" s="638"/>
      <c r="K17" s="638"/>
      <c r="L17" s="638"/>
      <c r="M17" s="638"/>
      <c r="N17" s="638"/>
      <c r="O17" s="638"/>
      <c r="P17" s="638"/>
      <c r="Q17" s="639"/>
      <c r="R17" s="640">
        <v>356083</v>
      </c>
      <c r="S17" s="641"/>
      <c r="T17" s="641"/>
      <c r="U17" s="641"/>
      <c r="V17" s="641"/>
      <c r="W17" s="641"/>
      <c r="X17" s="641"/>
      <c r="Y17" s="642"/>
      <c r="Z17" s="673">
        <v>0.2</v>
      </c>
      <c r="AA17" s="673"/>
      <c r="AB17" s="673"/>
      <c r="AC17" s="673"/>
      <c r="AD17" s="674">
        <v>356083</v>
      </c>
      <c r="AE17" s="674"/>
      <c r="AF17" s="674"/>
      <c r="AG17" s="674"/>
      <c r="AH17" s="674"/>
      <c r="AI17" s="674"/>
      <c r="AJ17" s="674"/>
      <c r="AK17" s="674"/>
      <c r="AL17" s="643">
        <v>0.5</v>
      </c>
      <c r="AM17" s="644"/>
      <c r="AN17" s="644"/>
      <c r="AO17" s="675"/>
      <c r="AP17" s="637" t="s">
        <v>267</v>
      </c>
      <c r="AQ17" s="638"/>
      <c r="AR17" s="638"/>
      <c r="AS17" s="638"/>
      <c r="AT17" s="638"/>
      <c r="AU17" s="638"/>
      <c r="AV17" s="638"/>
      <c r="AW17" s="638"/>
      <c r="AX17" s="638"/>
      <c r="AY17" s="638"/>
      <c r="AZ17" s="638"/>
      <c r="BA17" s="638"/>
      <c r="BB17" s="638"/>
      <c r="BC17" s="638"/>
      <c r="BD17" s="638"/>
      <c r="BE17" s="638"/>
      <c r="BF17" s="639"/>
      <c r="BG17" s="640" t="s">
        <v>183</v>
      </c>
      <c r="BH17" s="641"/>
      <c r="BI17" s="641"/>
      <c r="BJ17" s="641"/>
      <c r="BK17" s="641"/>
      <c r="BL17" s="641"/>
      <c r="BM17" s="641"/>
      <c r="BN17" s="642"/>
      <c r="BO17" s="673" t="s">
        <v>183</v>
      </c>
      <c r="BP17" s="673"/>
      <c r="BQ17" s="673"/>
      <c r="BR17" s="673"/>
      <c r="BS17" s="646" t="s">
        <v>183</v>
      </c>
      <c r="BT17" s="641"/>
      <c r="BU17" s="641"/>
      <c r="BV17" s="641"/>
      <c r="BW17" s="641"/>
      <c r="BX17" s="641"/>
      <c r="BY17" s="641"/>
      <c r="BZ17" s="641"/>
      <c r="CA17" s="641"/>
      <c r="CB17" s="687"/>
      <c r="CD17" s="679" t="s">
        <v>268</v>
      </c>
      <c r="CE17" s="680"/>
      <c r="CF17" s="680"/>
      <c r="CG17" s="680"/>
      <c r="CH17" s="680"/>
      <c r="CI17" s="680"/>
      <c r="CJ17" s="680"/>
      <c r="CK17" s="680"/>
      <c r="CL17" s="680"/>
      <c r="CM17" s="680"/>
      <c r="CN17" s="680"/>
      <c r="CO17" s="680"/>
      <c r="CP17" s="680"/>
      <c r="CQ17" s="681"/>
      <c r="CR17" s="640">
        <v>9914864</v>
      </c>
      <c r="CS17" s="641"/>
      <c r="CT17" s="641"/>
      <c r="CU17" s="641"/>
      <c r="CV17" s="641"/>
      <c r="CW17" s="641"/>
      <c r="CX17" s="641"/>
      <c r="CY17" s="642"/>
      <c r="CZ17" s="673">
        <v>5.5</v>
      </c>
      <c r="DA17" s="673"/>
      <c r="DB17" s="673"/>
      <c r="DC17" s="673"/>
      <c r="DD17" s="646" t="s">
        <v>245</v>
      </c>
      <c r="DE17" s="641"/>
      <c r="DF17" s="641"/>
      <c r="DG17" s="641"/>
      <c r="DH17" s="641"/>
      <c r="DI17" s="641"/>
      <c r="DJ17" s="641"/>
      <c r="DK17" s="641"/>
      <c r="DL17" s="641"/>
      <c r="DM17" s="641"/>
      <c r="DN17" s="641"/>
      <c r="DO17" s="641"/>
      <c r="DP17" s="642"/>
      <c r="DQ17" s="646">
        <v>9853277</v>
      </c>
      <c r="DR17" s="641"/>
      <c r="DS17" s="641"/>
      <c r="DT17" s="641"/>
      <c r="DU17" s="641"/>
      <c r="DV17" s="641"/>
      <c r="DW17" s="641"/>
      <c r="DX17" s="641"/>
      <c r="DY17" s="641"/>
      <c r="DZ17" s="641"/>
      <c r="EA17" s="641"/>
      <c r="EB17" s="641"/>
      <c r="EC17" s="687"/>
    </row>
    <row r="18" spans="2:133" ht="11.25" customHeight="1" x14ac:dyDescent="0.15">
      <c r="B18" s="637" t="s">
        <v>269</v>
      </c>
      <c r="C18" s="638"/>
      <c r="D18" s="638"/>
      <c r="E18" s="638"/>
      <c r="F18" s="638"/>
      <c r="G18" s="638"/>
      <c r="H18" s="638"/>
      <c r="I18" s="638"/>
      <c r="J18" s="638"/>
      <c r="K18" s="638"/>
      <c r="L18" s="638"/>
      <c r="M18" s="638"/>
      <c r="N18" s="638"/>
      <c r="O18" s="638"/>
      <c r="P18" s="638"/>
      <c r="Q18" s="639"/>
      <c r="R18" s="640">
        <v>541336</v>
      </c>
      <c r="S18" s="641"/>
      <c r="T18" s="641"/>
      <c r="U18" s="641"/>
      <c r="V18" s="641"/>
      <c r="W18" s="641"/>
      <c r="X18" s="641"/>
      <c r="Y18" s="642"/>
      <c r="Z18" s="673">
        <v>0.3</v>
      </c>
      <c r="AA18" s="673"/>
      <c r="AB18" s="673"/>
      <c r="AC18" s="673"/>
      <c r="AD18" s="674">
        <v>541336</v>
      </c>
      <c r="AE18" s="674"/>
      <c r="AF18" s="674"/>
      <c r="AG18" s="674"/>
      <c r="AH18" s="674"/>
      <c r="AI18" s="674"/>
      <c r="AJ18" s="674"/>
      <c r="AK18" s="674"/>
      <c r="AL18" s="643">
        <v>0.7</v>
      </c>
      <c r="AM18" s="644"/>
      <c r="AN18" s="644"/>
      <c r="AO18" s="675"/>
      <c r="AP18" s="637" t="s">
        <v>270</v>
      </c>
      <c r="AQ18" s="638"/>
      <c r="AR18" s="638"/>
      <c r="AS18" s="638"/>
      <c r="AT18" s="638"/>
      <c r="AU18" s="638"/>
      <c r="AV18" s="638"/>
      <c r="AW18" s="638"/>
      <c r="AX18" s="638"/>
      <c r="AY18" s="638"/>
      <c r="AZ18" s="638"/>
      <c r="BA18" s="638"/>
      <c r="BB18" s="638"/>
      <c r="BC18" s="638"/>
      <c r="BD18" s="638"/>
      <c r="BE18" s="638"/>
      <c r="BF18" s="639"/>
      <c r="BG18" s="640" t="s">
        <v>245</v>
      </c>
      <c r="BH18" s="641"/>
      <c r="BI18" s="641"/>
      <c r="BJ18" s="641"/>
      <c r="BK18" s="641"/>
      <c r="BL18" s="641"/>
      <c r="BM18" s="641"/>
      <c r="BN18" s="642"/>
      <c r="BO18" s="673" t="s">
        <v>245</v>
      </c>
      <c r="BP18" s="673"/>
      <c r="BQ18" s="673"/>
      <c r="BR18" s="673"/>
      <c r="BS18" s="646" t="s">
        <v>245</v>
      </c>
      <c r="BT18" s="641"/>
      <c r="BU18" s="641"/>
      <c r="BV18" s="641"/>
      <c r="BW18" s="641"/>
      <c r="BX18" s="641"/>
      <c r="BY18" s="641"/>
      <c r="BZ18" s="641"/>
      <c r="CA18" s="641"/>
      <c r="CB18" s="687"/>
      <c r="CD18" s="679" t="s">
        <v>271</v>
      </c>
      <c r="CE18" s="680"/>
      <c r="CF18" s="680"/>
      <c r="CG18" s="680"/>
      <c r="CH18" s="680"/>
      <c r="CI18" s="680"/>
      <c r="CJ18" s="680"/>
      <c r="CK18" s="680"/>
      <c r="CL18" s="680"/>
      <c r="CM18" s="680"/>
      <c r="CN18" s="680"/>
      <c r="CO18" s="680"/>
      <c r="CP18" s="680"/>
      <c r="CQ18" s="681"/>
      <c r="CR18" s="640" t="s">
        <v>183</v>
      </c>
      <c r="CS18" s="641"/>
      <c r="CT18" s="641"/>
      <c r="CU18" s="641"/>
      <c r="CV18" s="641"/>
      <c r="CW18" s="641"/>
      <c r="CX18" s="641"/>
      <c r="CY18" s="642"/>
      <c r="CZ18" s="673" t="s">
        <v>245</v>
      </c>
      <c r="DA18" s="673"/>
      <c r="DB18" s="673"/>
      <c r="DC18" s="673"/>
      <c r="DD18" s="646" t="s">
        <v>183</v>
      </c>
      <c r="DE18" s="641"/>
      <c r="DF18" s="641"/>
      <c r="DG18" s="641"/>
      <c r="DH18" s="641"/>
      <c r="DI18" s="641"/>
      <c r="DJ18" s="641"/>
      <c r="DK18" s="641"/>
      <c r="DL18" s="641"/>
      <c r="DM18" s="641"/>
      <c r="DN18" s="641"/>
      <c r="DO18" s="641"/>
      <c r="DP18" s="642"/>
      <c r="DQ18" s="646" t="s">
        <v>183</v>
      </c>
      <c r="DR18" s="641"/>
      <c r="DS18" s="641"/>
      <c r="DT18" s="641"/>
      <c r="DU18" s="641"/>
      <c r="DV18" s="641"/>
      <c r="DW18" s="641"/>
      <c r="DX18" s="641"/>
      <c r="DY18" s="641"/>
      <c r="DZ18" s="641"/>
      <c r="EA18" s="641"/>
      <c r="EB18" s="641"/>
      <c r="EC18" s="687"/>
    </row>
    <row r="19" spans="2:133" ht="11.25" customHeight="1" x14ac:dyDescent="0.15">
      <c r="B19" s="637" t="s">
        <v>272</v>
      </c>
      <c r="C19" s="638"/>
      <c r="D19" s="638"/>
      <c r="E19" s="638"/>
      <c r="F19" s="638"/>
      <c r="G19" s="638"/>
      <c r="H19" s="638"/>
      <c r="I19" s="638"/>
      <c r="J19" s="638"/>
      <c r="K19" s="638"/>
      <c r="L19" s="638"/>
      <c r="M19" s="638"/>
      <c r="N19" s="638"/>
      <c r="O19" s="638"/>
      <c r="P19" s="638"/>
      <c r="Q19" s="639"/>
      <c r="R19" s="640">
        <v>478493</v>
      </c>
      <c r="S19" s="641"/>
      <c r="T19" s="641"/>
      <c r="U19" s="641"/>
      <c r="V19" s="641"/>
      <c r="W19" s="641"/>
      <c r="X19" s="641"/>
      <c r="Y19" s="642"/>
      <c r="Z19" s="673">
        <v>0.3</v>
      </c>
      <c r="AA19" s="673"/>
      <c r="AB19" s="673"/>
      <c r="AC19" s="673"/>
      <c r="AD19" s="674">
        <v>478493</v>
      </c>
      <c r="AE19" s="674"/>
      <c r="AF19" s="674"/>
      <c r="AG19" s="674"/>
      <c r="AH19" s="674"/>
      <c r="AI19" s="674"/>
      <c r="AJ19" s="674"/>
      <c r="AK19" s="674"/>
      <c r="AL19" s="643">
        <v>0.6</v>
      </c>
      <c r="AM19" s="644"/>
      <c r="AN19" s="644"/>
      <c r="AO19" s="675"/>
      <c r="AP19" s="637" t="s">
        <v>273</v>
      </c>
      <c r="AQ19" s="638"/>
      <c r="AR19" s="638"/>
      <c r="AS19" s="638"/>
      <c r="AT19" s="638"/>
      <c r="AU19" s="638"/>
      <c r="AV19" s="638"/>
      <c r="AW19" s="638"/>
      <c r="AX19" s="638"/>
      <c r="AY19" s="638"/>
      <c r="AZ19" s="638"/>
      <c r="BA19" s="638"/>
      <c r="BB19" s="638"/>
      <c r="BC19" s="638"/>
      <c r="BD19" s="638"/>
      <c r="BE19" s="638"/>
      <c r="BF19" s="639"/>
      <c r="BG19" s="640">
        <v>6914761</v>
      </c>
      <c r="BH19" s="641"/>
      <c r="BI19" s="641"/>
      <c r="BJ19" s="641"/>
      <c r="BK19" s="641"/>
      <c r="BL19" s="641"/>
      <c r="BM19" s="641"/>
      <c r="BN19" s="642"/>
      <c r="BO19" s="673">
        <v>10</v>
      </c>
      <c r="BP19" s="673"/>
      <c r="BQ19" s="673"/>
      <c r="BR19" s="673"/>
      <c r="BS19" s="646" t="s">
        <v>183</v>
      </c>
      <c r="BT19" s="641"/>
      <c r="BU19" s="641"/>
      <c r="BV19" s="641"/>
      <c r="BW19" s="641"/>
      <c r="BX19" s="641"/>
      <c r="BY19" s="641"/>
      <c r="BZ19" s="641"/>
      <c r="CA19" s="641"/>
      <c r="CB19" s="687"/>
      <c r="CD19" s="679" t="s">
        <v>274</v>
      </c>
      <c r="CE19" s="680"/>
      <c r="CF19" s="680"/>
      <c r="CG19" s="680"/>
      <c r="CH19" s="680"/>
      <c r="CI19" s="680"/>
      <c r="CJ19" s="680"/>
      <c r="CK19" s="680"/>
      <c r="CL19" s="680"/>
      <c r="CM19" s="680"/>
      <c r="CN19" s="680"/>
      <c r="CO19" s="680"/>
      <c r="CP19" s="680"/>
      <c r="CQ19" s="681"/>
      <c r="CR19" s="640" t="s">
        <v>245</v>
      </c>
      <c r="CS19" s="641"/>
      <c r="CT19" s="641"/>
      <c r="CU19" s="641"/>
      <c r="CV19" s="641"/>
      <c r="CW19" s="641"/>
      <c r="CX19" s="641"/>
      <c r="CY19" s="642"/>
      <c r="CZ19" s="673" t="s">
        <v>183</v>
      </c>
      <c r="DA19" s="673"/>
      <c r="DB19" s="673"/>
      <c r="DC19" s="673"/>
      <c r="DD19" s="646" t="s">
        <v>245</v>
      </c>
      <c r="DE19" s="641"/>
      <c r="DF19" s="641"/>
      <c r="DG19" s="641"/>
      <c r="DH19" s="641"/>
      <c r="DI19" s="641"/>
      <c r="DJ19" s="641"/>
      <c r="DK19" s="641"/>
      <c r="DL19" s="641"/>
      <c r="DM19" s="641"/>
      <c r="DN19" s="641"/>
      <c r="DO19" s="641"/>
      <c r="DP19" s="642"/>
      <c r="DQ19" s="646" t="s">
        <v>183</v>
      </c>
      <c r="DR19" s="641"/>
      <c r="DS19" s="641"/>
      <c r="DT19" s="641"/>
      <c r="DU19" s="641"/>
      <c r="DV19" s="641"/>
      <c r="DW19" s="641"/>
      <c r="DX19" s="641"/>
      <c r="DY19" s="641"/>
      <c r="DZ19" s="641"/>
      <c r="EA19" s="641"/>
      <c r="EB19" s="641"/>
      <c r="EC19" s="687"/>
    </row>
    <row r="20" spans="2:133" ht="11.25" customHeight="1" x14ac:dyDescent="0.15">
      <c r="B20" s="637" t="s">
        <v>275</v>
      </c>
      <c r="C20" s="638"/>
      <c r="D20" s="638"/>
      <c r="E20" s="638"/>
      <c r="F20" s="638"/>
      <c r="G20" s="638"/>
      <c r="H20" s="638"/>
      <c r="I20" s="638"/>
      <c r="J20" s="638"/>
      <c r="K20" s="638"/>
      <c r="L20" s="638"/>
      <c r="M20" s="638"/>
      <c r="N20" s="638"/>
      <c r="O20" s="638"/>
      <c r="P20" s="638"/>
      <c r="Q20" s="639"/>
      <c r="R20" s="640">
        <v>48848</v>
      </c>
      <c r="S20" s="641"/>
      <c r="T20" s="641"/>
      <c r="U20" s="641"/>
      <c r="V20" s="641"/>
      <c r="W20" s="641"/>
      <c r="X20" s="641"/>
      <c r="Y20" s="642"/>
      <c r="Z20" s="673">
        <v>0</v>
      </c>
      <c r="AA20" s="673"/>
      <c r="AB20" s="673"/>
      <c r="AC20" s="673"/>
      <c r="AD20" s="674">
        <v>48848</v>
      </c>
      <c r="AE20" s="674"/>
      <c r="AF20" s="674"/>
      <c r="AG20" s="674"/>
      <c r="AH20" s="674"/>
      <c r="AI20" s="674"/>
      <c r="AJ20" s="674"/>
      <c r="AK20" s="674"/>
      <c r="AL20" s="643">
        <v>0.1</v>
      </c>
      <c r="AM20" s="644"/>
      <c r="AN20" s="644"/>
      <c r="AO20" s="675"/>
      <c r="AP20" s="637" t="s">
        <v>276</v>
      </c>
      <c r="AQ20" s="638"/>
      <c r="AR20" s="638"/>
      <c r="AS20" s="638"/>
      <c r="AT20" s="638"/>
      <c r="AU20" s="638"/>
      <c r="AV20" s="638"/>
      <c r="AW20" s="638"/>
      <c r="AX20" s="638"/>
      <c r="AY20" s="638"/>
      <c r="AZ20" s="638"/>
      <c r="BA20" s="638"/>
      <c r="BB20" s="638"/>
      <c r="BC20" s="638"/>
      <c r="BD20" s="638"/>
      <c r="BE20" s="638"/>
      <c r="BF20" s="639"/>
      <c r="BG20" s="640">
        <v>6914761</v>
      </c>
      <c r="BH20" s="641"/>
      <c r="BI20" s="641"/>
      <c r="BJ20" s="641"/>
      <c r="BK20" s="641"/>
      <c r="BL20" s="641"/>
      <c r="BM20" s="641"/>
      <c r="BN20" s="642"/>
      <c r="BO20" s="673">
        <v>10</v>
      </c>
      <c r="BP20" s="673"/>
      <c r="BQ20" s="673"/>
      <c r="BR20" s="673"/>
      <c r="BS20" s="646" t="s">
        <v>183</v>
      </c>
      <c r="BT20" s="641"/>
      <c r="BU20" s="641"/>
      <c r="BV20" s="641"/>
      <c r="BW20" s="641"/>
      <c r="BX20" s="641"/>
      <c r="BY20" s="641"/>
      <c r="BZ20" s="641"/>
      <c r="CA20" s="641"/>
      <c r="CB20" s="687"/>
      <c r="CD20" s="679" t="s">
        <v>277</v>
      </c>
      <c r="CE20" s="680"/>
      <c r="CF20" s="680"/>
      <c r="CG20" s="680"/>
      <c r="CH20" s="680"/>
      <c r="CI20" s="680"/>
      <c r="CJ20" s="680"/>
      <c r="CK20" s="680"/>
      <c r="CL20" s="680"/>
      <c r="CM20" s="680"/>
      <c r="CN20" s="680"/>
      <c r="CO20" s="680"/>
      <c r="CP20" s="680"/>
      <c r="CQ20" s="681"/>
      <c r="CR20" s="640">
        <v>180740006</v>
      </c>
      <c r="CS20" s="641"/>
      <c r="CT20" s="641"/>
      <c r="CU20" s="641"/>
      <c r="CV20" s="641"/>
      <c r="CW20" s="641"/>
      <c r="CX20" s="641"/>
      <c r="CY20" s="642"/>
      <c r="CZ20" s="673">
        <v>100</v>
      </c>
      <c r="DA20" s="673"/>
      <c r="DB20" s="673"/>
      <c r="DC20" s="673"/>
      <c r="DD20" s="646">
        <v>15719103</v>
      </c>
      <c r="DE20" s="641"/>
      <c r="DF20" s="641"/>
      <c r="DG20" s="641"/>
      <c r="DH20" s="641"/>
      <c r="DI20" s="641"/>
      <c r="DJ20" s="641"/>
      <c r="DK20" s="641"/>
      <c r="DL20" s="641"/>
      <c r="DM20" s="641"/>
      <c r="DN20" s="641"/>
      <c r="DO20" s="641"/>
      <c r="DP20" s="642"/>
      <c r="DQ20" s="646">
        <v>90472284</v>
      </c>
      <c r="DR20" s="641"/>
      <c r="DS20" s="641"/>
      <c r="DT20" s="641"/>
      <c r="DU20" s="641"/>
      <c r="DV20" s="641"/>
      <c r="DW20" s="641"/>
      <c r="DX20" s="641"/>
      <c r="DY20" s="641"/>
      <c r="DZ20" s="641"/>
      <c r="EA20" s="641"/>
      <c r="EB20" s="641"/>
      <c r="EC20" s="687"/>
    </row>
    <row r="21" spans="2:133" ht="11.25" customHeight="1" x14ac:dyDescent="0.15">
      <c r="B21" s="637" t="s">
        <v>278</v>
      </c>
      <c r="C21" s="638"/>
      <c r="D21" s="638"/>
      <c r="E21" s="638"/>
      <c r="F21" s="638"/>
      <c r="G21" s="638"/>
      <c r="H21" s="638"/>
      <c r="I21" s="638"/>
      <c r="J21" s="638"/>
      <c r="K21" s="638"/>
      <c r="L21" s="638"/>
      <c r="M21" s="638"/>
      <c r="N21" s="638"/>
      <c r="O21" s="638"/>
      <c r="P21" s="638"/>
      <c r="Q21" s="639"/>
      <c r="R21" s="640">
        <v>13995</v>
      </c>
      <c r="S21" s="641"/>
      <c r="T21" s="641"/>
      <c r="U21" s="641"/>
      <c r="V21" s="641"/>
      <c r="W21" s="641"/>
      <c r="X21" s="641"/>
      <c r="Y21" s="642"/>
      <c r="Z21" s="673">
        <v>0</v>
      </c>
      <c r="AA21" s="673"/>
      <c r="AB21" s="673"/>
      <c r="AC21" s="673"/>
      <c r="AD21" s="674">
        <v>13995</v>
      </c>
      <c r="AE21" s="674"/>
      <c r="AF21" s="674"/>
      <c r="AG21" s="674"/>
      <c r="AH21" s="674"/>
      <c r="AI21" s="674"/>
      <c r="AJ21" s="674"/>
      <c r="AK21" s="674"/>
      <c r="AL21" s="643">
        <v>0</v>
      </c>
      <c r="AM21" s="644"/>
      <c r="AN21" s="644"/>
      <c r="AO21" s="675"/>
      <c r="AP21" s="734" t="s">
        <v>279</v>
      </c>
      <c r="AQ21" s="742"/>
      <c r="AR21" s="742"/>
      <c r="AS21" s="742"/>
      <c r="AT21" s="742"/>
      <c r="AU21" s="742"/>
      <c r="AV21" s="742"/>
      <c r="AW21" s="742"/>
      <c r="AX21" s="742"/>
      <c r="AY21" s="742"/>
      <c r="AZ21" s="742"/>
      <c r="BA21" s="742"/>
      <c r="BB21" s="742"/>
      <c r="BC21" s="742"/>
      <c r="BD21" s="742"/>
      <c r="BE21" s="742"/>
      <c r="BF21" s="736"/>
      <c r="BG21" s="640" t="s">
        <v>245</v>
      </c>
      <c r="BH21" s="641"/>
      <c r="BI21" s="641"/>
      <c r="BJ21" s="641"/>
      <c r="BK21" s="641"/>
      <c r="BL21" s="641"/>
      <c r="BM21" s="641"/>
      <c r="BN21" s="642"/>
      <c r="BO21" s="673" t="s">
        <v>183</v>
      </c>
      <c r="BP21" s="673"/>
      <c r="BQ21" s="673"/>
      <c r="BR21" s="673"/>
      <c r="BS21" s="646" t="s">
        <v>183</v>
      </c>
      <c r="BT21" s="641"/>
      <c r="BU21" s="641"/>
      <c r="BV21" s="641"/>
      <c r="BW21" s="641"/>
      <c r="BX21" s="641"/>
      <c r="BY21" s="641"/>
      <c r="BZ21" s="641"/>
      <c r="CA21" s="641"/>
      <c r="CB21" s="687"/>
      <c r="CD21" s="747"/>
      <c r="CE21" s="670"/>
      <c r="CF21" s="670"/>
      <c r="CG21" s="670"/>
      <c r="CH21" s="670"/>
      <c r="CI21" s="670"/>
      <c r="CJ21" s="670"/>
      <c r="CK21" s="670"/>
      <c r="CL21" s="670"/>
      <c r="CM21" s="670"/>
      <c r="CN21" s="670"/>
      <c r="CO21" s="670"/>
      <c r="CP21" s="670"/>
      <c r="CQ21" s="67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280</v>
      </c>
      <c r="C22" s="638"/>
      <c r="D22" s="638"/>
      <c r="E22" s="638"/>
      <c r="F22" s="638"/>
      <c r="G22" s="638"/>
      <c r="H22" s="638"/>
      <c r="I22" s="638"/>
      <c r="J22" s="638"/>
      <c r="K22" s="638"/>
      <c r="L22" s="638"/>
      <c r="M22" s="638"/>
      <c r="N22" s="638"/>
      <c r="O22" s="638"/>
      <c r="P22" s="638"/>
      <c r="Q22" s="639"/>
      <c r="R22" s="640">
        <v>3193486</v>
      </c>
      <c r="S22" s="641"/>
      <c r="T22" s="641"/>
      <c r="U22" s="641"/>
      <c r="V22" s="641"/>
      <c r="W22" s="641"/>
      <c r="X22" s="641"/>
      <c r="Y22" s="642"/>
      <c r="Z22" s="673">
        <v>1.7</v>
      </c>
      <c r="AA22" s="673"/>
      <c r="AB22" s="673"/>
      <c r="AC22" s="673"/>
      <c r="AD22" s="674">
        <v>2843472</v>
      </c>
      <c r="AE22" s="674"/>
      <c r="AF22" s="674"/>
      <c r="AG22" s="674"/>
      <c r="AH22" s="674"/>
      <c r="AI22" s="674"/>
      <c r="AJ22" s="674"/>
      <c r="AK22" s="674"/>
      <c r="AL22" s="643">
        <v>3.6</v>
      </c>
      <c r="AM22" s="644"/>
      <c r="AN22" s="644"/>
      <c r="AO22" s="675"/>
      <c r="AP22" s="734" t="s">
        <v>281</v>
      </c>
      <c r="AQ22" s="742"/>
      <c r="AR22" s="742"/>
      <c r="AS22" s="742"/>
      <c r="AT22" s="742"/>
      <c r="AU22" s="742"/>
      <c r="AV22" s="742"/>
      <c r="AW22" s="742"/>
      <c r="AX22" s="742"/>
      <c r="AY22" s="742"/>
      <c r="AZ22" s="742"/>
      <c r="BA22" s="742"/>
      <c r="BB22" s="742"/>
      <c r="BC22" s="742"/>
      <c r="BD22" s="742"/>
      <c r="BE22" s="742"/>
      <c r="BF22" s="736"/>
      <c r="BG22" s="640">
        <v>1492761</v>
      </c>
      <c r="BH22" s="641"/>
      <c r="BI22" s="641"/>
      <c r="BJ22" s="641"/>
      <c r="BK22" s="641"/>
      <c r="BL22" s="641"/>
      <c r="BM22" s="641"/>
      <c r="BN22" s="642"/>
      <c r="BO22" s="673">
        <v>2.2000000000000002</v>
      </c>
      <c r="BP22" s="673"/>
      <c r="BQ22" s="673"/>
      <c r="BR22" s="673"/>
      <c r="BS22" s="646" t="s">
        <v>183</v>
      </c>
      <c r="BT22" s="641"/>
      <c r="BU22" s="641"/>
      <c r="BV22" s="641"/>
      <c r="BW22" s="641"/>
      <c r="BX22" s="641"/>
      <c r="BY22" s="641"/>
      <c r="BZ22" s="641"/>
      <c r="CA22" s="641"/>
      <c r="CB22" s="687"/>
      <c r="CD22" s="744" t="s">
        <v>282</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283</v>
      </c>
      <c r="C23" s="638"/>
      <c r="D23" s="638"/>
      <c r="E23" s="638"/>
      <c r="F23" s="638"/>
      <c r="G23" s="638"/>
      <c r="H23" s="638"/>
      <c r="I23" s="638"/>
      <c r="J23" s="638"/>
      <c r="K23" s="638"/>
      <c r="L23" s="638"/>
      <c r="M23" s="638"/>
      <c r="N23" s="638"/>
      <c r="O23" s="638"/>
      <c r="P23" s="638"/>
      <c r="Q23" s="639"/>
      <c r="R23" s="640">
        <v>2843472</v>
      </c>
      <c r="S23" s="641"/>
      <c r="T23" s="641"/>
      <c r="U23" s="641"/>
      <c r="V23" s="641"/>
      <c r="W23" s="641"/>
      <c r="X23" s="641"/>
      <c r="Y23" s="642"/>
      <c r="Z23" s="673">
        <v>1.5</v>
      </c>
      <c r="AA23" s="673"/>
      <c r="AB23" s="673"/>
      <c r="AC23" s="673"/>
      <c r="AD23" s="674">
        <v>2843472</v>
      </c>
      <c r="AE23" s="674"/>
      <c r="AF23" s="674"/>
      <c r="AG23" s="674"/>
      <c r="AH23" s="674"/>
      <c r="AI23" s="674"/>
      <c r="AJ23" s="674"/>
      <c r="AK23" s="674"/>
      <c r="AL23" s="643">
        <v>3.6</v>
      </c>
      <c r="AM23" s="644"/>
      <c r="AN23" s="644"/>
      <c r="AO23" s="675"/>
      <c r="AP23" s="734" t="s">
        <v>284</v>
      </c>
      <c r="AQ23" s="742"/>
      <c r="AR23" s="742"/>
      <c r="AS23" s="742"/>
      <c r="AT23" s="742"/>
      <c r="AU23" s="742"/>
      <c r="AV23" s="742"/>
      <c r="AW23" s="742"/>
      <c r="AX23" s="742"/>
      <c r="AY23" s="742"/>
      <c r="AZ23" s="742"/>
      <c r="BA23" s="742"/>
      <c r="BB23" s="742"/>
      <c r="BC23" s="742"/>
      <c r="BD23" s="742"/>
      <c r="BE23" s="742"/>
      <c r="BF23" s="736"/>
      <c r="BG23" s="640">
        <v>5422000</v>
      </c>
      <c r="BH23" s="641"/>
      <c r="BI23" s="641"/>
      <c r="BJ23" s="641"/>
      <c r="BK23" s="641"/>
      <c r="BL23" s="641"/>
      <c r="BM23" s="641"/>
      <c r="BN23" s="642"/>
      <c r="BO23" s="673">
        <v>7.8</v>
      </c>
      <c r="BP23" s="673"/>
      <c r="BQ23" s="673"/>
      <c r="BR23" s="673"/>
      <c r="BS23" s="646" t="s">
        <v>183</v>
      </c>
      <c r="BT23" s="641"/>
      <c r="BU23" s="641"/>
      <c r="BV23" s="641"/>
      <c r="BW23" s="641"/>
      <c r="BX23" s="641"/>
      <c r="BY23" s="641"/>
      <c r="BZ23" s="641"/>
      <c r="CA23" s="641"/>
      <c r="CB23" s="687"/>
      <c r="CD23" s="744" t="s">
        <v>223</v>
      </c>
      <c r="CE23" s="745"/>
      <c r="CF23" s="745"/>
      <c r="CG23" s="745"/>
      <c r="CH23" s="745"/>
      <c r="CI23" s="745"/>
      <c r="CJ23" s="745"/>
      <c r="CK23" s="745"/>
      <c r="CL23" s="745"/>
      <c r="CM23" s="745"/>
      <c r="CN23" s="745"/>
      <c r="CO23" s="745"/>
      <c r="CP23" s="745"/>
      <c r="CQ23" s="746"/>
      <c r="CR23" s="744" t="s">
        <v>285</v>
      </c>
      <c r="CS23" s="745"/>
      <c r="CT23" s="745"/>
      <c r="CU23" s="745"/>
      <c r="CV23" s="745"/>
      <c r="CW23" s="745"/>
      <c r="CX23" s="745"/>
      <c r="CY23" s="746"/>
      <c r="CZ23" s="744" t="s">
        <v>286</v>
      </c>
      <c r="DA23" s="745"/>
      <c r="DB23" s="745"/>
      <c r="DC23" s="746"/>
      <c r="DD23" s="744" t="s">
        <v>287</v>
      </c>
      <c r="DE23" s="745"/>
      <c r="DF23" s="745"/>
      <c r="DG23" s="745"/>
      <c r="DH23" s="745"/>
      <c r="DI23" s="745"/>
      <c r="DJ23" s="745"/>
      <c r="DK23" s="746"/>
      <c r="DL23" s="753" t="s">
        <v>288</v>
      </c>
      <c r="DM23" s="754"/>
      <c r="DN23" s="754"/>
      <c r="DO23" s="754"/>
      <c r="DP23" s="754"/>
      <c r="DQ23" s="754"/>
      <c r="DR23" s="754"/>
      <c r="DS23" s="754"/>
      <c r="DT23" s="754"/>
      <c r="DU23" s="754"/>
      <c r="DV23" s="755"/>
      <c r="DW23" s="744" t="s">
        <v>289</v>
      </c>
      <c r="DX23" s="745"/>
      <c r="DY23" s="745"/>
      <c r="DZ23" s="745"/>
      <c r="EA23" s="745"/>
      <c r="EB23" s="745"/>
      <c r="EC23" s="746"/>
    </row>
    <row r="24" spans="2:133" ht="11.25" customHeight="1" x14ac:dyDescent="0.15">
      <c r="B24" s="637" t="s">
        <v>290</v>
      </c>
      <c r="C24" s="638"/>
      <c r="D24" s="638"/>
      <c r="E24" s="638"/>
      <c r="F24" s="638"/>
      <c r="G24" s="638"/>
      <c r="H24" s="638"/>
      <c r="I24" s="638"/>
      <c r="J24" s="638"/>
      <c r="K24" s="638"/>
      <c r="L24" s="638"/>
      <c r="M24" s="638"/>
      <c r="N24" s="638"/>
      <c r="O24" s="638"/>
      <c r="P24" s="638"/>
      <c r="Q24" s="639"/>
      <c r="R24" s="640">
        <v>330717</v>
      </c>
      <c r="S24" s="641"/>
      <c r="T24" s="641"/>
      <c r="U24" s="641"/>
      <c r="V24" s="641"/>
      <c r="W24" s="641"/>
      <c r="X24" s="641"/>
      <c r="Y24" s="642"/>
      <c r="Z24" s="673">
        <v>0.2</v>
      </c>
      <c r="AA24" s="673"/>
      <c r="AB24" s="673"/>
      <c r="AC24" s="673"/>
      <c r="AD24" s="674" t="s">
        <v>245</v>
      </c>
      <c r="AE24" s="674"/>
      <c r="AF24" s="674"/>
      <c r="AG24" s="674"/>
      <c r="AH24" s="674"/>
      <c r="AI24" s="674"/>
      <c r="AJ24" s="674"/>
      <c r="AK24" s="674"/>
      <c r="AL24" s="643" t="s">
        <v>183</v>
      </c>
      <c r="AM24" s="644"/>
      <c r="AN24" s="644"/>
      <c r="AO24" s="675"/>
      <c r="AP24" s="734" t="s">
        <v>291</v>
      </c>
      <c r="AQ24" s="742"/>
      <c r="AR24" s="742"/>
      <c r="AS24" s="742"/>
      <c r="AT24" s="742"/>
      <c r="AU24" s="742"/>
      <c r="AV24" s="742"/>
      <c r="AW24" s="742"/>
      <c r="AX24" s="742"/>
      <c r="AY24" s="742"/>
      <c r="AZ24" s="742"/>
      <c r="BA24" s="742"/>
      <c r="BB24" s="742"/>
      <c r="BC24" s="742"/>
      <c r="BD24" s="742"/>
      <c r="BE24" s="742"/>
      <c r="BF24" s="736"/>
      <c r="BG24" s="640" t="s">
        <v>245</v>
      </c>
      <c r="BH24" s="641"/>
      <c r="BI24" s="641"/>
      <c r="BJ24" s="641"/>
      <c r="BK24" s="641"/>
      <c r="BL24" s="641"/>
      <c r="BM24" s="641"/>
      <c r="BN24" s="642"/>
      <c r="BO24" s="673" t="s">
        <v>183</v>
      </c>
      <c r="BP24" s="673"/>
      <c r="BQ24" s="673"/>
      <c r="BR24" s="673"/>
      <c r="BS24" s="646" t="s">
        <v>183</v>
      </c>
      <c r="BT24" s="641"/>
      <c r="BU24" s="641"/>
      <c r="BV24" s="641"/>
      <c r="BW24" s="641"/>
      <c r="BX24" s="641"/>
      <c r="BY24" s="641"/>
      <c r="BZ24" s="641"/>
      <c r="CA24" s="641"/>
      <c r="CB24" s="687"/>
      <c r="CD24" s="698" t="s">
        <v>292</v>
      </c>
      <c r="CE24" s="699"/>
      <c r="CF24" s="699"/>
      <c r="CG24" s="699"/>
      <c r="CH24" s="699"/>
      <c r="CI24" s="699"/>
      <c r="CJ24" s="699"/>
      <c r="CK24" s="699"/>
      <c r="CL24" s="699"/>
      <c r="CM24" s="699"/>
      <c r="CN24" s="699"/>
      <c r="CO24" s="699"/>
      <c r="CP24" s="699"/>
      <c r="CQ24" s="700"/>
      <c r="CR24" s="695">
        <v>73829175</v>
      </c>
      <c r="CS24" s="696"/>
      <c r="CT24" s="696"/>
      <c r="CU24" s="696"/>
      <c r="CV24" s="696"/>
      <c r="CW24" s="696"/>
      <c r="CX24" s="696"/>
      <c r="CY24" s="739"/>
      <c r="CZ24" s="740">
        <v>40.799999999999997</v>
      </c>
      <c r="DA24" s="711"/>
      <c r="DB24" s="711"/>
      <c r="DC24" s="743"/>
      <c r="DD24" s="738">
        <v>44546933</v>
      </c>
      <c r="DE24" s="696"/>
      <c r="DF24" s="696"/>
      <c r="DG24" s="696"/>
      <c r="DH24" s="696"/>
      <c r="DI24" s="696"/>
      <c r="DJ24" s="696"/>
      <c r="DK24" s="739"/>
      <c r="DL24" s="738">
        <v>43224650</v>
      </c>
      <c r="DM24" s="696"/>
      <c r="DN24" s="696"/>
      <c r="DO24" s="696"/>
      <c r="DP24" s="696"/>
      <c r="DQ24" s="696"/>
      <c r="DR24" s="696"/>
      <c r="DS24" s="696"/>
      <c r="DT24" s="696"/>
      <c r="DU24" s="696"/>
      <c r="DV24" s="739"/>
      <c r="DW24" s="740">
        <v>52.9</v>
      </c>
      <c r="DX24" s="711"/>
      <c r="DY24" s="711"/>
      <c r="DZ24" s="711"/>
      <c r="EA24" s="711"/>
      <c r="EB24" s="711"/>
      <c r="EC24" s="741"/>
    </row>
    <row r="25" spans="2:133" ht="11.25" customHeight="1" x14ac:dyDescent="0.15">
      <c r="B25" s="637" t="s">
        <v>293</v>
      </c>
      <c r="C25" s="638"/>
      <c r="D25" s="638"/>
      <c r="E25" s="638"/>
      <c r="F25" s="638"/>
      <c r="G25" s="638"/>
      <c r="H25" s="638"/>
      <c r="I25" s="638"/>
      <c r="J25" s="638"/>
      <c r="K25" s="638"/>
      <c r="L25" s="638"/>
      <c r="M25" s="638"/>
      <c r="N25" s="638"/>
      <c r="O25" s="638"/>
      <c r="P25" s="638"/>
      <c r="Q25" s="639"/>
      <c r="R25" s="640">
        <v>19297</v>
      </c>
      <c r="S25" s="641"/>
      <c r="T25" s="641"/>
      <c r="U25" s="641"/>
      <c r="V25" s="641"/>
      <c r="W25" s="641"/>
      <c r="X25" s="641"/>
      <c r="Y25" s="642"/>
      <c r="Z25" s="673">
        <v>0</v>
      </c>
      <c r="AA25" s="673"/>
      <c r="AB25" s="673"/>
      <c r="AC25" s="673"/>
      <c r="AD25" s="674" t="s">
        <v>183</v>
      </c>
      <c r="AE25" s="674"/>
      <c r="AF25" s="674"/>
      <c r="AG25" s="674"/>
      <c r="AH25" s="674"/>
      <c r="AI25" s="674"/>
      <c r="AJ25" s="674"/>
      <c r="AK25" s="674"/>
      <c r="AL25" s="643" t="s">
        <v>183</v>
      </c>
      <c r="AM25" s="644"/>
      <c r="AN25" s="644"/>
      <c r="AO25" s="675"/>
      <c r="AP25" s="734" t="s">
        <v>294</v>
      </c>
      <c r="AQ25" s="742"/>
      <c r="AR25" s="742"/>
      <c r="AS25" s="742"/>
      <c r="AT25" s="742"/>
      <c r="AU25" s="742"/>
      <c r="AV25" s="742"/>
      <c r="AW25" s="742"/>
      <c r="AX25" s="742"/>
      <c r="AY25" s="742"/>
      <c r="AZ25" s="742"/>
      <c r="BA25" s="742"/>
      <c r="BB25" s="742"/>
      <c r="BC25" s="742"/>
      <c r="BD25" s="742"/>
      <c r="BE25" s="742"/>
      <c r="BF25" s="736"/>
      <c r="BG25" s="640" t="s">
        <v>183</v>
      </c>
      <c r="BH25" s="641"/>
      <c r="BI25" s="641"/>
      <c r="BJ25" s="641"/>
      <c r="BK25" s="641"/>
      <c r="BL25" s="641"/>
      <c r="BM25" s="641"/>
      <c r="BN25" s="642"/>
      <c r="BO25" s="673" t="s">
        <v>245</v>
      </c>
      <c r="BP25" s="673"/>
      <c r="BQ25" s="673"/>
      <c r="BR25" s="673"/>
      <c r="BS25" s="646" t="s">
        <v>183</v>
      </c>
      <c r="BT25" s="641"/>
      <c r="BU25" s="641"/>
      <c r="BV25" s="641"/>
      <c r="BW25" s="641"/>
      <c r="BX25" s="641"/>
      <c r="BY25" s="641"/>
      <c r="BZ25" s="641"/>
      <c r="CA25" s="641"/>
      <c r="CB25" s="687"/>
      <c r="CD25" s="679" t="s">
        <v>295</v>
      </c>
      <c r="CE25" s="680"/>
      <c r="CF25" s="680"/>
      <c r="CG25" s="680"/>
      <c r="CH25" s="680"/>
      <c r="CI25" s="680"/>
      <c r="CJ25" s="680"/>
      <c r="CK25" s="680"/>
      <c r="CL25" s="680"/>
      <c r="CM25" s="680"/>
      <c r="CN25" s="680"/>
      <c r="CO25" s="680"/>
      <c r="CP25" s="680"/>
      <c r="CQ25" s="681"/>
      <c r="CR25" s="640">
        <v>24447856</v>
      </c>
      <c r="CS25" s="659"/>
      <c r="CT25" s="659"/>
      <c r="CU25" s="659"/>
      <c r="CV25" s="659"/>
      <c r="CW25" s="659"/>
      <c r="CX25" s="659"/>
      <c r="CY25" s="660"/>
      <c r="CZ25" s="643">
        <v>13.5</v>
      </c>
      <c r="DA25" s="661"/>
      <c r="DB25" s="661"/>
      <c r="DC25" s="662"/>
      <c r="DD25" s="646">
        <v>21951382</v>
      </c>
      <c r="DE25" s="659"/>
      <c r="DF25" s="659"/>
      <c r="DG25" s="659"/>
      <c r="DH25" s="659"/>
      <c r="DI25" s="659"/>
      <c r="DJ25" s="659"/>
      <c r="DK25" s="660"/>
      <c r="DL25" s="646">
        <v>21548880</v>
      </c>
      <c r="DM25" s="659"/>
      <c r="DN25" s="659"/>
      <c r="DO25" s="659"/>
      <c r="DP25" s="659"/>
      <c r="DQ25" s="659"/>
      <c r="DR25" s="659"/>
      <c r="DS25" s="659"/>
      <c r="DT25" s="659"/>
      <c r="DU25" s="659"/>
      <c r="DV25" s="660"/>
      <c r="DW25" s="643">
        <v>26.4</v>
      </c>
      <c r="DX25" s="661"/>
      <c r="DY25" s="661"/>
      <c r="DZ25" s="661"/>
      <c r="EA25" s="661"/>
      <c r="EB25" s="661"/>
      <c r="EC25" s="682"/>
    </row>
    <row r="26" spans="2:133" ht="11.25" customHeight="1" x14ac:dyDescent="0.15">
      <c r="B26" s="637" t="s">
        <v>296</v>
      </c>
      <c r="C26" s="638"/>
      <c r="D26" s="638"/>
      <c r="E26" s="638"/>
      <c r="F26" s="638"/>
      <c r="G26" s="638"/>
      <c r="H26" s="638"/>
      <c r="I26" s="638"/>
      <c r="J26" s="638"/>
      <c r="K26" s="638"/>
      <c r="L26" s="638"/>
      <c r="M26" s="638"/>
      <c r="N26" s="638"/>
      <c r="O26" s="638"/>
      <c r="P26" s="638"/>
      <c r="Q26" s="639"/>
      <c r="R26" s="640">
        <v>83851516</v>
      </c>
      <c r="S26" s="641"/>
      <c r="T26" s="641"/>
      <c r="U26" s="641"/>
      <c r="V26" s="641"/>
      <c r="W26" s="641"/>
      <c r="X26" s="641"/>
      <c r="Y26" s="642"/>
      <c r="Z26" s="673">
        <v>44.5</v>
      </c>
      <c r="AA26" s="673"/>
      <c r="AB26" s="673"/>
      <c r="AC26" s="673"/>
      <c r="AD26" s="674">
        <v>78079501</v>
      </c>
      <c r="AE26" s="674"/>
      <c r="AF26" s="674"/>
      <c r="AG26" s="674"/>
      <c r="AH26" s="674"/>
      <c r="AI26" s="674"/>
      <c r="AJ26" s="674"/>
      <c r="AK26" s="674"/>
      <c r="AL26" s="643">
        <v>99.2</v>
      </c>
      <c r="AM26" s="644"/>
      <c r="AN26" s="644"/>
      <c r="AO26" s="675"/>
      <c r="AP26" s="734" t="s">
        <v>297</v>
      </c>
      <c r="AQ26" s="735"/>
      <c r="AR26" s="735"/>
      <c r="AS26" s="735"/>
      <c r="AT26" s="735"/>
      <c r="AU26" s="735"/>
      <c r="AV26" s="735"/>
      <c r="AW26" s="735"/>
      <c r="AX26" s="735"/>
      <c r="AY26" s="735"/>
      <c r="AZ26" s="735"/>
      <c r="BA26" s="735"/>
      <c r="BB26" s="735"/>
      <c r="BC26" s="735"/>
      <c r="BD26" s="735"/>
      <c r="BE26" s="735"/>
      <c r="BF26" s="736"/>
      <c r="BG26" s="640" t="s">
        <v>183</v>
      </c>
      <c r="BH26" s="641"/>
      <c r="BI26" s="641"/>
      <c r="BJ26" s="641"/>
      <c r="BK26" s="641"/>
      <c r="BL26" s="641"/>
      <c r="BM26" s="641"/>
      <c r="BN26" s="642"/>
      <c r="BO26" s="673" t="s">
        <v>183</v>
      </c>
      <c r="BP26" s="673"/>
      <c r="BQ26" s="673"/>
      <c r="BR26" s="673"/>
      <c r="BS26" s="646" t="s">
        <v>183</v>
      </c>
      <c r="BT26" s="641"/>
      <c r="BU26" s="641"/>
      <c r="BV26" s="641"/>
      <c r="BW26" s="641"/>
      <c r="BX26" s="641"/>
      <c r="BY26" s="641"/>
      <c r="BZ26" s="641"/>
      <c r="CA26" s="641"/>
      <c r="CB26" s="687"/>
      <c r="CD26" s="679" t="s">
        <v>298</v>
      </c>
      <c r="CE26" s="680"/>
      <c r="CF26" s="680"/>
      <c r="CG26" s="680"/>
      <c r="CH26" s="680"/>
      <c r="CI26" s="680"/>
      <c r="CJ26" s="680"/>
      <c r="CK26" s="680"/>
      <c r="CL26" s="680"/>
      <c r="CM26" s="680"/>
      <c r="CN26" s="680"/>
      <c r="CO26" s="680"/>
      <c r="CP26" s="680"/>
      <c r="CQ26" s="681"/>
      <c r="CR26" s="640">
        <v>14563605</v>
      </c>
      <c r="CS26" s="641"/>
      <c r="CT26" s="641"/>
      <c r="CU26" s="641"/>
      <c r="CV26" s="641"/>
      <c r="CW26" s="641"/>
      <c r="CX26" s="641"/>
      <c r="CY26" s="642"/>
      <c r="CZ26" s="643">
        <v>8.1</v>
      </c>
      <c r="DA26" s="661"/>
      <c r="DB26" s="661"/>
      <c r="DC26" s="662"/>
      <c r="DD26" s="646">
        <v>12971146</v>
      </c>
      <c r="DE26" s="641"/>
      <c r="DF26" s="641"/>
      <c r="DG26" s="641"/>
      <c r="DH26" s="641"/>
      <c r="DI26" s="641"/>
      <c r="DJ26" s="641"/>
      <c r="DK26" s="642"/>
      <c r="DL26" s="646" t="s">
        <v>183</v>
      </c>
      <c r="DM26" s="641"/>
      <c r="DN26" s="641"/>
      <c r="DO26" s="641"/>
      <c r="DP26" s="641"/>
      <c r="DQ26" s="641"/>
      <c r="DR26" s="641"/>
      <c r="DS26" s="641"/>
      <c r="DT26" s="641"/>
      <c r="DU26" s="641"/>
      <c r="DV26" s="642"/>
      <c r="DW26" s="643" t="s">
        <v>245</v>
      </c>
      <c r="DX26" s="661"/>
      <c r="DY26" s="661"/>
      <c r="DZ26" s="661"/>
      <c r="EA26" s="661"/>
      <c r="EB26" s="661"/>
      <c r="EC26" s="682"/>
    </row>
    <row r="27" spans="2:133" ht="11.25" customHeight="1" x14ac:dyDescent="0.15">
      <c r="B27" s="637" t="s">
        <v>299</v>
      </c>
      <c r="C27" s="638"/>
      <c r="D27" s="638"/>
      <c r="E27" s="638"/>
      <c r="F27" s="638"/>
      <c r="G27" s="638"/>
      <c r="H27" s="638"/>
      <c r="I27" s="638"/>
      <c r="J27" s="638"/>
      <c r="K27" s="638"/>
      <c r="L27" s="638"/>
      <c r="M27" s="638"/>
      <c r="N27" s="638"/>
      <c r="O27" s="638"/>
      <c r="P27" s="638"/>
      <c r="Q27" s="639"/>
      <c r="R27" s="640">
        <v>51890</v>
      </c>
      <c r="S27" s="641"/>
      <c r="T27" s="641"/>
      <c r="U27" s="641"/>
      <c r="V27" s="641"/>
      <c r="W27" s="641"/>
      <c r="X27" s="641"/>
      <c r="Y27" s="642"/>
      <c r="Z27" s="673">
        <v>0</v>
      </c>
      <c r="AA27" s="673"/>
      <c r="AB27" s="673"/>
      <c r="AC27" s="673"/>
      <c r="AD27" s="674">
        <v>51890</v>
      </c>
      <c r="AE27" s="674"/>
      <c r="AF27" s="674"/>
      <c r="AG27" s="674"/>
      <c r="AH27" s="674"/>
      <c r="AI27" s="674"/>
      <c r="AJ27" s="674"/>
      <c r="AK27" s="674"/>
      <c r="AL27" s="643">
        <v>0.1</v>
      </c>
      <c r="AM27" s="644"/>
      <c r="AN27" s="644"/>
      <c r="AO27" s="675"/>
      <c r="AP27" s="637" t="s">
        <v>300</v>
      </c>
      <c r="AQ27" s="638"/>
      <c r="AR27" s="638"/>
      <c r="AS27" s="638"/>
      <c r="AT27" s="638"/>
      <c r="AU27" s="638"/>
      <c r="AV27" s="638"/>
      <c r="AW27" s="638"/>
      <c r="AX27" s="638"/>
      <c r="AY27" s="638"/>
      <c r="AZ27" s="638"/>
      <c r="BA27" s="638"/>
      <c r="BB27" s="638"/>
      <c r="BC27" s="638"/>
      <c r="BD27" s="638"/>
      <c r="BE27" s="638"/>
      <c r="BF27" s="639"/>
      <c r="BG27" s="640">
        <v>69218634</v>
      </c>
      <c r="BH27" s="641"/>
      <c r="BI27" s="641"/>
      <c r="BJ27" s="641"/>
      <c r="BK27" s="641"/>
      <c r="BL27" s="641"/>
      <c r="BM27" s="641"/>
      <c r="BN27" s="642"/>
      <c r="BO27" s="673">
        <v>100</v>
      </c>
      <c r="BP27" s="673"/>
      <c r="BQ27" s="673"/>
      <c r="BR27" s="673"/>
      <c r="BS27" s="646">
        <v>413478</v>
      </c>
      <c r="BT27" s="641"/>
      <c r="BU27" s="641"/>
      <c r="BV27" s="641"/>
      <c r="BW27" s="641"/>
      <c r="BX27" s="641"/>
      <c r="BY27" s="641"/>
      <c r="BZ27" s="641"/>
      <c r="CA27" s="641"/>
      <c r="CB27" s="687"/>
      <c r="CD27" s="679" t="s">
        <v>301</v>
      </c>
      <c r="CE27" s="680"/>
      <c r="CF27" s="680"/>
      <c r="CG27" s="680"/>
      <c r="CH27" s="680"/>
      <c r="CI27" s="680"/>
      <c r="CJ27" s="680"/>
      <c r="CK27" s="680"/>
      <c r="CL27" s="680"/>
      <c r="CM27" s="680"/>
      <c r="CN27" s="680"/>
      <c r="CO27" s="680"/>
      <c r="CP27" s="680"/>
      <c r="CQ27" s="681"/>
      <c r="CR27" s="640">
        <v>39466459</v>
      </c>
      <c r="CS27" s="659"/>
      <c r="CT27" s="659"/>
      <c r="CU27" s="659"/>
      <c r="CV27" s="659"/>
      <c r="CW27" s="659"/>
      <c r="CX27" s="659"/>
      <c r="CY27" s="660"/>
      <c r="CZ27" s="643">
        <v>21.8</v>
      </c>
      <c r="DA27" s="661"/>
      <c r="DB27" s="661"/>
      <c r="DC27" s="662"/>
      <c r="DD27" s="646">
        <v>12742278</v>
      </c>
      <c r="DE27" s="659"/>
      <c r="DF27" s="659"/>
      <c r="DG27" s="659"/>
      <c r="DH27" s="659"/>
      <c r="DI27" s="659"/>
      <c r="DJ27" s="659"/>
      <c r="DK27" s="660"/>
      <c r="DL27" s="646">
        <v>11822497</v>
      </c>
      <c r="DM27" s="659"/>
      <c r="DN27" s="659"/>
      <c r="DO27" s="659"/>
      <c r="DP27" s="659"/>
      <c r="DQ27" s="659"/>
      <c r="DR27" s="659"/>
      <c r="DS27" s="659"/>
      <c r="DT27" s="659"/>
      <c r="DU27" s="659"/>
      <c r="DV27" s="660"/>
      <c r="DW27" s="643">
        <v>14.5</v>
      </c>
      <c r="DX27" s="661"/>
      <c r="DY27" s="661"/>
      <c r="DZ27" s="661"/>
      <c r="EA27" s="661"/>
      <c r="EB27" s="661"/>
      <c r="EC27" s="682"/>
    </row>
    <row r="28" spans="2:133" ht="11.25" customHeight="1" x14ac:dyDescent="0.15">
      <c r="B28" s="637" t="s">
        <v>302</v>
      </c>
      <c r="C28" s="638"/>
      <c r="D28" s="638"/>
      <c r="E28" s="638"/>
      <c r="F28" s="638"/>
      <c r="G28" s="638"/>
      <c r="H28" s="638"/>
      <c r="I28" s="638"/>
      <c r="J28" s="638"/>
      <c r="K28" s="638"/>
      <c r="L28" s="638"/>
      <c r="M28" s="638"/>
      <c r="N28" s="638"/>
      <c r="O28" s="638"/>
      <c r="P28" s="638"/>
      <c r="Q28" s="639"/>
      <c r="R28" s="640">
        <v>1045763</v>
      </c>
      <c r="S28" s="641"/>
      <c r="T28" s="641"/>
      <c r="U28" s="641"/>
      <c r="V28" s="641"/>
      <c r="W28" s="641"/>
      <c r="X28" s="641"/>
      <c r="Y28" s="642"/>
      <c r="Z28" s="673">
        <v>0.6</v>
      </c>
      <c r="AA28" s="673"/>
      <c r="AB28" s="673"/>
      <c r="AC28" s="673"/>
      <c r="AD28" s="674" t="s">
        <v>183</v>
      </c>
      <c r="AE28" s="674"/>
      <c r="AF28" s="674"/>
      <c r="AG28" s="674"/>
      <c r="AH28" s="674"/>
      <c r="AI28" s="674"/>
      <c r="AJ28" s="674"/>
      <c r="AK28" s="674"/>
      <c r="AL28" s="643" t="s">
        <v>183</v>
      </c>
      <c r="AM28" s="644"/>
      <c r="AN28" s="644"/>
      <c r="AO28" s="675"/>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3"/>
      <c r="BP28" s="673"/>
      <c r="BQ28" s="673"/>
      <c r="BR28" s="673"/>
      <c r="BS28" s="646"/>
      <c r="BT28" s="641"/>
      <c r="BU28" s="641"/>
      <c r="BV28" s="641"/>
      <c r="BW28" s="641"/>
      <c r="BX28" s="641"/>
      <c r="BY28" s="641"/>
      <c r="BZ28" s="641"/>
      <c r="CA28" s="641"/>
      <c r="CB28" s="687"/>
      <c r="CD28" s="679" t="s">
        <v>303</v>
      </c>
      <c r="CE28" s="680"/>
      <c r="CF28" s="680"/>
      <c r="CG28" s="680"/>
      <c r="CH28" s="680"/>
      <c r="CI28" s="680"/>
      <c r="CJ28" s="680"/>
      <c r="CK28" s="680"/>
      <c r="CL28" s="680"/>
      <c r="CM28" s="680"/>
      <c r="CN28" s="680"/>
      <c r="CO28" s="680"/>
      <c r="CP28" s="680"/>
      <c r="CQ28" s="681"/>
      <c r="CR28" s="640">
        <v>9914860</v>
      </c>
      <c r="CS28" s="641"/>
      <c r="CT28" s="641"/>
      <c r="CU28" s="641"/>
      <c r="CV28" s="641"/>
      <c r="CW28" s="641"/>
      <c r="CX28" s="641"/>
      <c r="CY28" s="642"/>
      <c r="CZ28" s="643">
        <v>5.5</v>
      </c>
      <c r="DA28" s="661"/>
      <c r="DB28" s="661"/>
      <c r="DC28" s="662"/>
      <c r="DD28" s="646">
        <v>9853273</v>
      </c>
      <c r="DE28" s="641"/>
      <c r="DF28" s="641"/>
      <c r="DG28" s="641"/>
      <c r="DH28" s="641"/>
      <c r="DI28" s="641"/>
      <c r="DJ28" s="641"/>
      <c r="DK28" s="642"/>
      <c r="DL28" s="646">
        <v>9853273</v>
      </c>
      <c r="DM28" s="641"/>
      <c r="DN28" s="641"/>
      <c r="DO28" s="641"/>
      <c r="DP28" s="641"/>
      <c r="DQ28" s="641"/>
      <c r="DR28" s="641"/>
      <c r="DS28" s="641"/>
      <c r="DT28" s="641"/>
      <c r="DU28" s="641"/>
      <c r="DV28" s="642"/>
      <c r="DW28" s="643">
        <v>12</v>
      </c>
      <c r="DX28" s="661"/>
      <c r="DY28" s="661"/>
      <c r="DZ28" s="661"/>
      <c r="EA28" s="661"/>
      <c r="EB28" s="661"/>
      <c r="EC28" s="682"/>
    </row>
    <row r="29" spans="2:133" ht="11.25" customHeight="1" x14ac:dyDescent="0.15">
      <c r="B29" s="637" t="s">
        <v>304</v>
      </c>
      <c r="C29" s="638"/>
      <c r="D29" s="638"/>
      <c r="E29" s="638"/>
      <c r="F29" s="638"/>
      <c r="G29" s="638"/>
      <c r="H29" s="638"/>
      <c r="I29" s="638"/>
      <c r="J29" s="638"/>
      <c r="K29" s="638"/>
      <c r="L29" s="638"/>
      <c r="M29" s="638"/>
      <c r="N29" s="638"/>
      <c r="O29" s="638"/>
      <c r="P29" s="638"/>
      <c r="Q29" s="639"/>
      <c r="R29" s="640">
        <v>1388253</v>
      </c>
      <c r="S29" s="641"/>
      <c r="T29" s="641"/>
      <c r="U29" s="641"/>
      <c r="V29" s="641"/>
      <c r="W29" s="641"/>
      <c r="X29" s="641"/>
      <c r="Y29" s="642"/>
      <c r="Z29" s="673">
        <v>0.7</v>
      </c>
      <c r="AA29" s="673"/>
      <c r="AB29" s="673"/>
      <c r="AC29" s="673"/>
      <c r="AD29" s="674">
        <v>233402</v>
      </c>
      <c r="AE29" s="674"/>
      <c r="AF29" s="674"/>
      <c r="AG29" s="674"/>
      <c r="AH29" s="674"/>
      <c r="AI29" s="674"/>
      <c r="AJ29" s="674"/>
      <c r="AK29" s="674"/>
      <c r="AL29" s="643">
        <v>0.3</v>
      </c>
      <c r="AM29" s="644"/>
      <c r="AN29" s="644"/>
      <c r="AO29" s="675"/>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3"/>
      <c r="BP29" s="673"/>
      <c r="BQ29" s="673"/>
      <c r="BR29" s="673"/>
      <c r="BS29" s="674"/>
      <c r="BT29" s="674"/>
      <c r="BU29" s="674"/>
      <c r="BV29" s="674"/>
      <c r="BW29" s="674"/>
      <c r="BX29" s="674"/>
      <c r="BY29" s="674"/>
      <c r="BZ29" s="674"/>
      <c r="CA29" s="674"/>
      <c r="CB29" s="737"/>
      <c r="CD29" s="725" t="s">
        <v>305</v>
      </c>
      <c r="CE29" s="726"/>
      <c r="CF29" s="679" t="s">
        <v>306</v>
      </c>
      <c r="CG29" s="680"/>
      <c r="CH29" s="680"/>
      <c r="CI29" s="680"/>
      <c r="CJ29" s="680"/>
      <c r="CK29" s="680"/>
      <c r="CL29" s="680"/>
      <c r="CM29" s="680"/>
      <c r="CN29" s="680"/>
      <c r="CO29" s="680"/>
      <c r="CP29" s="680"/>
      <c r="CQ29" s="681"/>
      <c r="CR29" s="640">
        <v>9914857</v>
      </c>
      <c r="CS29" s="659"/>
      <c r="CT29" s="659"/>
      <c r="CU29" s="659"/>
      <c r="CV29" s="659"/>
      <c r="CW29" s="659"/>
      <c r="CX29" s="659"/>
      <c r="CY29" s="660"/>
      <c r="CZ29" s="643">
        <v>5.5</v>
      </c>
      <c r="DA29" s="661"/>
      <c r="DB29" s="661"/>
      <c r="DC29" s="662"/>
      <c r="DD29" s="646">
        <v>9853270</v>
      </c>
      <c r="DE29" s="659"/>
      <c r="DF29" s="659"/>
      <c r="DG29" s="659"/>
      <c r="DH29" s="659"/>
      <c r="DI29" s="659"/>
      <c r="DJ29" s="659"/>
      <c r="DK29" s="660"/>
      <c r="DL29" s="646">
        <v>9853270</v>
      </c>
      <c r="DM29" s="659"/>
      <c r="DN29" s="659"/>
      <c r="DO29" s="659"/>
      <c r="DP29" s="659"/>
      <c r="DQ29" s="659"/>
      <c r="DR29" s="659"/>
      <c r="DS29" s="659"/>
      <c r="DT29" s="659"/>
      <c r="DU29" s="659"/>
      <c r="DV29" s="660"/>
      <c r="DW29" s="643">
        <v>12</v>
      </c>
      <c r="DX29" s="661"/>
      <c r="DY29" s="661"/>
      <c r="DZ29" s="661"/>
      <c r="EA29" s="661"/>
      <c r="EB29" s="661"/>
      <c r="EC29" s="682"/>
    </row>
    <row r="30" spans="2:133" ht="11.25" customHeight="1" x14ac:dyDescent="0.15">
      <c r="B30" s="637" t="s">
        <v>307</v>
      </c>
      <c r="C30" s="638"/>
      <c r="D30" s="638"/>
      <c r="E30" s="638"/>
      <c r="F30" s="638"/>
      <c r="G30" s="638"/>
      <c r="H30" s="638"/>
      <c r="I30" s="638"/>
      <c r="J30" s="638"/>
      <c r="K30" s="638"/>
      <c r="L30" s="638"/>
      <c r="M30" s="638"/>
      <c r="N30" s="638"/>
      <c r="O30" s="638"/>
      <c r="P30" s="638"/>
      <c r="Q30" s="639"/>
      <c r="R30" s="640">
        <v>1021178</v>
      </c>
      <c r="S30" s="641"/>
      <c r="T30" s="641"/>
      <c r="U30" s="641"/>
      <c r="V30" s="641"/>
      <c r="W30" s="641"/>
      <c r="X30" s="641"/>
      <c r="Y30" s="642"/>
      <c r="Z30" s="673">
        <v>0.5</v>
      </c>
      <c r="AA30" s="673"/>
      <c r="AB30" s="673"/>
      <c r="AC30" s="673"/>
      <c r="AD30" s="674">
        <v>12558</v>
      </c>
      <c r="AE30" s="674"/>
      <c r="AF30" s="674"/>
      <c r="AG30" s="674"/>
      <c r="AH30" s="674"/>
      <c r="AI30" s="674"/>
      <c r="AJ30" s="674"/>
      <c r="AK30" s="674"/>
      <c r="AL30" s="643">
        <v>0</v>
      </c>
      <c r="AM30" s="644"/>
      <c r="AN30" s="644"/>
      <c r="AO30" s="675"/>
      <c r="AP30" s="701" t="s">
        <v>223</v>
      </c>
      <c r="AQ30" s="702"/>
      <c r="AR30" s="702"/>
      <c r="AS30" s="702"/>
      <c r="AT30" s="702"/>
      <c r="AU30" s="702"/>
      <c r="AV30" s="702"/>
      <c r="AW30" s="702"/>
      <c r="AX30" s="702"/>
      <c r="AY30" s="702"/>
      <c r="AZ30" s="702"/>
      <c r="BA30" s="702"/>
      <c r="BB30" s="702"/>
      <c r="BC30" s="702"/>
      <c r="BD30" s="702"/>
      <c r="BE30" s="702"/>
      <c r="BF30" s="703"/>
      <c r="BG30" s="701" t="s">
        <v>308</v>
      </c>
      <c r="BH30" s="714"/>
      <c r="BI30" s="714"/>
      <c r="BJ30" s="714"/>
      <c r="BK30" s="714"/>
      <c r="BL30" s="714"/>
      <c r="BM30" s="714"/>
      <c r="BN30" s="714"/>
      <c r="BO30" s="714"/>
      <c r="BP30" s="714"/>
      <c r="BQ30" s="715"/>
      <c r="BR30" s="701" t="s">
        <v>309</v>
      </c>
      <c r="BS30" s="714"/>
      <c r="BT30" s="714"/>
      <c r="BU30" s="714"/>
      <c r="BV30" s="714"/>
      <c r="BW30" s="714"/>
      <c r="BX30" s="714"/>
      <c r="BY30" s="714"/>
      <c r="BZ30" s="714"/>
      <c r="CA30" s="714"/>
      <c r="CB30" s="715"/>
      <c r="CD30" s="727"/>
      <c r="CE30" s="728"/>
      <c r="CF30" s="679" t="s">
        <v>310</v>
      </c>
      <c r="CG30" s="680"/>
      <c r="CH30" s="680"/>
      <c r="CI30" s="680"/>
      <c r="CJ30" s="680"/>
      <c r="CK30" s="680"/>
      <c r="CL30" s="680"/>
      <c r="CM30" s="680"/>
      <c r="CN30" s="680"/>
      <c r="CO30" s="680"/>
      <c r="CP30" s="680"/>
      <c r="CQ30" s="681"/>
      <c r="CR30" s="640">
        <v>9519061</v>
      </c>
      <c r="CS30" s="641"/>
      <c r="CT30" s="641"/>
      <c r="CU30" s="641"/>
      <c r="CV30" s="641"/>
      <c r="CW30" s="641"/>
      <c r="CX30" s="641"/>
      <c r="CY30" s="642"/>
      <c r="CZ30" s="643">
        <v>5.3</v>
      </c>
      <c r="DA30" s="661"/>
      <c r="DB30" s="661"/>
      <c r="DC30" s="662"/>
      <c r="DD30" s="646">
        <v>9457474</v>
      </c>
      <c r="DE30" s="641"/>
      <c r="DF30" s="641"/>
      <c r="DG30" s="641"/>
      <c r="DH30" s="641"/>
      <c r="DI30" s="641"/>
      <c r="DJ30" s="641"/>
      <c r="DK30" s="642"/>
      <c r="DL30" s="646">
        <v>9457474</v>
      </c>
      <c r="DM30" s="641"/>
      <c r="DN30" s="641"/>
      <c r="DO30" s="641"/>
      <c r="DP30" s="641"/>
      <c r="DQ30" s="641"/>
      <c r="DR30" s="641"/>
      <c r="DS30" s="641"/>
      <c r="DT30" s="641"/>
      <c r="DU30" s="641"/>
      <c r="DV30" s="642"/>
      <c r="DW30" s="643">
        <v>11.6</v>
      </c>
      <c r="DX30" s="661"/>
      <c r="DY30" s="661"/>
      <c r="DZ30" s="661"/>
      <c r="EA30" s="661"/>
      <c r="EB30" s="661"/>
      <c r="EC30" s="682"/>
    </row>
    <row r="31" spans="2:133" ht="11.25" customHeight="1" x14ac:dyDescent="0.15">
      <c r="B31" s="637" t="s">
        <v>311</v>
      </c>
      <c r="C31" s="638"/>
      <c r="D31" s="638"/>
      <c r="E31" s="638"/>
      <c r="F31" s="638"/>
      <c r="G31" s="638"/>
      <c r="H31" s="638"/>
      <c r="I31" s="638"/>
      <c r="J31" s="638"/>
      <c r="K31" s="638"/>
      <c r="L31" s="638"/>
      <c r="M31" s="638"/>
      <c r="N31" s="638"/>
      <c r="O31" s="638"/>
      <c r="P31" s="638"/>
      <c r="Q31" s="639"/>
      <c r="R31" s="640">
        <v>73167039</v>
      </c>
      <c r="S31" s="641"/>
      <c r="T31" s="641"/>
      <c r="U31" s="641"/>
      <c r="V31" s="641"/>
      <c r="W31" s="641"/>
      <c r="X31" s="641"/>
      <c r="Y31" s="642"/>
      <c r="Z31" s="673">
        <v>38.799999999999997</v>
      </c>
      <c r="AA31" s="673"/>
      <c r="AB31" s="673"/>
      <c r="AC31" s="673"/>
      <c r="AD31" s="674" t="s">
        <v>245</v>
      </c>
      <c r="AE31" s="674"/>
      <c r="AF31" s="674"/>
      <c r="AG31" s="674"/>
      <c r="AH31" s="674"/>
      <c r="AI31" s="674"/>
      <c r="AJ31" s="674"/>
      <c r="AK31" s="674"/>
      <c r="AL31" s="643" t="s">
        <v>183</v>
      </c>
      <c r="AM31" s="644"/>
      <c r="AN31" s="644"/>
      <c r="AO31" s="675"/>
      <c r="AP31" s="716" t="s">
        <v>312</v>
      </c>
      <c r="AQ31" s="717"/>
      <c r="AR31" s="717"/>
      <c r="AS31" s="717"/>
      <c r="AT31" s="722" t="s">
        <v>313</v>
      </c>
      <c r="AU31" s="229"/>
      <c r="AV31" s="229"/>
      <c r="AW31" s="229"/>
      <c r="AX31" s="706" t="s">
        <v>186</v>
      </c>
      <c r="AY31" s="707"/>
      <c r="AZ31" s="707"/>
      <c r="BA31" s="707"/>
      <c r="BB31" s="707"/>
      <c r="BC31" s="707"/>
      <c r="BD31" s="707"/>
      <c r="BE31" s="707"/>
      <c r="BF31" s="708"/>
      <c r="BG31" s="709">
        <v>98.7</v>
      </c>
      <c r="BH31" s="710"/>
      <c r="BI31" s="710"/>
      <c r="BJ31" s="710"/>
      <c r="BK31" s="710"/>
      <c r="BL31" s="710"/>
      <c r="BM31" s="711">
        <v>96.9</v>
      </c>
      <c r="BN31" s="710"/>
      <c r="BO31" s="710"/>
      <c r="BP31" s="710"/>
      <c r="BQ31" s="712"/>
      <c r="BR31" s="709">
        <v>98.9</v>
      </c>
      <c r="BS31" s="710"/>
      <c r="BT31" s="710"/>
      <c r="BU31" s="710"/>
      <c r="BV31" s="710"/>
      <c r="BW31" s="710"/>
      <c r="BX31" s="711">
        <v>97.1</v>
      </c>
      <c r="BY31" s="710"/>
      <c r="BZ31" s="710"/>
      <c r="CA31" s="710"/>
      <c r="CB31" s="712"/>
      <c r="CD31" s="727"/>
      <c r="CE31" s="728"/>
      <c r="CF31" s="679" t="s">
        <v>314</v>
      </c>
      <c r="CG31" s="680"/>
      <c r="CH31" s="680"/>
      <c r="CI31" s="680"/>
      <c r="CJ31" s="680"/>
      <c r="CK31" s="680"/>
      <c r="CL31" s="680"/>
      <c r="CM31" s="680"/>
      <c r="CN31" s="680"/>
      <c r="CO31" s="680"/>
      <c r="CP31" s="680"/>
      <c r="CQ31" s="681"/>
      <c r="CR31" s="640">
        <v>395796</v>
      </c>
      <c r="CS31" s="659"/>
      <c r="CT31" s="659"/>
      <c r="CU31" s="659"/>
      <c r="CV31" s="659"/>
      <c r="CW31" s="659"/>
      <c r="CX31" s="659"/>
      <c r="CY31" s="660"/>
      <c r="CZ31" s="643">
        <v>0.2</v>
      </c>
      <c r="DA31" s="661"/>
      <c r="DB31" s="661"/>
      <c r="DC31" s="662"/>
      <c r="DD31" s="646">
        <v>395796</v>
      </c>
      <c r="DE31" s="659"/>
      <c r="DF31" s="659"/>
      <c r="DG31" s="659"/>
      <c r="DH31" s="659"/>
      <c r="DI31" s="659"/>
      <c r="DJ31" s="659"/>
      <c r="DK31" s="660"/>
      <c r="DL31" s="646">
        <v>395796</v>
      </c>
      <c r="DM31" s="659"/>
      <c r="DN31" s="659"/>
      <c r="DO31" s="659"/>
      <c r="DP31" s="659"/>
      <c r="DQ31" s="659"/>
      <c r="DR31" s="659"/>
      <c r="DS31" s="659"/>
      <c r="DT31" s="659"/>
      <c r="DU31" s="659"/>
      <c r="DV31" s="660"/>
      <c r="DW31" s="643">
        <v>0.5</v>
      </c>
      <c r="DX31" s="661"/>
      <c r="DY31" s="661"/>
      <c r="DZ31" s="661"/>
      <c r="EA31" s="661"/>
      <c r="EB31" s="661"/>
      <c r="EC31" s="682"/>
    </row>
    <row r="32" spans="2:133" ht="11.25" customHeight="1" x14ac:dyDescent="0.15">
      <c r="B32" s="731" t="s">
        <v>315</v>
      </c>
      <c r="C32" s="732"/>
      <c r="D32" s="732"/>
      <c r="E32" s="732"/>
      <c r="F32" s="732"/>
      <c r="G32" s="732"/>
      <c r="H32" s="732"/>
      <c r="I32" s="732"/>
      <c r="J32" s="732"/>
      <c r="K32" s="732"/>
      <c r="L32" s="732"/>
      <c r="M32" s="732"/>
      <c r="N32" s="732"/>
      <c r="O32" s="732"/>
      <c r="P32" s="732"/>
      <c r="Q32" s="733"/>
      <c r="R32" s="640">
        <v>152084</v>
      </c>
      <c r="S32" s="641"/>
      <c r="T32" s="641"/>
      <c r="U32" s="641"/>
      <c r="V32" s="641"/>
      <c r="W32" s="641"/>
      <c r="X32" s="641"/>
      <c r="Y32" s="642"/>
      <c r="Z32" s="673">
        <v>0.1</v>
      </c>
      <c r="AA32" s="673"/>
      <c r="AB32" s="673"/>
      <c r="AC32" s="673"/>
      <c r="AD32" s="674">
        <v>152084</v>
      </c>
      <c r="AE32" s="674"/>
      <c r="AF32" s="674"/>
      <c r="AG32" s="674"/>
      <c r="AH32" s="674"/>
      <c r="AI32" s="674"/>
      <c r="AJ32" s="674"/>
      <c r="AK32" s="674"/>
      <c r="AL32" s="643">
        <v>0.2</v>
      </c>
      <c r="AM32" s="644"/>
      <c r="AN32" s="644"/>
      <c r="AO32" s="675"/>
      <c r="AP32" s="718"/>
      <c r="AQ32" s="719"/>
      <c r="AR32" s="719"/>
      <c r="AS32" s="719"/>
      <c r="AT32" s="723"/>
      <c r="AU32" s="228" t="s">
        <v>316</v>
      </c>
      <c r="AV32" s="228"/>
      <c r="AW32" s="228"/>
      <c r="AX32" s="637" t="s">
        <v>317</v>
      </c>
      <c r="AY32" s="638"/>
      <c r="AZ32" s="638"/>
      <c r="BA32" s="638"/>
      <c r="BB32" s="638"/>
      <c r="BC32" s="638"/>
      <c r="BD32" s="638"/>
      <c r="BE32" s="638"/>
      <c r="BF32" s="639"/>
      <c r="BG32" s="713">
        <v>98.6</v>
      </c>
      <c r="BH32" s="659"/>
      <c r="BI32" s="659"/>
      <c r="BJ32" s="659"/>
      <c r="BK32" s="659"/>
      <c r="BL32" s="659"/>
      <c r="BM32" s="644">
        <v>96.3</v>
      </c>
      <c r="BN32" s="705"/>
      <c r="BO32" s="705"/>
      <c r="BP32" s="705"/>
      <c r="BQ32" s="686"/>
      <c r="BR32" s="713">
        <v>98.6</v>
      </c>
      <c r="BS32" s="659"/>
      <c r="BT32" s="659"/>
      <c r="BU32" s="659"/>
      <c r="BV32" s="659"/>
      <c r="BW32" s="659"/>
      <c r="BX32" s="644">
        <v>96.4</v>
      </c>
      <c r="BY32" s="705"/>
      <c r="BZ32" s="705"/>
      <c r="CA32" s="705"/>
      <c r="CB32" s="686"/>
      <c r="CD32" s="729"/>
      <c r="CE32" s="730"/>
      <c r="CF32" s="679" t="s">
        <v>318</v>
      </c>
      <c r="CG32" s="680"/>
      <c r="CH32" s="680"/>
      <c r="CI32" s="680"/>
      <c r="CJ32" s="680"/>
      <c r="CK32" s="680"/>
      <c r="CL32" s="680"/>
      <c r="CM32" s="680"/>
      <c r="CN32" s="680"/>
      <c r="CO32" s="680"/>
      <c r="CP32" s="680"/>
      <c r="CQ32" s="681"/>
      <c r="CR32" s="640">
        <v>3</v>
      </c>
      <c r="CS32" s="641"/>
      <c r="CT32" s="641"/>
      <c r="CU32" s="641"/>
      <c r="CV32" s="641"/>
      <c r="CW32" s="641"/>
      <c r="CX32" s="641"/>
      <c r="CY32" s="642"/>
      <c r="CZ32" s="643">
        <v>0</v>
      </c>
      <c r="DA32" s="661"/>
      <c r="DB32" s="661"/>
      <c r="DC32" s="662"/>
      <c r="DD32" s="646">
        <v>3</v>
      </c>
      <c r="DE32" s="641"/>
      <c r="DF32" s="641"/>
      <c r="DG32" s="641"/>
      <c r="DH32" s="641"/>
      <c r="DI32" s="641"/>
      <c r="DJ32" s="641"/>
      <c r="DK32" s="642"/>
      <c r="DL32" s="646">
        <v>3</v>
      </c>
      <c r="DM32" s="641"/>
      <c r="DN32" s="641"/>
      <c r="DO32" s="641"/>
      <c r="DP32" s="641"/>
      <c r="DQ32" s="641"/>
      <c r="DR32" s="641"/>
      <c r="DS32" s="641"/>
      <c r="DT32" s="641"/>
      <c r="DU32" s="641"/>
      <c r="DV32" s="642"/>
      <c r="DW32" s="643">
        <v>0</v>
      </c>
      <c r="DX32" s="661"/>
      <c r="DY32" s="661"/>
      <c r="DZ32" s="661"/>
      <c r="EA32" s="661"/>
      <c r="EB32" s="661"/>
      <c r="EC32" s="682"/>
    </row>
    <row r="33" spans="2:133" ht="11.25" customHeight="1" x14ac:dyDescent="0.15">
      <c r="B33" s="637" t="s">
        <v>319</v>
      </c>
      <c r="C33" s="638"/>
      <c r="D33" s="638"/>
      <c r="E33" s="638"/>
      <c r="F33" s="638"/>
      <c r="G33" s="638"/>
      <c r="H33" s="638"/>
      <c r="I33" s="638"/>
      <c r="J33" s="638"/>
      <c r="K33" s="638"/>
      <c r="L33" s="638"/>
      <c r="M33" s="638"/>
      <c r="N33" s="638"/>
      <c r="O33" s="638"/>
      <c r="P33" s="638"/>
      <c r="Q33" s="639"/>
      <c r="R33" s="640">
        <v>9193642</v>
      </c>
      <c r="S33" s="641"/>
      <c r="T33" s="641"/>
      <c r="U33" s="641"/>
      <c r="V33" s="641"/>
      <c r="W33" s="641"/>
      <c r="X33" s="641"/>
      <c r="Y33" s="642"/>
      <c r="Z33" s="673">
        <v>4.9000000000000004</v>
      </c>
      <c r="AA33" s="673"/>
      <c r="AB33" s="673"/>
      <c r="AC33" s="673"/>
      <c r="AD33" s="674" t="s">
        <v>183</v>
      </c>
      <c r="AE33" s="674"/>
      <c r="AF33" s="674"/>
      <c r="AG33" s="674"/>
      <c r="AH33" s="674"/>
      <c r="AI33" s="674"/>
      <c r="AJ33" s="674"/>
      <c r="AK33" s="674"/>
      <c r="AL33" s="643" t="s">
        <v>245</v>
      </c>
      <c r="AM33" s="644"/>
      <c r="AN33" s="644"/>
      <c r="AO33" s="675"/>
      <c r="AP33" s="720"/>
      <c r="AQ33" s="721"/>
      <c r="AR33" s="721"/>
      <c r="AS33" s="721"/>
      <c r="AT33" s="724"/>
      <c r="AU33" s="230"/>
      <c r="AV33" s="230"/>
      <c r="AW33" s="230"/>
      <c r="AX33" s="621" t="s">
        <v>320</v>
      </c>
      <c r="AY33" s="622"/>
      <c r="AZ33" s="622"/>
      <c r="BA33" s="622"/>
      <c r="BB33" s="622"/>
      <c r="BC33" s="622"/>
      <c r="BD33" s="622"/>
      <c r="BE33" s="622"/>
      <c r="BF33" s="623"/>
      <c r="BG33" s="704">
        <v>98.7</v>
      </c>
      <c r="BH33" s="625"/>
      <c r="BI33" s="625"/>
      <c r="BJ33" s="625"/>
      <c r="BK33" s="625"/>
      <c r="BL33" s="625"/>
      <c r="BM33" s="667">
        <v>97.4</v>
      </c>
      <c r="BN33" s="625"/>
      <c r="BO33" s="625"/>
      <c r="BP33" s="625"/>
      <c r="BQ33" s="669"/>
      <c r="BR33" s="704">
        <v>99</v>
      </c>
      <c r="BS33" s="625"/>
      <c r="BT33" s="625"/>
      <c r="BU33" s="625"/>
      <c r="BV33" s="625"/>
      <c r="BW33" s="625"/>
      <c r="BX33" s="667">
        <v>97.6</v>
      </c>
      <c r="BY33" s="625"/>
      <c r="BZ33" s="625"/>
      <c r="CA33" s="625"/>
      <c r="CB33" s="669"/>
      <c r="CD33" s="679" t="s">
        <v>321</v>
      </c>
      <c r="CE33" s="680"/>
      <c r="CF33" s="680"/>
      <c r="CG33" s="680"/>
      <c r="CH33" s="680"/>
      <c r="CI33" s="680"/>
      <c r="CJ33" s="680"/>
      <c r="CK33" s="680"/>
      <c r="CL33" s="680"/>
      <c r="CM33" s="680"/>
      <c r="CN33" s="680"/>
      <c r="CO33" s="680"/>
      <c r="CP33" s="680"/>
      <c r="CQ33" s="681"/>
      <c r="CR33" s="640">
        <v>91068207</v>
      </c>
      <c r="CS33" s="659"/>
      <c r="CT33" s="659"/>
      <c r="CU33" s="659"/>
      <c r="CV33" s="659"/>
      <c r="CW33" s="659"/>
      <c r="CX33" s="659"/>
      <c r="CY33" s="660"/>
      <c r="CZ33" s="643">
        <v>50.4</v>
      </c>
      <c r="DA33" s="661"/>
      <c r="DB33" s="661"/>
      <c r="DC33" s="662"/>
      <c r="DD33" s="646">
        <v>39462834</v>
      </c>
      <c r="DE33" s="659"/>
      <c r="DF33" s="659"/>
      <c r="DG33" s="659"/>
      <c r="DH33" s="659"/>
      <c r="DI33" s="659"/>
      <c r="DJ33" s="659"/>
      <c r="DK33" s="660"/>
      <c r="DL33" s="646">
        <v>31120734</v>
      </c>
      <c r="DM33" s="659"/>
      <c r="DN33" s="659"/>
      <c r="DO33" s="659"/>
      <c r="DP33" s="659"/>
      <c r="DQ33" s="659"/>
      <c r="DR33" s="659"/>
      <c r="DS33" s="659"/>
      <c r="DT33" s="659"/>
      <c r="DU33" s="659"/>
      <c r="DV33" s="660"/>
      <c r="DW33" s="643">
        <v>38.1</v>
      </c>
      <c r="DX33" s="661"/>
      <c r="DY33" s="661"/>
      <c r="DZ33" s="661"/>
      <c r="EA33" s="661"/>
      <c r="EB33" s="661"/>
      <c r="EC33" s="682"/>
    </row>
    <row r="34" spans="2:133" ht="11.25" customHeight="1" x14ac:dyDescent="0.15">
      <c r="B34" s="637" t="s">
        <v>322</v>
      </c>
      <c r="C34" s="638"/>
      <c r="D34" s="638"/>
      <c r="E34" s="638"/>
      <c r="F34" s="638"/>
      <c r="G34" s="638"/>
      <c r="H34" s="638"/>
      <c r="I34" s="638"/>
      <c r="J34" s="638"/>
      <c r="K34" s="638"/>
      <c r="L34" s="638"/>
      <c r="M34" s="638"/>
      <c r="N34" s="638"/>
      <c r="O34" s="638"/>
      <c r="P34" s="638"/>
      <c r="Q34" s="639"/>
      <c r="R34" s="640">
        <v>229360</v>
      </c>
      <c r="S34" s="641"/>
      <c r="T34" s="641"/>
      <c r="U34" s="641"/>
      <c r="V34" s="641"/>
      <c r="W34" s="641"/>
      <c r="X34" s="641"/>
      <c r="Y34" s="642"/>
      <c r="Z34" s="673">
        <v>0.1</v>
      </c>
      <c r="AA34" s="673"/>
      <c r="AB34" s="673"/>
      <c r="AC34" s="673"/>
      <c r="AD34" s="674">
        <v>65527</v>
      </c>
      <c r="AE34" s="674"/>
      <c r="AF34" s="674"/>
      <c r="AG34" s="674"/>
      <c r="AH34" s="674"/>
      <c r="AI34" s="674"/>
      <c r="AJ34" s="674"/>
      <c r="AK34" s="674"/>
      <c r="AL34" s="643">
        <v>0.1</v>
      </c>
      <c r="AM34" s="644"/>
      <c r="AN34" s="644"/>
      <c r="AO34" s="675"/>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79" t="s">
        <v>323</v>
      </c>
      <c r="CE34" s="680"/>
      <c r="CF34" s="680"/>
      <c r="CG34" s="680"/>
      <c r="CH34" s="680"/>
      <c r="CI34" s="680"/>
      <c r="CJ34" s="680"/>
      <c r="CK34" s="680"/>
      <c r="CL34" s="680"/>
      <c r="CM34" s="680"/>
      <c r="CN34" s="680"/>
      <c r="CO34" s="680"/>
      <c r="CP34" s="680"/>
      <c r="CQ34" s="681"/>
      <c r="CR34" s="640">
        <v>23055346</v>
      </c>
      <c r="CS34" s="641"/>
      <c r="CT34" s="641"/>
      <c r="CU34" s="641"/>
      <c r="CV34" s="641"/>
      <c r="CW34" s="641"/>
      <c r="CX34" s="641"/>
      <c r="CY34" s="642"/>
      <c r="CZ34" s="643">
        <v>12.8</v>
      </c>
      <c r="DA34" s="661"/>
      <c r="DB34" s="661"/>
      <c r="DC34" s="662"/>
      <c r="DD34" s="646">
        <v>18679898</v>
      </c>
      <c r="DE34" s="641"/>
      <c r="DF34" s="641"/>
      <c r="DG34" s="641"/>
      <c r="DH34" s="641"/>
      <c r="DI34" s="641"/>
      <c r="DJ34" s="641"/>
      <c r="DK34" s="642"/>
      <c r="DL34" s="646">
        <v>16234657</v>
      </c>
      <c r="DM34" s="641"/>
      <c r="DN34" s="641"/>
      <c r="DO34" s="641"/>
      <c r="DP34" s="641"/>
      <c r="DQ34" s="641"/>
      <c r="DR34" s="641"/>
      <c r="DS34" s="641"/>
      <c r="DT34" s="641"/>
      <c r="DU34" s="641"/>
      <c r="DV34" s="642"/>
      <c r="DW34" s="643">
        <v>19.899999999999999</v>
      </c>
      <c r="DX34" s="661"/>
      <c r="DY34" s="661"/>
      <c r="DZ34" s="661"/>
      <c r="EA34" s="661"/>
      <c r="EB34" s="661"/>
      <c r="EC34" s="682"/>
    </row>
    <row r="35" spans="2:133" ht="11.25" customHeight="1" x14ac:dyDescent="0.15">
      <c r="B35" s="637" t="s">
        <v>324</v>
      </c>
      <c r="C35" s="638"/>
      <c r="D35" s="638"/>
      <c r="E35" s="638"/>
      <c r="F35" s="638"/>
      <c r="G35" s="638"/>
      <c r="H35" s="638"/>
      <c r="I35" s="638"/>
      <c r="J35" s="638"/>
      <c r="K35" s="638"/>
      <c r="L35" s="638"/>
      <c r="M35" s="638"/>
      <c r="N35" s="638"/>
      <c r="O35" s="638"/>
      <c r="P35" s="638"/>
      <c r="Q35" s="639"/>
      <c r="R35" s="640">
        <v>206186</v>
      </c>
      <c r="S35" s="641"/>
      <c r="T35" s="641"/>
      <c r="U35" s="641"/>
      <c r="V35" s="641"/>
      <c r="W35" s="641"/>
      <c r="X35" s="641"/>
      <c r="Y35" s="642"/>
      <c r="Z35" s="673">
        <v>0.1</v>
      </c>
      <c r="AA35" s="673"/>
      <c r="AB35" s="673"/>
      <c r="AC35" s="673"/>
      <c r="AD35" s="674" t="s">
        <v>183</v>
      </c>
      <c r="AE35" s="674"/>
      <c r="AF35" s="674"/>
      <c r="AG35" s="674"/>
      <c r="AH35" s="674"/>
      <c r="AI35" s="674"/>
      <c r="AJ35" s="674"/>
      <c r="AK35" s="674"/>
      <c r="AL35" s="643" t="s">
        <v>183</v>
      </c>
      <c r="AM35" s="644"/>
      <c r="AN35" s="644"/>
      <c r="AO35" s="675"/>
      <c r="AP35" s="233"/>
      <c r="AQ35" s="701" t="s">
        <v>325</v>
      </c>
      <c r="AR35" s="702"/>
      <c r="AS35" s="702"/>
      <c r="AT35" s="702"/>
      <c r="AU35" s="702"/>
      <c r="AV35" s="702"/>
      <c r="AW35" s="702"/>
      <c r="AX35" s="702"/>
      <c r="AY35" s="702"/>
      <c r="AZ35" s="702"/>
      <c r="BA35" s="702"/>
      <c r="BB35" s="702"/>
      <c r="BC35" s="702"/>
      <c r="BD35" s="702"/>
      <c r="BE35" s="702"/>
      <c r="BF35" s="703"/>
      <c r="BG35" s="701" t="s">
        <v>326</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9" t="s">
        <v>327</v>
      </c>
      <c r="CE35" s="680"/>
      <c r="CF35" s="680"/>
      <c r="CG35" s="680"/>
      <c r="CH35" s="680"/>
      <c r="CI35" s="680"/>
      <c r="CJ35" s="680"/>
      <c r="CK35" s="680"/>
      <c r="CL35" s="680"/>
      <c r="CM35" s="680"/>
      <c r="CN35" s="680"/>
      <c r="CO35" s="680"/>
      <c r="CP35" s="680"/>
      <c r="CQ35" s="681"/>
      <c r="CR35" s="640">
        <v>1281961</v>
      </c>
      <c r="CS35" s="659"/>
      <c r="CT35" s="659"/>
      <c r="CU35" s="659"/>
      <c r="CV35" s="659"/>
      <c r="CW35" s="659"/>
      <c r="CX35" s="659"/>
      <c r="CY35" s="660"/>
      <c r="CZ35" s="643">
        <v>0.7</v>
      </c>
      <c r="DA35" s="661"/>
      <c r="DB35" s="661"/>
      <c r="DC35" s="662"/>
      <c r="DD35" s="646">
        <v>1249957</v>
      </c>
      <c r="DE35" s="659"/>
      <c r="DF35" s="659"/>
      <c r="DG35" s="659"/>
      <c r="DH35" s="659"/>
      <c r="DI35" s="659"/>
      <c r="DJ35" s="659"/>
      <c r="DK35" s="660"/>
      <c r="DL35" s="646">
        <v>1249957</v>
      </c>
      <c r="DM35" s="659"/>
      <c r="DN35" s="659"/>
      <c r="DO35" s="659"/>
      <c r="DP35" s="659"/>
      <c r="DQ35" s="659"/>
      <c r="DR35" s="659"/>
      <c r="DS35" s="659"/>
      <c r="DT35" s="659"/>
      <c r="DU35" s="659"/>
      <c r="DV35" s="660"/>
      <c r="DW35" s="643">
        <v>1.5</v>
      </c>
      <c r="DX35" s="661"/>
      <c r="DY35" s="661"/>
      <c r="DZ35" s="661"/>
      <c r="EA35" s="661"/>
      <c r="EB35" s="661"/>
      <c r="EC35" s="682"/>
    </row>
    <row r="36" spans="2:133" ht="11.25" customHeight="1" x14ac:dyDescent="0.15">
      <c r="B36" s="637" t="s">
        <v>328</v>
      </c>
      <c r="C36" s="638"/>
      <c r="D36" s="638"/>
      <c r="E36" s="638"/>
      <c r="F36" s="638"/>
      <c r="G36" s="638"/>
      <c r="H36" s="638"/>
      <c r="I36" s="638"/>
      <c r="J36" s="638"/>
      <c r="K36" s="638"/>
      <c r="L36" s="638"/>
      <c r="M36" s="638"/>
      <c r="N36" s="638"/>
      <c r="O36" s="638"/>
      <c r="P36" s="638"/>
      <c r="Q36" s="639"/>
      <c r="R36" s="640">
        <v>3401003</v>
      </c>
      <c r="S36" s="641"/>
      <c r="T36" s="641"/>
      <c r="U36" s="641"/>
      <c r="V36" s="641"/>
      <c r="W36" s="641"/>
      <c r="X36" s="641"/>
      <c r="Y36" s="642"/>
      <c r="Z36" s="673">
        <v>1.8</v>
      </c>
      <c r="AA36" s="673"/>
      <c r="AB36" s="673"/>
      <c r="AC36" s="673"/>
      <c r="AD36" s="674" t="s">
        <v>183</v>
      </c>
      <c r="AE36" s="674"/>
      <c r="AF36" s="674"/>
      <c r="AG36" s="674"/>
      <c r="AH36" s="674"/>
      <c r="AI36" s="674"/>
      <c r="AJ36" s="674"/>
      <c r="AK36" s="674"/>
      <c r="AL36" s="643" t="s">
        <v>183</v>
      </c>
      <c r="AM36" s="644"/>
      <c r="AN36" s="644"/>
      <c r="AO36" s="675"/>
      <c r="AP36" s="233"/>
      <c r="AQ36" s="692" t="s">
        <v>329</v>
      </c>
      <c r="AR36" s="693"/>
      <c r="AS36" s="693"/>
      <c r="AT36" s="693"/>
      <c r="AU36" s="693"/>
      <c r="AV36" s="693"/>
      <c r="AW36" s="693"/>
      <c r="AX36" s="693"/>
      <c r="AY36" s="694"/>
      <c r="AZ36" s="695">
        <v>14256517</v>
      </c>
      <c r="BA36" s="696"/>
      <c r="BB36" s="696"/>
      <c r="BC36" s="696"/>
      <c r="BD36" s="696"/>
      <c r="BE36" s="696"/>
      <c r="BF36" s="697"/>
      <c r="BG36" s="698" t="s">
        <v>330</v>
      </c>
      <c r="BH36" s="699"/>
      <c r="BI36" s="699"/>
      <c r="BJ36" s="699"/>
      <c r="BK36" s="699"/>
      <c r="BL36" s="699"/>
      <c r="BM36" s="699"/>
      <c r="BN36" s="699"/>
      <c r="BO36" s="699"/>
      <c r="BP36" s="699"/>
      <c r="BQ36" s="699"/>
      <c r="BR36" s="699"/>
      <c r="BS36" s="699"/>
      <c r="BT36" s="699"/>
      <c r="BU36" s="700"/>
      <c r="BV36" s="695">
        <v>217077</v>
      </c>
      <c r="BW36" s="696"/>
      <c r="BX36" s="696"/>
      <c r="BY36" s="696"/>
      <c r="BZ36" s="696"/>
      <c r="CA36" s="696"/>
      <c r="CB36" s="697"/>
      <c r="CD36" s="679" t="s">
        <v>331</v>
      </c>
      <c r="CE36" s="680"/>
      <c r="CF36" s="680"/>
      <c r="CG36" s="680"/>
      <c r="CH36" s="680"/>
      <c r="CI36" s="680"/>
      <c r="CJ36" s="680"/>
      <c r="CK36" s="680"/>
      <c r="CL36" s="680"/>
      <c r="CM36" s="680"/>
      <c r="CN36" s="680"/>
      <c r="CO36" s="680"/>
      <c r="CP36" s="680"/>
      <c r="CQ36" s="681"/>
      <c r="CR36" s="640">
        <v>52715452</v>
      </c>
      <c r="CS36" s="641"/>
      <c r="CT36" s="641"/>
      <c r="CU36" s="641"/>
      <c r="CV36" s="641"/>
      <c r="CW36" s="641"/>
      <c r="CX36" s="641"/>
      <c r="CY36" s="642"/>
      <c r="CZ36" s="643">
        <v>29.2</v>
      </c>
      <c r="DA36" s="661"/>
      <c r="DB36" s="661"/>
      <c r="DC36" s="662"/>
      <c r="DD36" s="646">
        <v>9009290</v>
      </c>
      <c r="DE36" s="641"/>
      <c r="DF36" s="641"/>
      <c r="DG36" s="641"/>
      <c r="DH36" s="641"/>
      <c r="DI36" s="641"/>
      <c r="DJ36" s="641"/>
      <c r="DK36" s="642"/>
      <c r="DL36" s="646">
        <v>4729945</v>
      </c>
      <c r="DM36" s="641"/>
      <c r="DN36" s="641"/>
      <c r="DO36" s="641"/>
      <c r="DP36" s="641"/>
      <c r="DQ36" s="641"/>
      <c r="DR36" s="641"/>
      <c r="DS36" s="641"/>
      <c r="DT36" s="641"/>
      <c r="DU36" s="641"/>
      <c r="DV36" s="642"/>
      <c r="DW36" s="643">
        <v>5.8</v>
      </c>
      <c r="DX36" s="661"/>
      <c r="DY36" s="661"/>
      <c r="DZ36" s="661"/>
      <c r="EA36" s="661"/>
      <c r="EB36" s="661"/>
      <c r="EC36" s="682"/>
    </row>
    <row r="37" spans="2:133" ht="11.25" customHeight="1" x14ac:dyDescent="0.15">
      <c r="B37" s="637" t="s">
        <v>332</v>
      </c>
      <c r="C37" s="638"/>
      <c r="D37" s="638"/>
      <c r="E37" s="638"/>
      <c r="F37" s="638"/>
      <c r="G37" s="638"/>
      <c r="H37" s="638"/>
      <c r="I37" s="638"/>
      <c r="J37" s="638"/>
      <c r="K37" s="638"/>
      <c r="L37" s="638"/>
      <c r="M37" s="638"/>
      <c r="N37" s="638"/>
      <c r="O37" s="638"/>
      <c r="P37" s="638"/>
      <c r="Q37" s="639"/>
      <c r="R37" s="640">
        <v>4003919</v>
      </c>
      <c r="S37" s="641"/>
      <c r="T37" s="641"/>
      <c r="U37" s="641"/>
      <c r="V37" s="641"/>
      <c r="W37" s="641"/>
      <c r="X37" s="641"/>
      <c r="Y37" s="642"/>
      <c r="Z37" s="673">
        <v>2.1</v>
      </c>
      <c r="AA37" s="673"/>
      <c r="AB37" s="673"/>
      <c r="AC37" s="673"/>
      <c r="AD37" s="674" t="s">
        <v>183</v>
      </c>
      <c r="AE37" s="674"/>
      <c r="AF37" s="674"/>
      <c r="AG37" s="674"/>
      <c r="AH37" s="674"/>
      <c r="AI37" s="674"/>
      <c r="AJ37" s="674"/>
      <c r="AK37" s="674"/>
      <c r="AL37" s="643" t="s">
        <v>245</v>
      </c>
      <c r="AM37" s="644"/>
      <c r="AN37" s="644"/>
      <c r="AO37" s="675"/>
      <c r="AQ37" s="683" t="s">
        <v>333</v>
      </c>
      <c r="AR37" s="684"/>
      <c r="AS37" s="684"/>
      <c r="AT37" s="684"/>
      <c r="AU37" s="684"/>
      <c r="AV37" s="684"/>
      <c r="AW37" s="684"/>
      <c r="AX37" s="684"/>
      <c r="AY37" s="685"/>
      <c r="AZ37" s="640">
        <v>2700000</v>
      </c>
      <c r="BA37" s="641"/>
      <c r="BB37" s="641"/>
      <c r="BC37" s="641"/>
      <c r="BD37" s="659"/>
      <c r="BE37" s="659"/>
      <c r="BF37" s="686"/>
      <c r="BG37" s="679" t="s">
        <v>334</v>
      </c>
      <c r="BH37" s="680"/>
      <c r="BI37" s="680"/>
      <c r="BJ37" s="680"/>
      <c r="BK37" s="680"/>
      <c r="BL37" s="680"/>
      <c r="BM37" s="680"/>
      <c r="BN37" s="680"/>
      <c r="BO37" s="680"/>
      <c r="BP37" s="680"/>
      <c r="BQ37" s="680"/>
      <c r="BR37" s="680"/>
      <c r="BS37" s="680"/>
      <c r="BT37" s="680"/>
      <c r="BU37" s="681"/>
      <c r="BV37" s="640">
        <v>114344</v>
      </c>
      <c r="BW37" s="641"/>
      <c r="BX37" s="641"/>
      <c r="BY37" s="641"/>
      <c r="BZ37" s="641"/>
      <c r="CA37" s="641"/>
      <c r="CB37" s="687"/>
      <c r="CD37" s="679" t="s">
        <v>335</v>
      </c>
      <c r="CE37" s="680"/>
      <c r="CF37" s="680"/>
      <c r="CG37" s="680"/>
      <c r="CH37" s="680"/>
      <c r="CI37" s="680"/>
      <c r="CJ37" s="680"/>
      <c r="CK37" s="680"/>
      <c r="CL37" s="680"/>
      <c r="CM37" s="680"/>
      <c r="CN37" s="680"/>
      <c r="CO37" s="680"/>
      <c r="CP37" s="680"/>
      <c r="CQ37" s="681"/>
      <c r="CR37" s="640">
        <v>1210505</v>
      </c>
      <c r="CS37" s="659"/>
      <c r="CT37" s="659"/>
      <c r="CU37" s="659"/>
      <c r="CV37" s="659"/>
      <c r="CW37" s="659"/>
      <c r="CX37" s="659"/>
      <c r="CY37" s="660"/>
      <c r="CZ37" s="643">
        <v>0.7</v>
      </c>
      <c r="DA37" s="661"/>
      <c r="DB37" s="661"/>
      <c r="DC37" s="662"/>
      <c r="DD37" s="646">
        <v>1210501</v>
      </c>
      <c r="DE37" s="659"/>
      <c r="DF37" s="659"/>
      <c r="DG37" s="659"/>
      <c r="DH37" s="659"/>
      <c r="DI37" s="659"/>
      <c r="DJ37" s="659"/>
      <c r="DK37" s="660"/>
      <c r="DL37" s="646">
        <v>1175397</v>
      </c>
      <c r="DM37" s="659"/>
      <c r="DN37" s="659"/>
      <c r="DO37" s="659"/>
      <c r="DP37" s="659"/>
      <c r="DQ37" s="659"/>
      <c r="DR37" s="659"/>
      <c r="DS37" s="659"/>
      <c r="DT37" s="659"/>
      <c r="DU37" s="659"/>
      <c r="DV37" s="660"/>
      <c r="DW37" s="643">
        <v>1.4</v>
      </c>
      <c r="DX37" s="661"/>
      <c r="DY37" s="661"/>
      <c r="DZ37" s="661"/>
      <c r="EA37" s="661"/>
      <c r="EB37" s="661"/>
      <c r="EC37" s="682"/>
    </row>
    <row r="38" spans="2:133" ht="11.25" customHeight="1" x14ac:dyDescent="0.15">
      <c r="B38" s="637" t="s">
        <v>336</v>
      </c>
      <c r="C38" s="638"/>
      <c r="D38" s="638"/>
      <c r="E38" s="638"/>
      <c r="F38" s="638"/>
      <c r="G38" s="638"/>
      <c r="H38" s="638"/>
      <c r="I38" s="638"/>
      <c r="J38" s="638"/>
      <c r="K38" s="638"/>
      <c r="L38" s="638"/>
      <c r="M38" s="638"/>
      <c r="N38" s="638"/>
      <c r="O38" s="638"/>
      <c r="P38" s="638"/>
      <c r="Q38" s="639"/>
      <c r="R38" s="640">
        <v>2548989</v>
      </c>
      <c r="S38" s="641"/>
      <c r="T38" s="641"/>
      <c r="U38" s="641"/>
      <c r="V38" s="641"/>
      <c r="W38" s="641"/>
      <c r="X38" s="641"/>
      <c r="Y38" s="642"/>
      <c r="Z38" s="673">
        <v>1.4</v>
      </c>
      <c r="AA38" s="673"/>
      <c r="AB38" s="673"/>
      <c r="AC38" s="673"/>
      <c r="AD38" s="674">
        <v>84047</v>
      </c>
      <c r="AE38" s="674"/>
      <c r="AF38" s="674"/>
      <c r="AG38" s="674"/>
      <c r="AH38" s="674"/>
      <c r="AI38" s="674"/>
      <c r="AJ38" s="674"/>
      <c r="AK38" s="674"/>
      <c r="AL38" s="643">
        <v>0.1</v>
      </c>
      <c r="AM38" s="644"/>
      <c r="AN38" s="644"/>
      <c r="AO38" s="675"/>
      <c r="AQ38" s="683" t="s">
        <v>337</v>
      </c>
      <c r="AR38" s="684"/>
      <c r="AS38" s="684"/>
      <c r="AT38" s="684"/>
      <c r="AU38" s="684"/>
      <c r="AV38" s="684"/>
      <c r="AW38" s="684"/>
      <c r="AX38" s="684"/>
      <c r="AY38" s="685"/>
      <c r="AZ38" s="640">
        <v>353777</v>
      </c>
      <c r="BA38" s="641"/>
      <c r="BB38" s="641"/>
      <c r="BC38" s="641"/>
      <c r="BD38" s="659"/>
      <c r="BE38" s="659"/>
      <c r="BF38" s="686"/>
      <c r="BG38" s="679" t="s">
        <v>338</v>
      </c>
      <c r="BH38" s="680"/>
      <c r="BI38" s="680"/>
      <c r="BJ38" s="680"/>
      <c r="BK38" s="680"/>
      <c r="BL38" s="680"/>
      <c r="BM38" s="680"/>
      <c r="BN38" s="680"/>
      <c r="BO38" s="680"/>
      <c r="BP38" s="680"/>
      <c r="BQ38" s="680"/>
      <c r="BR38" s="680"/>
      <c r="BS38" s="680"/>
      <c r="BT38" s="680"/>
      <c r="BU38" s="681"/>
      <c r="BV38" s="640">
        <v>57212</v>
      </c>
      <c r="BW38" s="641"/>
      <c r="BX38" s="641"/>
      <c r="BY38" s="641"/>
      <c r="BZ38" s="641"/>
      <c r="CA38" s="641"/>
      <c r="CB38" s="687"/>
      <c r="CD38" s="679" t="s">
        <v>339</v>
      </c>
      <c r="CE38" s="680"/>
      <c r="CF38" s="680"/>
      <c r="CG38" s="680"/>
      <c r="CH38" s="680"/>
      <c r="CI38" s="680"/>
      <c r="CJ38" s="680"/>
      <c r="CK38" s="680"/>
      <c r="CL38" s="680"/>
      <c r="CM38" s="680"/>
      <c r="CN38" s="680"/>
      <c r="CO38" s="680"/>
      <c r="CP38" s="680"/>
      <c r="CQ38" s="681"/>
      <c r="CR38" s="640">
        <v>11176874</v>
      </c>
      <c r="CS38" s="641"/>
      <c r="CT38" s="641"/>
      <c r="CU38" s="641"/>
      <c r="CV38" s="641"/>
      <c r="CW38" s="641"/>
      <c r="CX38" s="641"/>
      <c r="CY38" s="642"/>
      <c r="CZ38" s="643">
        <v>6.2</v>
      </c>
      <c r="DA38" s="661"/>
      <c r="DB38" s="661"/>
      <c r="DC38" s="662"/>
      <c r="DD38" s="646">
        <v>9190038</v>
      </c>
      <c r="DE38" s="641"/>
      <c r="DF38" s="641"/>
      <c r="DG38" s="641"/>
      <c r="DH38" s="641"/>
      <c r="DI38" s="641"/>
      <c r="DJ38" s="641"/>
      <c r="DK38" s="642"/>
      <c r="DL38" s="646">
        <v>8774569</v>
      </c>
      <c r="DM38" s="641"/>
      <c r="DN38" s="641"/>
      <c r="DO38" s="641"/>
      <c r="DP38" s="641"/>
      <c r="DQ38" s="641"/>
      <c r="DR38" s="641"/>
      <c r="DS38" s="641"/>
      <c r="DT38" s="641"/>
      <c r="DU38" s="641"/>
      <c r="DV38" s="642"/>
      <c r="DW38" s="643">
        <v>10.7</v>
      </c>
      <c r="DX38" s="661"/>
      <c r="DY38" s="661"/>
      <c r="DZ38" s="661"/>
      <c r="EA38" s="661"/>
      <c r="EB38" s="661"/>
      <c r="EC38" s="682"/>
    </row>
    <row r="39" spans="2:133" ht="11.25" customHeight="1" x14ac:dyDescent="0.15">
      <c r="B39" s="637" t="s">
        <v>340</v>
      </c>
      <c r="C39" s="638"/>
      <c r="D39" s="638"/>
      <c r="E39" s="638"/>
      <c r="F39" s="638"/>
      <c r="G39" s="638"/>
      <c r="H39" s="638"/>
      <c r="I39" s="638"/>
      <c r="J39" s="638"/>
      <c r="K39" s="638"/>
      <c r="L39" s="638"/>
      <c r="M39" s="638"/>
      <c r="N39" s="638"/>
      <c r="O39" s="638"/>
      <c r="P39" s="638"/>
      <c r="Q39" s="639"/>
      <c r="R39" s="640">
        <v>8111079</v>
      </c>
      <c r="S39" s="641"/>
      <c r="T39" s="641"/>
      <c r="U39" s="641"/>
      <c r="V39" s="641"/>
      <c r="W39" s="641"/>
      <c r="X39" s="641"/>
      <c r="Y39" s="642"/>
      <c r="Z39" s="673">
        <v>4.3</v>
      </c>
      <c r="AA39" s="673"/>
      <c r="AB39" s="673"/>
      <c r="AC39" s="673"/>
      <c r="AD39" s="674" t="s">
        <v>245</v>
      </c>
      <c r="AE39" s="674"/>
      <c r="AF39" s="674"/>
      <c r="AG39" s="674"/>
      <c r="AH39" s="674"/>
      <c r="AI39" s="674"/>
      <c r="AJ39" s="674"/>
      <c r="AK39" s="674"/>
      <c r="AL39" s="643" t="s">
        <v>183</v>
      </c>
      <c r="AM39" s="644"/>
      <c r="AN39" s="644"/>
      <c r="AO39" s="675"/>
      <c r="AQ39" s="683" t="s">
        <v>341</v>
      </c>
      <c r="AR39" s="684"/>
      <c r="AS39" s="684"/>
      <c r="AT39" s="684"/>
      <c r="AU39" s="684"/>
      <c r="AV39" s="684"/>
      <c r="AW39" s="684"/>
      <c r="AX39" s="684"/>
      <c r="AY39" s="685"/>
      <c r="AZ39" s="640">
        <v>114000</v>
      </c>
      <c r="BA39" s="641"/>
      <c r="BB39" s="641"/>
      <c r="BC39" s="641"/>
      <c r="BD39" s="659"/>
      <c r="BE39" s="659"/>
      <c r="BF39" s="686"/>
      <c r="BG39" s="679" t="s">
        <v>342</v>
      </c>
      <c r="BH39" s="680"/>
      <c r="BI39" s="680"/>
      <c r="BJ39" s="680"/>
      <c r="BK39" s="680"/>
      <c r="BL39" s="680"/>
      <c r="BM39" s="680"/>
      <c r="BN39" s="680"/>
      <c r="BO39" s="680"/>
      <c r="BP39" s="680"/>
      <c r="BQ39" s="680"/>
      <c r="BR39" s="680"/>
      <c r="BS39" s="680"/>
      <c r="BT39" s="680"/>
      <c r="BU39" s="681"/>
      <c r="BV39" s="640">
        <v>86272</v>
      </c>
      <c r="BW39" s="641"/>
      <c r="BX39" s="641"/>
      <c r="BY39" s="641"/>
      <c r="BZ39" s="641"/>
      <c r="CA39" s="641"/>
      <c r="CB39" s="687"/>
      <c r="CD39" s="679" t="s">
        <v>343</v>
      </c>
      <c r="CE39" s="680"/>
      <c r="CF39" s="680"/>
      <c r="CG39" s="680"/>
      <c r="CH39" s="680"/>
      <c r="CI39" s="680"/>
      <c r="CJ39" s="680"/>
      <c r="CK39" s="680"/>
      <c r="CL39" s="680"/>
      <c r="CM39" s="680"/>
      <c r="CN39" s="680"/>
      <c r="CO39" s="680"/>
      <c r="CP39" s="680"/>
      <c r="CQ39" s="681"/>
      <c r="CR39" s="640">
        <v>318390</v>
      </c>
      <c r="CS39" s="659"/>
      <c r="CT39" s="659"/>
      <c r="CU39" s="659"/>
      <c r="CV39" s="659"/>
      <c r="CW39" s="659"/>
      <c r="CX39" s="659"/>
      <c r="CY39" s="660"/>
      <c r="CZ39" s="643">
        <v>0.2</v>
      </c>
      <c r="DA39" s="661"/>
      <c r="DB39" s="661"/>
      <c r="DC39" s="662"/>
      <c r="DD39" s="646">
        <v>34355</v>
      </c>
      <c r="DE39" s="659"/>
      <c r="DF39" s="659"/>
      <c r="DG39" s="659"/>
      <c r="DH39" s="659"/>
      <c r="DI39" s="659"/>
      <c r="DJ39" s="659"/>
      <c r="DK39" s="660"/>
      <c r="DL39" s="646" t="s">
        <v>183</v>
      </c>
      <c r="DM39" s="659"/>
      <c r="DN39" s="659"/>
      <c r="DO39" s="659"/>
      <c r="DP39" s="659"/>
      <c r="DQ39" s="659"/>
      <c r="DR39" s="659"/>
      <c r="DS39" s="659"/>
      <c r="DT39" s="659"/>
      <c r="DU39" s="659"/>
      <c r="DV39" s="660"/>
      <c r="DW39" s="643" t="s">
        <v>245</v>
      </c>
      <c r="DX39" s="661"/>
      <c r="DY39" s="661"/>
      <c r="DZ39" s="661"/>
      <c r="EA39" s="661"/>
      <c r="EB39" s="661"/>
      <c r="EC39" s="682"/>
    </row>
    <row r="40" spans="2:133" ht="11.25" customHeight="1" x14ac:dyDescent="0.15">
      <c r="B40" s="637" t="s">
        <v>344</v>
      </c>
      <c r="C40" s="638"/>
      <c r="D40" s="638"/>
      <c r="E40" s="638"/>
      <c r="F40" s="638"/>
      <c r="G40" s="638"/>
      <c r="H40" s="638"/>
      <c r="I40" s="638"/>
      <c r="J40" s="638"/>
      <c r="K40" s="638"/>
      <c r="L40" s="638"/>
      <c r="M40" s="638"/>
      <c r="N40" s="638"/>
      <c r="O40" s="638"/>
      <c r="P40" s="638"/>
      <c r="Q40" s="639"/>
      <c r="R40" s="640" t="s">
        <v>245</v>
      </c>
      <c r="S40" s="641"/>
      <c r="T40" s="641"/>
      <c r="U40" s="641"/>
      <c r="V40" s="641"/>
      <c r="W40" s="641"/>
      <c r="X40" s="641"/>
      <c r="Y40" s="642"/>
      <c r="Z40" s="673" t="s">
        <v>183</v>
      </c>
      <c r="AA40" s="673"/>
      <c r="AB40" s="673"/>
      <c r="AC40" s="673"/>
      <c r="AD40" s="674" t="s">
        <v>245</v>
      </c>
      <c r="AE40" s="674"/>
      <c r="AF40" s="674"/>
      <c r="AG40" s="674"/>
      <c r="AH40" s="674"/>
      <c r="AI40" s="674"/>
      <c r="AJ40" s="674"/>
      <c r="AK40" s="674"/>
      <c r="AL40" s="643" t="s">
        <v>183</v>
      </c>
      <c r="AM40" s="644"/>
      <c r="AN40" s="644"/>
      <c r="AO40" s="675"/>
      <c r="AQ40" s="683" t="s">
        <v>345</v>
      </c>
      <c r="AR40" s="684"/>
      <c r="AS40" s="684"/>
      <c r="AT40" s="684"/>
      <c r="AU40" s="684"/>
      <c r="AV40" s="684"/>
      <c r="AW40" s="684"/>
      <c r="AX40" s="684"/>
      <c r="AY40" s="685"/>
      <c r="AZ40" s="640">
        <v>86000</v>
      </c>
      <c r="BA40" s="641"/>
      <c r="BB40" s="641"/>
      <c r="BC40" s="641"/>
      <c r="BD40" s="659"/>
      <c r="BE40" s="659"/>
      <c r="BF40" s="686"/>
      <c r="BG40" s="688" t="s">
        <v>346</v>
      </c>
      <c r="BH40" s="689"/>
      <c r="BI40" s="689"/>
      <c r="BJ40" s="689"/>
      <c r="BK40" s="689"/>
      <c r="BL40" s="234"/>
      <c r="BM40" s="680" t="s">
        <v>347</v>
      </c>
      <c r="BN40" s="680"/>
      <c r="BO40" s="680"/>
      <c r="BP40" s="680"/>
      <c r="BQ40" s="680"/>
      <c r="BR40" s="680"/>
      <c r="BS40" s="680"/>
      <c r="BT40" s="680"/>
      <c r="BU40" s="681"/>
      <c r="BV40" s="640">
        <v>99</v>
      </c>
      <c r="BW40" s="641"/>
      <c r="BX40" s="641"/>
      <c r="BY40" s="641"/>
      <c r="BZ40" s="641"/>
      <c r="CA40" s="641"/>
      <c r="CB40" s="687"/>
      <c r="CD40" s="679" t="s">
        <v>348</v>
      </c>
      <c r="CE40" s="680"/>
      <c r="CF40" s="680"/>
      <c r="CG40" s="680"/>
      <c r="CH40" s="680"/>
      <c r="CI40" s="680"/>
      <c r="CJ40" s="680"/>
      <c r="CK40" s="680"/>
      <c r="CL40" s="680"/>
      <c r="CM40" s="680"/>
      <c r="CN40" s="680"/>
      <c r="CO40" s="680"/>
      <c r="CP40" s="680"/>
      <c r="CQ40" s="681"/>
      <c r="CR40" s="640">
        <v>2520184</v>
      </c>
      <c r="CS40" s="641"/>
      <c r="CT40" s="641"/>
      <c r="CU40" s="641"/>
      <c r="CV40" s="641"/>
      <c r="CW40" s="641"/>
      <c r="CX40" s="641"/>
      <c r="CY40" s="642"/>
      <c r="CZ40" s="643">
        <v>1.4</v>
      </c>
      <c r="DA40" s="661"/>
      <c r="DB40" s="661"/>
      <c r="DC40" s="662"/>
      <c r="DD40" s="646">
        <v>1299296</v>
      </c>
      <c r="DE40" s="641"/>
      <c r="DF40" s="641"/>
      <c r="DG40" s="641"/>
      <c r="DH40" s="641"/>
      <c r="DI40" s="641"/>
      <c r="DJ40" s="641"/>
      <c r="DK40" s="642"/>
      <c r="DL40" s="646">
        <v>131606</v>
      </c>
      <c r="DM40" s="641"/>
      <c r="DN40" s="641"/>
      <c r="DO40" s="641"/>
      <c r="DP40" s="641"/>
      <c r="DQ40" s="641"/>
      <c r="DR40" s="641"/>
      <c r="DS40" s="641"/>
      <c r="DT40" s="641"/>
      <c r="DU40" s="641"/>
      <c r="DV40" s="642"/>
      <c r="DW40" s="643">
        <v>0.2</v>
      </c>
      <c r="DX40" s="661"/>
      <c r="DY40" s="661"/>
      <c r="DZ40" s="661"/>
      <c r="EA40" s="661"/>
      <c r="EB40" s="661"/>
      <c r="EC40" s="682"/>
    </row>
    <row r="41" spans="2:133" ht="11.25" customHeight="1" x14ac:dyDescent="0.15">
      <c r="B41" s="637" t="s">
        <v>349</v>
      </c>
      <c r="C41" s="638"/>
      <c r="D41" s="638"/>
      <c r="E41" s="638"/>
      <c r="F41" s="638"/>
      <c r="G41" s="638"/>
      <c r="H41" s="638"/>
      <c r="I41" s="638"/>
      <c r="J41" s="638"/>
      <c r="K41" s="638"/>
      <c r="L41" s="638"/>
      <c r="M41" s="638"/>
      <c r="N41" s="638"/>
      <c r="O41" s="638"/>
      <c r="P41" s="638"/>
      <c r="Q41" s="639"/>
      <c r="R41" s="640" t="s">
        <v>183</v>
      </c>
      <c r="S41" s="641"/>
      <c r="T41" s="641"/>
      <c r="U41" s="641"/>
      <c r="V41" s="641"/>
      <c r="W41" s="641"/>
      <c r="X41" s="641"/>
      <c r="Y41" s="642"/>
      <c r="Z41" s="673" t="s">
        <v>183</v>
      </c>
      <c r="AA41" s="673"/>
      <c r="AB41" s="673"/>
      <c r="AC41" s="673"/>
      <c r="AD41" s="674" t="s">
        <v>183</v>
      </c>
      <c r="AE41" s="674"/>
      <c r="AF41" s="674"/>
      <c r="AG41" s="674"/>
      <c r="AH41" s="674"/>
      <c r="AI41" s="674"/>
      <c r="AJ41" s="674"/>
      <c r="AK41" s="674"/>
      <c r="AL41" s="643" t="s">
        <v>245</v>
      </c>
      <c r="AM41" s="644"/>
      <c r="AN41" s="644"/>
      <c r="AO41" s="675"/>
      <c r="AQ41" s="683" t="s">
        <v>350</v>
      </c>
      <c r="AR41" s="684"/>
      <c r="AS41" s="684"/>
      <c r="AT41" s="684"/>
      <c r="AU41" s="684"/>
      <c r="AV41" s="684"/>
      <c r="AW41" s="684"/>
      <c r="AX41" s="684"/>
      <c r="AY41" s="685"/>
      <c r="AZ41" s="640">
        <v>2395460</v>
      </c>
      <c r="BA41" s="641"/>
      <c r="BB41" s="641"/>
      <c r="BC41" s="641"/>
      <c r="BD41" s="659"/>
      <c r="BE41" s="659"/>
      <c r="BF41" s="686"/>
      <c r="BG41" s="688"/>
      <c r="BH41" s="689"/>
      <c r="BI41" s="689"/>
      <c r="BJ41" s="689"/>
      <c r="BK41" s="689"/>
      <c r="BL41" s="234"/>
      <c r="BM41" s="680" t="s">
        <v>351</v>
      </c>
      <c r="BN41" s="680"/>
      <c r="BO41" s="680"/>
      <c r="BP41" s="680"/>
      <c r="BQ41" s="680"/>
      <c r="BR41" s="680"/>
      <c r="BS41" s="680"/>
      <c r="BT41" s="680"/>
      <c r="BU41" s="681"/>
      <c r="BV41" s="640">
        <v>1</v>
      </c>
      <c r="BW41" s="641"/>
      <c r="BX41" s="641"/>
      <c r="BY41" s="641"/>
      <c r="BZ41" s="641"/>
      <c r="CA41" s="641"/>
      <c r="CB41" s="687"/>
      <c r="CD41" s="679" t="s">
        <v>352</v>
      </c>
      <c r="CE41" s="680"/>
      <c r="CF41" s="680"/>
      <c r="CG41" s="680"/>
      <c r="CH41" s="680"/>
      <c r="CI41" s="680"/>
      <c r="CJ41" s="680"/>
      <c r="CK41" s="680"/>
      <c r="CL41" s="680"/>
      <c r="CM41" s="680"/>
      <c r="CN41" s="680"/>
      <c r="CO41" s="680"/>
      <c r="CP41" s="680"/>
      <c r="CQ41" s="681"/>
      <c r="CR41" s="640" t="s">
        <v>183</v>
      </c>
      <c r="CS41" s="659"/>
      <c r="CT41" s="659"/>
      <c r="CU41" s="659"/>
      <c r="CV41" s="659"/>
      <c r="CW41" s="659"/>
      <c r="CX41" s="659"/>
      <c r="CY41" s="660"/>
      <c r="CZ41" s="643" t="s">
        <v>245</v>
      </c>
      <c r="DA41" s="661"/>
      <c r="DB41" s="661"/>
      <c r="DC41" s="662"/>
      <c r="DD41" s="646" t="s">
        <v>183</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37" t="s">
        <v>353</v>
      </c>
      <c r="C42" s="638"/>
      <c r="D42" s="638"/>
      <c r="E42" s="638"/>
      <c r="F42" s="638"/>
      <c r="G42" s="638"/>
      <c r="H42" s="638"/>
      <c r="I42" s="638"/>
      <c r="J42" s="638"/>
      <c r="K42" s="638"/>
      <c r="L42" s="638"/>
      <c r="M42" s="638"/>
      <c r="N42" s="638"/>
      <c r="O42" s="638"/>
      <c r="P42" s="638"/>
      <c r="Q42" s="639"/>
      <c r="R42" s="640">
        <v>3100000</v>
      </c>
      <c r="S42" s="641"/>
      <c r="T42" s="641"/>
      <c r="U42" s="641"/>
      <c r="V42" s="641"/>
      <c r="W42" s="641"/>
      <c r="X42" s="641"/>
      <c r="Y42" s="642"/>
      <c r="Z42" s="673">
        <v>1.6</v>
      </c>
      <c r="AA42" s="673"/>
      <c r="AB42" s="673"/>
      <c r="AC42" s="673"/>
      <c r="AD42" s="674" t="s">
        <v>183</v>
      </c>
      <c r="AE42" s="674"/>
      <c r="AF42" s="674"/>
      <c r="AG42" s="674"/>
      <c r="AH42" s="674"/>
      <c r="AI42" s="674"/>
      <c r="AJ42" s="674"/>
      <c r="AK42" s="674"/>
      <c r="AL42" s="643" t="s">
        <v>183</v>
      </c>
      <c r="AM42" s="644"/>
      <c r="AN42" s="644"/>
      <c r="AO42" s="675"/>
      <c r="AQ42" s="676" t="s">
        <v>354</v>
      </c>
      <c r="AR42" s="677"/>
      <c r="AS42" s="677"/>
      <c r="AT42" s="677"/>
      <c r="AU42" s="677"/>
      <c r="AV42" s="677"/>
      <c r="AW42" s="677"/>
      <c r="AX42" s="677"/>
      <c r="AY42" s="678"/>
      <c r="AZ42" s="624">
        <v>8607280</v>
      </c>
      <c r="BA42" s="663"/>
      <c r="BB42" s="663"/>
      <c r="BC42" s="663"/>
      <c r="BD42" s="625"/>
      <c r="BE42" s="625"/>
      <c r="BF42" s="669"/>
      <c r="BG42" s="690"/>
      <c r="BH42" s="691"/>
      <c r="BI42" s="691"/>
      <c r="BJ42" s="691"/>
      <c r="BK42" s="691"/>
      <c r="BL42" s="235"/>
      <c r="BM42" s="670" t="s">
        <v>355</v>
      </c>
      <c r="BN42" s="670"/>
      <c r="BO42" s="670"/>
      <c r="BP42" s="670"/>
      <c r="BQ42" s="670"/>
      <c r="BR42" s="670"/>
      <c r="BS42" s="670"/>
      <c r="BT42" s="670"/>
      <c r="BU42" s="671"/>
      <c r="BV42" s="624">
        <v>285</v>
      </c>
      <c r="BW42" s="663"/>
      <c r="BX42" s="663"/>
      <c r="BY42" s="663"/>
      <c r="BZ42" s="663"/>
      <c r="CA42" s="663"/>
      <c r="CB42" s="672"/>
      <c r="CD42" s="637" t="s">
        <v>356</v>
      </c>
      <c r="CE42" s="638"/>
      <c r="CF42" s="638"/>
      <c r="CG42" s="638"/>
      <c r="CH42" s="638"/>
      <c r="CI42" s="638"/>
      <c r="CJ42" s="638"/>
      <c r="CK42" s="638"/>
      <c r="CL42" s="638"/>
      <c r="CM42" s="638"/>
      <c r="CN42" s="638"/>
      <c r="CO42" s="638"/>
      <c r="CP42" s="638"/>
      <c r="CQ42" s="639"/>
      <c r="CR42" s="640">
        <v>15842624</v>
      </c>
      <c r="CS42" s="641"/>
      <c r="CT42" s="641"/>
      <c r="CU42" s="641"/>
      <c r="CV42" s="641"/>
      <c r="CW42" s="641"/>
      <c r="CX42" s="641"/>
      <c r="CY42" s="642"/>
      <c r="CZ42" s="643">
        <v>8.8000000000000007</v>
      </c>
      <c r="DA42" s="644"/>
      <c r="DB42" s="644"/>
      <c r="DC42" s="645"/>
      <c r="DD42" s="646">
        <v>6462517</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43" s="621" t="s">
        <v>357</v>
      </c>
      <c r="C43" s="622"/>
      <c r="D43" s="622"/>
      <c r="E43" s="622"/>
      <c r="F43" s="622"/>
      <c r="G43" s="622"/>
      <c r="H43" s="622"/>
      <c r="I43" s="622"/>
      <c r="J43" s="622"/>
      <c r="K43" s="622"/>
      <c r="L43" s="622"/>
      <c r="M43" s="622"/>
      <c r="N43" s="622"/>
      <c r="O43" s="622"/>
      <c r="P43" s="622"/>
      <c r="Q43" s="623"/>
      <c r="R43" s="624">
        <v>188371901</v>
      </c>
      <c r="S43" s="663"/>
      <c r="T43" s="663"/>
      <c r="U43" s="663"/>
      <c r="V43" s="663"/>
      <c r="W43" s="663"/>
      <c r="X43" s="663"/>
      <c r="Y43" s="664"/>
      <c r="Z43" s="665">
        <v>100</v>
      </c>
      <c r="AA43" s="665"/>
      <c r="AB43" s="665"/>
      <c r="AC43" s="665"/>
      <c r="AD43" s="666">
        <v>78679009</v>
      </c>
      <c r="AE43" s="666"/>
      <c r="AF43" s="666"/>
      <c r="AG43" s="666"/>
      <c r="AH43" s="666"/>
      <c r="AI43" s="666"/>
      <c r="AJ43" s="666"/>
      <c r="AK43" s="666"/>
      <c r="AL43" s="627">
        <v>100</v>
      </c>
      <c r="AM43" s="667"/>
      <c r="AN43" s="667"/>
      <c r="AO43" s="668"/>
      <c r="BV43" s="236"/>
      <c r="BW43" s="236"/>
      <c r="BX43" s="236"/>
      <c r="BY43" s="236"/>
      <c r="BZ43" s="236"/>
      <c r="CA43" s="236"/>
      <c r="CB43" s="236"/>
      <c r="CD43" s="637" t="s">
        <v>358</v>
      </c>
      <c r="CE43" s="638"/>
      <c r="CF43" s="638"/>
      <c r="CG43" s="638"/>
      <c r="CH43" s="638"/>
      <c r="CI43" s="638"/>
      <c r="CJ43" s="638"/>
      <c r="CK43" s="638"/>
      <c r="CL43" s="638"/>
      <c r="CM43" s="638"/>
      <c r="CN43" s="638"/>
      <c r="CO43" s="638"/>
      <c r="CP43" s="638"/>
      <c r="CQ43" s="639"/>
      <c r="CR43" s="640">
        <v>795553</v>
      </c>
      <c r="CS43" s="659"/>
      <c r="CT43" s="659"/>
      <c r="CU43" s="659"/>
      <c r="CV43" s="659"/>
      <c r="CW43" s="659"/>
      <c r="CX43" s="659"/>
      <c r="CY43" s="660"/>
      <c r="CZ43" s="643">
        <v>0.4</v>
      </c>
      <c r="DA43" s="661"/>
      <c r="DB43" s="661"/>
      <c r="DC43" s="662"/>
      <c r="DD43" s="646">
        <v>795553</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CD44" s="653" t="s">
        <v>305</v>
      </c>
      <c r="CE44" s="654"/>
      <c r="CF44" s="637" t="s">
        <v>359</v>
      </c>
      <c r="CG44" s="638"/>
      <c r="CH44" s="638"/>
      <c r="CI44" s="638"/>
      <c r="CJ44" s="638"/>
      <c r="CK44" s="638"/>
      <c r="CL44" s="638"/>
      <c r="CM44" s="638"/>
      <c r="CN44" s="638"/>
      <c r="CO44" s="638"/>
      <c r="CP44" s="638"/>
      <c r="CQ44" s="639"/>
      <c r="CR44" s="640">
        <v>15719103</v>
      </c>
      <c r="CS44" s="641"/>
      <c r="CT44" s="641"/>
      <c r="CU44" s="641"/>
      <c r="CV44" s="641"/>
      <c r="CW44" s="641"/>
      <c r="CX44" s="641"/>
      <c r="CY44" s="642"/>
      <c r="CZ44" s="643">
        <v>8.6999999999999993</v>
      </c>
      <c r="DA44" s="644"/>
      <c r="DB44" s="644"/>
      <c r="DC44" s="645"/>
      <c r="DD44" s="646">
        <v>6432959</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B45" s="238" t="s">
        <v>360</v>
      </c>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CD45" s="655"/>
      <c r="CE45" s="656"/>
      <c r="CF45" s="637" t="s">
        <v>361</v>
      </c>
      <c r="CG45" s="638"/>
      <c r="CH45" s="638"/>
      <c r="CI45" s="638"/>
      <c r="CJ45" s="638"/>
      <c r="CK45" s="638"/>
      <c r="CL45" s="638"/>
      <c r="CM45" s="638"/>
      <c r="CN45" s="638"/>
      <c r="CO45" s="638"/>
      <c r="CP45" s="638"/>
      <c r="CQ45" s="639"/>
      <c r="CR45" s="640">
        <v>4709878</v>
      </c>
      <c r="CS45" s="659"/>
      <c r="CT45" s="659"/>
      <c r="CU45" s="659"/>
      <c r="CV45" s="659"/>
      <c r="CW45" s="659"/>
      <c r="CX45" s="659"/>
      <c r="CY45" s="660"/>
      <c r="CZ45" s="643">
        <v>2.6</v>
      </c>
      <c r="DA45" s="661"/>
      <c r="DB45" s="661"/>
      <c r="DC45" s="662"/>
      <c r="DD45" s="646">
        <v>761844</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9" t="s">
        <v>362</v>
      </c>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655"/>
      <c r="CE46" s="656"/>
      <c r="CF46" s="637" t="s">
        <v>363</v>
      </c>
      <c r="CG46" s="638"/>
      <c r="CH46" s="638"/>
      <c r="CI46" s="638"/>
      <c r="CJ46" s="638"/>
      <c r="CK46" s="638"/>
      <c r="CL46" s="638"/>
      <c r="CM46" s="638"/>
      <c r="CN46" s="638"/>
      <c r="CO46" s="638"/>
      <c r="CP46" s="638"/>
      <c r="CQ46" s="639"/>
      <c r="CR46" s="640">
        <v>10462848</v>
      </c>
      <c r="CS46" s="641"/>
      <c r="CT46" s="641"/>
      <c r="CU46" s="641"/>
      <c r="CV46" s="641"/>
      <c r="CW46" s="641"/>
      <c r="CX46" s="641"/>
      <c r="CY46" s="642"/>
      <c r="CZ46" s="643">
        <v>5.8</v>
      </c>
      <c r="DA46" s="644"/>
      <c r="DB46" s="644"/>
      <c r="DC46" s="645"/>
      <c r="DD46" s="646">
        <v>5557710</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364</v>
      </c>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655"/>
      <c r="CE47" s="656"/>
      <c r="CF47" s="637" t="s">
        <v>365</v>
      </c>
      <c r="CG47" s="638"/>
      <c r="CH47" s="638"/>
      <c r="CI47" s="638"/>
      <c r="CJ47" s="638"/>
      <c r="CK47" s="638"/>
      <c r="CL47" s="638"/>
      <c r="CM47" s="638"/>
      <c r="CN47" s="638"/>
      <c r="CO47" s="638"/>
      <c r="CP47" s="638"/>
      <c r="CQ47" s="639"/>
      <c r="CR47" s="640">
        <v>123521</v>
      </c>
      <c r="CS47" s="659"/>
      <c r="CT47" s="659"/>
      <c r="CU47" s="659"/>
      <c r="CV47" s="659"/>
      <c r="CW47" s="659"/>
      <c r="CX47" s="659"/>
      <c r="CY47" s="660"/>
      <c r="CZ47" s="643">
        <v>0.1</v>
      </c>
      <c r="DA47" s="661"/>
      <c r="DB47" s="661"/>
      <c r="DC47" s="662"/>
      <c r="DD47" s="646">
        <v>29558</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39"/>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CD48" s="657"/>
      <c r="CE48" s="658"/>
      <c r="CF48" s="637" t="s">
        <v>366</v>
      </c>
      <c r="CG48" s="638"/>
      <c r="CH48" s="638"/>
      <c r="CI48" s="638"/>
      <c r="CJ48" s="638"/>
      <c r="CK48" s="638"/>
      <c r="CL48" s="638"/>
      <c r="CM48" s="638"/>
      <c r="CN48" s="638"/>
      <c r="CO48" s="638"/>
      <c r="CP48" s="638"/>
      <c r="CQ48" s="639"/>
      <c r="CR48" s="640" t="s">
        <v>183</v>
      </c>
      <c r="CS48" s="641"/>
      <c r="CT48" s="641"/>
      <c r="CU48" s="641"/>
      <c r="CV48" s="641"/>
      <c r="CW48" s="641"/>
      <c r="CX48" s="641"/>
      <c r="CY48" s="642"/>
      <c r="CZ48" s="643" t="s">
        <v>183</v>
      </c>
      <c r="DA48" s="644"/>
      <c r="DB48" s="644"/>
      <c r="DC48" s="645"/>
      <c r="DD48" s="646" t="s">
        <v>245</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2:133" ht="11.25" customHeight="1" x14ac:dyDescent="0.15">
      <c r="B49" s="240"/>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CD49" s="621" t="s">
        <v>367</v>
      </c>
      <c r="CE49" s="622"/>
      <c r="CF49" s="622"/>
      <c r="CG49" s="622"/>
      <c r="CH49" s="622"/>
      <c r="CI49" s="622"/>
      <c r="CJ49" s="622"/>
      <c r="CK49" s="622"/>
      <c r="CL49" s="622"/>
      <c r="CM49" s="622"/>
      <c r="CN49" s="622"/>
      <c r="CO49" s="622"/>
      <c r="CP49" s="622"/>
      <c r="CQ49" s="623"/>
      <c r="CR49" s="624">
        <v>180740006</v>
      </c>
      <c r="CS49" s="625"/>
      <c r="CT49" s="625"/>
      <c r="CU49" s="625"/>
      <c r="CV49" s="625"/>
      <c r="CW49" s="625"/>
      <c r="CX49" s="625"/>
      <c r="CY49" s="626"/>
      <c r="CZ49" s="627">
        <v>100</v>
      </c>
      <c r="DA49" s="628"/>
      <c r="DB49" s="628"/>
      <c r="DC49" s="629"/>
      <c r="DD49" s="630">
        <v>90472284</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EA3A/IKg77iIShcj53G+fiv6+QkxXza6gFRMtk4we95PpE6XruwGrwdxjNJrtCv/Yo3N2Td7MtRY89NXALunxA==" saltValue="2VWjgpTGjrbuFsHN5NWuL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Q17" sqref="Q17:U17"/>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5" t="s">
        <v>369</v>
      </c>
      <c r="DK2" s="1166"/>
      <c r="DL2" s="1166"/>
      <c r="DM2" s="1166"/>
      <c r="DN2" s="1166"/>
      <c r="DO2" s="1167"/>
      <c r="DP2" s="249"/>
      <c r="DQ2" s="1165" t="s">
        <v>370</v>
      </c>
      <c r="DR2" s="1166"/>
      <c r="DS2" s="1166"/>
      <c r="DT2" s="1166"/>
      <c r="DU2" s="1166"/>
      <c r="DV2" s="1166"/>
      <c r="DW2" s="1166"/>
      <c r="DX2" s="1166"/>
      <c r="DY2" s="1166"/>
      <c r="DZ2" s="1167"/>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8" t="s">
        <v>371</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2"/>
      <c r="BA4" s="252"/>
      <c r="BB4" s="252"/>
      <c r="BC4" s="252"/>
      <c r="BD4" s="252"/>
      <c r="BE4" s="253"/>
      <c r="BF4" s="253"/>
      <c r="BG4" s="253"/>
      <c r="BH4" s="253"/>
      <c r="BI4" s="253"/>
      <c r="BJ4" s="253"/>
      <c r="BK4" s="253"/>
      <c r="BL4" s="253"/>
      <c r="BM4" s="253"/>
      <c r="BN4" s="253"/>
      <c r="BO4" s="253"/>
      <c r="BP4" s="253"/>
      <c r="BQ4" s="252" t="s">
        <v>372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50" t="s">
        <v>373</v>
      </c>
      <c r="B5" s="1051"/>
      <c r="C5" s="1051"/>
      <c r="D5" s="1051"/>
      <c r="E5" s="1051"/>
      <c r="F5" s="1051"/>
      <c r="G5" s="1051"/>
      <c r="H5" s="1051"/>
      <c r="I5" s="1051"/>
      <c r="J5" s="1051"/>
      <c r="K5" s="1051"/>
      <c r="L5" s="1051"/>
      <c r="M5" s="1051"/>
      <c r="N5" s="1051"/>
      <c r="O5" s="1051"/>
      <c r="P5" s="1052"/>
      <c r="Q5" s="1056" t="s">
        <v>374</v>
      </c>
      <c r="R5" s="1057"/>
      <c r="S5" s="1057"/>
      <c r="T5" s="1057"/>
      <c r="U5" s="1058"/>
      <c r="V5" s="1056" t="s">
        <v>375</v>
      </c>
      <c r="W5" s="1057"/>
      <c r="X5" s="1057"/>
      <c r="Y5" s="1057"/>
      <c r="Z5" s="1058"/>
      <c r="AA5" s="1056" t="s">
        <v>376</v>
      </c>
      <c r="AB5" s="1057"/>
      <c r="AC5" s="1057"/>
      <c r="AD5" s="1057"/>
      <c r="AE5" s="1057"/>
      <c r="AF5" s="1168" t="s">
        <v>377</v>
      </c>
      <c r="AG5" s="1057"/>
      <c r="AH5" s="1057"/>
      <c r="AI5" s="1057"/>
      <c r="AJ5" s="1072"/>
      <c r="AK5" s="1057" t="s">
        <v>378</v>
      </c>
      <c r="AL5" s="1057"/>
      <c r="AM5" s="1057"/>
      <c r="AN5" s="1057"/>
      <c r="AO5" s="1058"/>
      <c r="AP5" s="1056" t="s">
        <v>379</v>
      </c>
      <c r="AQ5" s="1057"/>
      <c r="AR5" s="1057"/>
      <c r="AS5" s="1057"/>
      <c r="AT5" s="1058"/>
      <c r="AU5" s="1056" t="s">
        <v>380</v>
      </c>
      <c r="AV5" s="1057"/>
      <c r="AW5" s="1057"/>
      <c r="AX5" s="1057"/>
      <c r="AY5" s="1072"/>
      <c r="AZ5" s="256"/>
      <c r="BA5" s="256"/>
      <c r="BB5" s="256"/>
      <c r="BC5" s="256"/>
      <c r="BD5" s="256"/>
      <c r="BE5" s="257"/>
      <c r="BF5" s="257"/>
      <c r="BG5" s="257"/>
      <c r="BH5" s="257"/>
      <c r="BI5" s="257"/>
      <c r="BJ5" s="257"/>
      <c r="BK5" s="257"/>
      <c r="BL5" s="257"/>
      <c r="BM5" s="257"/>
      <c r="BN5" s="257"/>
      <c r="BO5" s="257"/>
      <c r="BP5" s="257"/>
      <c r="BQ5" s="1050" t="s">
        <v>381</v>
      </c>
      <c r="BR5" s="1051"/>
      <c r="BS5" s="1051"/>
      <c r="BT5" s="1051"/>
      <c r="BU5" s="1051"/>
      <c r="BV5" s="1051"/>
      <c r="BW5" s="1051"/>
      <c r="BX5" s="1051"/>
      <c r="BY5" s="1051"/>
      <c r="BZ5" s="1051"/>
      <c r="CA5" s="1051"/>
      <c r="CB5" s="1051"/>
      <c r="CC5" s="1051"/>
      <c r="CD5" s="1051"/>
      <c r="CE5" s="1051"/>
      <c r="CF5" s="1051"/>
      <c r="CG5" s="1052"/>
      <c r="CH5" s="1056" t="s">
        <v>382</v>
      </c>
      <c r="CI5" s="1057"/>
      <c r="CJ5" s="1057"/>
      <c r="CK5" s="1057"/>
      <c r="CL5" s="1058"/>
      <c r="CM5" s="1056" t="s">
        <v>383</v>
      </c>
      <c r="CN5" s="1057"/>
      <c r="CO5" s="1057"/>
      <c r="CP5" s="1057"/>
      <c r="CQ5" s="1058"/>
      <c r="CR5" s="1056" t="s">
        <v>384</v>
      </c>
      <c r="CS5" s="1057"/>
      <c r="CT5" s="1057"/>
      <c r="CU5" s="1057"/>
      <c r="CV5" s="1058"/>
      <c r="CW5" s="1056" t="s">
        <v>385</v>
      </c>
      <c r="CX5" s="1057"/>
      <c r="CY5" s="1057"/>
      <c r="CZ5" s="1057"/>
      <c r="DA5" s="1058"/>
      <c r="DB5" s="1056" t="s">
        <v>386</v>
      </c>
      <c r="DC5" s="1057"/>
      <c r="DD5" s="1057"/>
      <c r="DE5" s="1057"/>
      <c r="DF5" s="1058"/>
      <c r="DG5" s="1153" t="s">
        <v>387</v>
      </c>
      <c r="DH5" s="1154"/>
      <c r="DI5" s="1154"/>
      <c r="DJ5" s="1154"/>
      <c r="DK5" s="1155"/>
      <c r="DL5" s="1153" t="s">
        <v>388</v>
      </c>
      <c r="DM5" s="1154"/>
      <c r="DN5" s="1154"/>
      <c r="DO5" s="1154"/>
      <c r="DP5" s="1155"/>
      <c r="DQ5" s="1056" t="s">
        <v>389</v>
      </c>
      <c r="DR5" s="1057"/>
      <c r="DS5" s="1057"/>
      <c r="DT5" s="1057"/>
      <c r="DU5" s="1058"/>
      <c r="DV5" s="1056" t="s">
        <v>380</v>
      </c>
      <c r="DW5" s="1057"/>
      <c r="DX5" s="1057"/>
      <c r="DY5" s="1057"/>
      <c r="DZ5" s="1072"/>
      <c r="EA5" s="254"/>
    </row>
    <row r="6" spans="1:131" s="255"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2"/>
      <c r="BA6" s="252"/>
      <c r="BB6" s="252"/>
      <c r="BC6" s="252"/>
      <c r="BD6" s="252"/>
      <c r="BE6" s="253"/>
      <c r="BF6" s="253"/>
      <c r="BG6" s="253"/>
      <c r="BH6" s="253"/>
      <c r="BI6" s="253"/>
      <c r="BJ6" s="253"/>
      <c r="BK6" s="253"/>
      <c r="BL6" s="253"/>
      <c r="BM6" s="253"/>
      <c r="BN6" s="253"/>
      <c r="BO6" s="253"/>
      <c r="BP6" s="253"/>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4"/>
    </row>
    <row r="7" spans="1:131" s="255" customFormat="1" ht="26.25" customHeight="1" thickTop="1" x14ac:dyDescent="0.15">
      <c r="A7" s="258">
        <v>1</v>
      </c>
      <c r="B7" s="1105" t="s">
        <v>390</v>
      </c>
      <c r="C7" s="1106"/>
      <c r="D7" s="1106"/>
      <c r="E7" s="1106"/>
      <c r="F7" s="1106"/>
      <c r="G7" s="1106"/>
      <c r="H7" s="1106"/>
      <c r="I7" s="1106"/>
      <c r="J7" s="1106"/>
      <c r="K7" s="1106"/>
      <c r="L7" s="1106"/>
      <c r="M7" s="1106"/>
      <c r="N7" s="1106"/>
      <c r="O7" s="1106"/>
      <c r="P7" s="1107"/>
      <c r="Q7" s="1159">
        <v>187961</v>
      </c>
      <c r="R7" s="1160"/>
      <c r="S7" s="1160"/>
      <c r="T7" s="1160"/>
      <c r="U7" s="1160"/>
      <c r="V7" s="1160">
        <v>180518</v>
      </c>
      <c r="W7" s="1160"/>
      <c r="X7" s="1160"/>
      <c r="Y7" s="1160"/>
      <c r="Z7" s="1160"/>
      <c r="AA7" s="1160">
        <v>7443</v>
      </c>
      <c r="AB7" s="1160"/>
      <c r="AC7" s="1160"/>
      <c r="AD7" s="1160"/>
      <c r="AE7" s="1161"/>
      <c r="AF7" s="1162">
        <v>4936</v>
      </c>
      <c r="AG7" s="1163"/>
      <c r="AH7" s="1163"/>
      <c r="AI7" s="1163"/>
      <c r="AJ7" s="1164"/>
      <c r="AK7" s="1146">
        <v>3401</v>
      </c>
      <c r="AL7" s="1147"/>
      <c r="AM7" s="1147"/>
      <c r="AN7" s="1147"/>
      <c r="AO7" s="1147"/>
      <c r="AP7" s="1147">
        <v>84755</v>
      </c>
      <c r="AQ7" s="1147"/>
      <c r="AR7" s="1147"/>
      <c r="AS7" s="1147"/>
      <c r="AT7" s="1147"/>
      <c r="AU7" s="1148"/>
      <c r="AV7" s="1148"/>
      <c r="AW7" s="1148"/>
      <c r="AX7" s="1148"/>
      <c r="AY7" s="1149"/>
      <c r="AZ7" s="252"/>
      <c r="BA7" s="252"/>
      <c r="BB7" s="252"/>
      <c r="BC7" s="252"/>
      <c r="BD7" s="252"/>
      <c r="BE7" s="253"/>
      <c r="BF7" s="253"/>
      <c r="BG7" s="253"/>
      <c r="BH7" s="253"/>
      <c r="BI7" s="253"/>
      <c r="BJ7" s="253"/>
      <c r="BK7" s="253"/>
      <c r="BL7" s="253"/>
      <c r="BM7" s="253"/>
      <c r="BN7" s="253"/>
      <c r="BO7" s="253"/>
      <c r="BP7" s="253"/>
      <c r="BQ7" s="259">
        <v>1</v>
      </c>
      <c r="BR7" s="260"/>
      <c r="BS7" s="1150" t="s">
        <v>617</v>
      </c>
      <c r="BT7" s="1151"/>
      <c r="BU7" s="1151"/>
      <c r="BV7" s="1151"/>
      <c r="BW7" s="1151"/>
      <c r="BX7" s="1151"/>
      <c r="BY7" s="1151"/>
      <c r="BZ7" s="1151"/>
      <c r="CA7" s="1151"/>
      <c r="CB7" s="1151"/>
      <c r="CC7" s="1151"/>
      <c r="CD7" s="1151"/>
      <c r="CE7" s="1151"/>
      <c r="CF7" s="1151"/>
      <c r="CG7" s="1152"/>
      <c r="CH7" s="1143">
        <v>-50</v>
      </c>
      <c r="CI7" s="1144"/>
      <c r="CJ7" s="1144"/>
      <c r="CK7" s="1144"/>
      <c r="CL7" s="1145"/>
      <c r="CM7" s="1143">
        <v>1248</v>
      </c>
      <c r="CN7" s="1144"/>
      <c r="CO7" s="1144"/>
      <c r="CP7" s="1144"/>
      <c r="CQ7" s="1145"/>
      <c r="CR7" s="1143">
        <v>100</v>
      </c>
      <c r="CS7" s="1144"/>
      <c r="CT7" s="1144"/>
      <c r="CU7" s="1144"/>
      <c r="CV7" s="1145"/>
      <c r="CW7" s="1143" t="s">
        <v>624</v>
      </c>
      <c r="CX7" s="1144"/>
      <c r="CY7" s="1144"/>
      <c r="CZ7" s="1144"/>
      <c r="DA7" s="1145"/>
      <c r="DB7" s="1143" t="s">
        <v>535</v>
      </c>
      <c r="DC7" s="1144"/>
      <c r="DD7" s="1144"/>
      <c r="DE7" s="1144"/>
      <c r="DF7" s="1145"/>
      <c r="DG7" s="1143" t="s">
        <v>535</v>
      </c>
      <c r="DH7" s="1144"/>
      <c r="DI7" s="1144"/>
      <c r="DJ7" s="1144"/>
      <c r="DK7" s="1145"/>
      <c r="DL7" s="1143" t="s">
        <v>535</v>
      </c>
      <c r="DM7" s="1144"/>
      <c r="DN7" s="1144"/>
      <c r="DO7" s="1144"/>
      <c r="DP7" s="1145"/>
      <c r="DQ7" s="1143" t="s">
        <v>626</v>
      </c>
      <c r="DR7" s="1144"/>
      <c r="DS7" s="1144"/>
      <c r="DT7" s="1144"/>
      <c r="DU7" s="1145"/>
      <c r="DV7" s="1170"/>
      <c r="DW7" s="1171"/>
      <c r="DX7" s="1171"/>
      <c r="DY7" s="1171"/>
      <c r="DZ7" s="1172"/>
      <c r="EA7" s="254"/>
    </row>
    <row r="8" spans="1:131" s="255" customFormat="1" ht="26.25" customHeight="1" x14ac:dyDescent="0.15">
      <c r="A8" s="261">
        <v>2</v>
      </c>
      <c r="B8" s="1092" t="s">
        <v>391</v>
      </c>
      <c r="C8" s="1093"/>
      <c r="D8" s="1093"/>
      <c r="E8" s="1093"/>
      <c r="F8" s="1093"/>
      <c r="G8" s="1093"/>
      <c r="H8" s="1093"/>
      <c r="I8" s="1093"/>
      <c r="J8" s="1093"/>
      <c r="K8" s="1093"/>
      <c r="L8" s="1093"/>
      <c r="M8" s="1093"/>
      <c r="N8" s="1093"/>
      <c r="O8" s="1093"/>
      <c r="P8" s="1094"/>
      <c r="Q8" s="1098">
        <v>1230</v>
      </c>
      <c r="R8" s="1099"/>
      <c r="S8" s="1099"/>
      <c r="T8" s="1099"/>
      <c r="U8" s="1099"/>
      <c r="V8" s="1099">
        <v>1131</v>
      </c>
      <c r="W8" s="1099"/>
      <c r="X8" s="1099"/>
      <c r="Y8" s="1099"/>
      <c r="Z8" s="1099"/>
      <c r="AA8" s="1099">
        <v>99</v>
      </c>
      <c r="AB8" s="1099"/>
      <c r="AC8" s="1099"/>
      <c r="AD8" s="1099"/>
      <c r="AE8" s="1100"/>
      <c r="AF8" s="1074">
        <v>77</v>
      </c>
      <c r="AG8" s="1075"/>
      <c r="AH8" s="1075"/>
      <c r="AI8" s="1075"/>
      <c r="AJ8" s="1076"/>
      <c r="AK8" s="1141">
        <v>361</v>
      </c>
      <c r="AL8" s="1142"/>
      <c r="AM8" s="1142"/>
      <c r="AN8" s="1142"/>
      <c r="AO8" s="1142"/>
      <c r="AP8" s="1142">
        <v>2948</v>
      </c>
      <c r="AQ8" s="1142"/>
      <c r="AR8" s="1142"/>
      <c r="AS8" s="1142"/>
      <c r="AT8" s="1142"/>
      <c r="AU8" s="1139"/>
      <c r="AV8" s="1139"/>
      <c r="AW8" s="1139"/>
      <c r="AX8" s="1139"/>
      <c r="AY8" s="1140"/>
      <c r="AZ8" s="252"/>
      <c r="BA8" s="252"/>
      <c r="BB8" s="252"/>
      <c r="BC8" s="252"/>
      <c r="BD8" s="252"/>
      <c r="BE8" s="253"/>
      <c r="BF8" s="253"/>
      <c r="BG8" s="253"/>
      <c r="BH8" s="253"/>
      <c r="BI8" s="253"/>
      <c r="BJ8" s="253"/>
      <c r="BK8" s="253"/>
      <c r="BL8" s="253"/>
      <c r="BM8" s="253"/>
      <c r="BN8" s="253"/>
      <c r="BO8" s="253"/>
      <c r="BP8" s="253"/>
      <c r="BQ8" s="262">
        <v>2</v>
      </c>
      <c r="BR8" s="263" t="s">
        <v>623</v>
      </c>
      <c r="BS8" s="1069" t="s">
        <v>618</v>
      </c>
      <c r="BT8" s="1070"/>
      <c r="BU8" s="1070"/>
      <c r="BV8" s="1070"/>
      <c r="BW8" s="1070"/>
      <c r="BX8" s="1070"/>
      <c r="BY8" s="1070"/>
      <c r="BZ8" s="1070"/>
      <c r="CA8" s="1070"/>
      <c r="CB8" s="1070"/>
      <c r="CC8" s="1070"/>
      <c r="CD8" s="1070"/>
      <c r="CE8" s="1070"/>
      <c r="CF8" s="1070"/>
      <c r="CG8" s="1071"/>
      <c r="CH8" s="1044">
        <v>11</v>
      </c>
      <c r="CI8" s="1045"/>
      <c r="CJ8" s="1045"/>
      <c r="CK8" s="1045"/>
      <c r="CL8" s="1046"/>
      <c r="CM8" s="1044">
        <v>2096</v>
      </c>
      <c r="CN8" s="1045"/>
      <c r="CO8" s="1045"/>
      <c r="CP8" s="1045"/>
      <c r="CQ8" s="1046"/>
      <c r="CR8" s="1044">
        <v>500</v>
      </c>
      <c r="CS8" s="1045"/>
      <c r="CT8" s="1045"/>
      <c r="CU8" s="1045"/>
      <c r="CV8" s="1046"/>
      <c r="CW8" s="1044">
        <v>24</v>
      </c>
      <c r="CX8" s="1045"/>
      <c r="CY8" s="1045"/>
      <c r="CZ8" s="1045"/>
      <c r="DA8" s="1046"/>
      <c r="DB8" s="1044" t="s">
        <v>535</v>
      </c>
      <c r="DC8" s="1045"/>
      <c r="DD8" s="1045"/>
      <c r="DE8" s="1045"/>
      <c r="DF8" s="1046"/>
      <c r="DG8" s="1044" t="s">
        <v>535</v>
      </c>
      <c r="DH8" s="1045"/>
      <c r="DI8" s="1045"/>
      <c r="DJ8" s="1045"/>
      <c r="DK8" s="1046"/>
      <c r="DL8" s="1044" t="s">
        <v>535</v>
      </c>
      <c r="DM8" s="1045"/>
      <c r="DN8" s="1045"/>
      <c r="DO8" s="1045"/>
      <c r="DP8" s="1046"/>
      <c r="DQ8" s="1044">
        <v>9</v>
      </c>
      <c r="DR8" s="1045"/>
      <c r="DS8" s="1045"/>
      <c r="DT8" s="1045"/>
      <c r="DU8" s="1046"/>
      <c r="DV8" s="1047"/>
      <c r="DW8" s="1048"/>
      <c r="DX8" s="1048"/>
      <c r="DY8" s="1048"/>
      <c r="DZ8" s="1049"/>
      <c r="EA8" s="254"/>
    </row>
    <row r="9" spans="1:131" s="255" customFormat="1" ht="26.25" customHeight="1" x14ac:dyDescent="0.15">
      <c r="A9" s="261">
        <v>3</v>
      </c>
      <c r="B9" s="1092" t="s">
        <v>392</v>
      </c>
      <c r="C9" s="1093"/>
      <c r="D9" s="1093"/>
      <c r="E9" s="1093"/>
      <c r="F9" s="1093"/>
      <c r="G9" s="1093"/>
      <c r="H9" s="1093"/>
      <c r="I9" s="1093"/>
      <c r="J9" s="1093"/>
      <c r="K9" s="1093"/>
      <c r="L9" s="1093"/>
      <c r="M9" s="1093"/>
      <c r="N9" s="1093"/>
      <c r="O9" s="1093"/>
      <c r="P9" s="1094"/>
      <c r="Q9" s="1098">
        <v>498</v>
      </c>
      <c r="R9" s="1099"/>
      <c r="S9" s="1099"/>
      <c r="T9" s="1099"/>
      <c r="U9" s="1099"/>
      <c r="V9" s="1099">
        <v>435</v>
      </c>
      <c r="W9" s="1099"/>
      <c r="X9" s="1099"/>
      <c r="Y9" s="1099"/>
      <c r="Z9" s="1099"/>
      <c r="AA9" s="1099">
        <v>63</v>
      </c>
      <c r="AB9" s="1099"/>
      <c r="AC9" s="1099"/>
      <c r="AD9" s="1099"/>
      <c r="AE9" s="1100"/>
      <c r="AF9" s="1074">
        <v>63</v>
      </c>
      <c r="AG9" s="1075"/>
      <c r="AH9" s="1075"/>
      <c r="AI9" s="1075"/>
      <c r="AJ9" s="1076"/>
      <c r="AK9" s="1141">
        <v>256</v>
      </c>
      <c r="AL9" s="1142"/>
      <c r="AM9" s="1142"/>
      <c r="AN9" s="1142"/>
      <c r="AO9" s="1142"/>
      <c r="AP9" s="1142">
        <v>2</v>
      </c>
      <c r="AQ9" s="1142"/>
      <c r="AR9" s="1142"/>
      <c r="AS9" s="1142"/>
      <c r="AT9" s="1142"/>
      <c r="AU9" s="1139"/>
      <c r="AV9" s="1139"/>
      <c r="AW9" s="1139"/>
      <c r="AX9" s="1139"/>
      <c r="AY9" s="1140"/>
      <c r="AZ9" s="252"/>
      <c r="BA9" s="252"/>
      <c r="BB9" s="252"/>
      <c r="BC9" s="252"/>
      <c r="BD9" s="252"/>
      <c r="BE9" s="253"/>
      <c r="BF9" s="253"/>
      <c r="BG9" s="253"/>
      <c r="BH9" s="253"/>
      <c r="BI9" s="253"/>
      <c r="BJ9" s="253"/>
      <c r="BK9" s="253"/>
      <c r="BL9" s="253"/>
      <c r="BM9" s="253"/>
      <c r="BN9" s="253"/>
      <c r="BO9" s="253"/>
      <c r="BP9" s="253"/>
      <c r="BQ9" s="262">
        <v>3</v>
      </c>
      <c r="BR9" s="263" t="s">
        <v>623</v>
      </c>
      <c r="BS9" s="1069" t="s">
        <v>619</v>
      </c>
      <c r="BT9" s="1070"/>
      <c r="BU9" s="1070"/>
      <c r="BV9" s="1070"/>
      <c r="BW9" s="1070"/>
      <c r="BX9" s="1070"/>
      <c r="BY9" s="1070"/>
      <c r="BZ9" s="1070"/>
      <c r="CA9" s="1070"/>
      <c r="CB9" s="1070"/>
      <c r="CC9" s="1070"/>
      <c r="CD9" s="1070"/>
      <c r="CE9" s="1070"/>
      <c r="CF9" s="1070"/>
      <c r="CG9" s="1071"/>
      <c r="CH9" s="1044">
        <v>-507</v>
      </c>
      <c r="CI9" s="1045"/>
      <c r="CJ9" s="1045"/>
      <c r="CK9" s="1045"/>
      <c r="CL9" s="1046"/>
      <c r="CM9" s="1044">
        <v>3716</v>
      </c>
      <c r="CN9" s="1045"/>
      <c r="CO9" s="1045"/>
      <c r="CP9" s="1045"/>
      <c r="CQ9" s="1046"/>
      <c r="CR9" s="1044">
        <v>501</v>
      </c>
      <c r="CS9" s="1045"/>
      <c r="CT9" s="1045"/>
      <c r="CU9" s="1045"/>
      <c r="CV9" s="1046"/>
      <c r="CW9" s="1044">
        <v>279</v>
      </c>
      <c r="CX9" s="1045"/>
      <c r="CY9" s="1045"/>
      <c r="CZ9" s="1045"/>
      <c r="DA9" s="1046"/>
      <c r="DB9" s="1044" t="s">
        <v>535</v>
      </c>
      <c r="DC9" s="1045"/>
      <c r="DD9" s="1045"/>
      <c r="DE9" s="1045"/>
      <c r="DF9" s="1046"/>
      <c r="DG9" s="1044" t="s">
        <v>535</v>
      </c>
      <c r="DH9" s="1045"/>
      <c r="DI9" s="1045"/>
      <c r="DJ9" s="1045"/>
      <c r="DK9" s="1046"/>
      <c r="DL9" s="1044" t="s">
        <v>535</v>
      </c>
      <c r="DM9" s="1045"/>
      <c r="DN9" s="1045"/>
      <c r="DO9" s="1045"/>
      <c r="DP9" s="1046"/>
      <c r="DQ9" s="1044">
        <v>688</v>
      </c>
      <c r="DR9" s="1045"/>
      <c r="DS9" s="1045"/>
      <c r="DT9" s="1045"/>
      <c r="DU9" s="1046"/>
      <c r="DV9" s="1047"/>
      <c r="DW9" s="1048"/>
      <c r="DX9" s="1048"/>
      <c r="DY9" s="1048"/>
      <c r="DZ9" s="1049"/>
      <c r="EA9" s="254"/>
    </row>
    <row r="10" spans="1:131" s="255" customFormat="1" ht="26.25" customHeight="1" x14ac:dyDescent="0.15">
      <c r="A10" s="261">
        <v>4</v>
      </c>
      <c r="B10" s="1092" t="s">
        <v>393</v>
      </c>
      <c r="C10" s="1093"/>
      <c r="D10" s="1093"/>
      <c r="E10" s="1093"/>
      <c r="F10" s="1093"/>
      <c r="G10" s="1093"/>
      <c r="H10" s="1093"/>
      <c r="I10" s="1093"/>
      <c r="J10" s="1093"/>
      <c r="K10" s="1093"/>
      <c r="L10" s="1093"/>
      <c r="M10" s="1093"/>
      <c r="N10" s="1093"/>
      <c r="O10" s="1093"/>
      <c r="P10" s="1094"/>
      <c r="Q10" s="1098">
        <v>65</v>
      </c>
      <c r="R10" s="1099"/>
      <c r="S10" s="1099"/>
      <c r="T10" s="1099"/>
      <c r="U10" s="1099"/>
      <c r="V10" s="1099">
        <v>38</v>
      </c>
      <c r="W10" s="1099"/>
      <c r="X10" s="1099"/>
      <c r="Y10" s="1099"/>
      <c r="Z10" s="1099"/>
      <c r="AA10" s="1099">
        <v>26</v>
      </c>
      <c r="AB10" s="1099"/>
      <c r="AC10" s="1099"/>
      <c r="AD10" s="1099"/>
      <c r="AE10" s="1100"/>
      <c r="AF10" s="1074">
        <v>26</v>
      </c>
      <c r="AG10" s="1075"/>
      <c r="AH10" s="1075"/>
      <c r="AI10" s="1075"/>
      <c r="AJ10" s="1076"/>
      <c r="AK10" s="1141">
        <v>21</v>
      </c>
      <c r="AL10" s="1142"/>
      <c r="AM10" s="1142"/>
      <c r="AN10" s="1142"/>
      <c r="AO10" s="1142"/>
      <c r="AP10" s="1142">
        <v>136</v>
      </c>
      <c r="AQ10" s="1142"/>
      <c r="AR10" s="1142"/>
      <c r="AS10" s="1142"/>
      <c r="AT10" s="1142"/>
      <c r="AU10" s="1139"/>
      <c r="AV10" s="1139"/>
      <c r="AW10" s="1139"/>
      <c r="AX10" s="1139"/>
      <c r="AY10" s="1140"/>
      <c r="AZ10" s="252"/>
      <c r="BA10" s="252"/>
      <c r="BB10" s="252"/>
      <c r="BC10" s="252"/>
      <c r="BD10" s="252"/>
      <c r="BE10" s="253"/>
      <c r="BF10" s="253"/>
      <c r="BG10" s="253"/>
      <c r="BH10" s="253"/>
      <c r="BI10" s="253"/>
      <c r="BJ10" s="253"/>
      <c r="BK10" s="253"/>
      <c r="BL10" s="253"/>
      <c r="BM10" s="253"/>
      <c r="BN10" s="253"/>
      <c r="BO10" s="253"/>
      <c r="BP10" s="253"/>
      <c r="BQ10" s="262">
        <v>4</v>
      </c>
      <c r="BR10" s="263"/>
      <c r="BS10" s="1069" t="s">
        <v>620</v>
      </c>
      <c r="BT10" s="1070"/>
      <c r="BU10" s="1070"/>
      <c r="BV10" s="1070"/>
      <c r="BW10" s="1070"/>
      <c r="BX10" s="1070"/>
      <c r="BY10" s="1070"/>
      <c r="BZ10" s="1070"/>
      <c r="CA10" s="1070"/>
      <c r="CB10" s="1070"/>
      <c r="CC10" s="1070"/>
      <c r="CD10" s="1070"/>
      <c r="CE10" s="1070"/>
      <c r="CF10" s="1070"/>
      <c r="CG10" s="1071"/>
      <c r="CH10" s="1044">
        <v>73</v>
      </c>
      <c r="CI10" s="1045"/>
      <c r="CJ10" s="1045"/>
      <c r="CK10" s="1045"/>
      <c r="CL10" s="1046"/>
      <c r="CM10" s="1044">
        <v>1694</v>
      </c>
      <c r="CN10" s="1045"/>
      <c r="CO10" s="1045"/>
      <c r="CP10" s="1045"/>
      <c r="CQ10" s="1046"/>
      <c r="CR10" s="1044">
        <v>4</v>
      </c>
      <c r="CS10" s="1045"/>
      <c r="CT10" s="1045"/>
      <c r="CU10" s="1045"/>
      <c r="CV10" s="1046"/>
      <c r="CW10" s="1044" t="s">
        <v>625</v>
      </c>
      <c r="CX10" s="1045"/>
      <c r="CY10" s="1045"/>
      <c r="CZ10" s="1045"/>
      <c r="DA10" s="1046"/>
      <c r="DB10" s="1044" t="s">
        <v>535</v>
      </c>
      <c r="DC10" s="1045"/>
      <c r="DD10" s="1045"/>
      <c r="DE10" s="1045"/>
      <c r="DF10" s="1046"/>
      <c r="DG10" s="1044" t="s">
        <v>535</v>
      </c>
      <c r="DH10" s="1045"/>
      <c r="DI10" s="1045"/>
      <c r="DJ10" s="1045"/>
      <c r="DK10" s="1046"/>
      <c r="DL10" s="1044" t="s">
        <v>535</v>
      </c>
      <c r="DM10" s="1045"/>
      <c r="DN10" s="1045"/>
      <c r="DO10" s="1045"/>
      <c r="DP10" s="1046"/>
      <c r="DQ10" s="1044" t="s">
        <v>626</v>
      </c>
      <c r="DR10" s="1045"/>
      <c r="DS10" s="1045"/>
      <c r="DT10" s="1045"/>
      <c r="DU10" s="1046"/>
      <c r="DV10" s="1047"/>
      <c r="DW10" s="1048"/>
      <c r="DX10" s="1048"/>
      <c r="DY10" s="1048"/>
      <c r="DZ10" s="1049"/>
      <c r="EA10" s="254"/>
    </row>
    <row r="11" spans="1:131" s="255" customFormat="1" ht="26.25" customHeight="1" x14ac:dyDescent="0.15">
      <c r="A11" s="261">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2"/>
      <c r="BA11" s="252"/>
      <c r="BB11" s="252"/>
      <c r="BC11" s="252"/>
      <c r="BD11" s="252"/>
      <c r="BE11" s="253"/>
      <c r="BF11" s="253"/>
      <c r="BG11" s="253"/>
      <c r="BH11" s="253"/>
      <c r="BI11" s="253"/>
      <c r="BJ11" s="253"/>
      <c r="BK11" s="253"/>
      <c r="BL11" s="253"/>
      <c r="BM11" s="253"/>
      <c r="BN11" s="253"/>
      <c r="BO11" s="253"/>
      <c r="BP11" s="253"/>
      <c r="BQ11" s="262">
        <v>5</v>
      </c>
      <c r="BR11" s="263"/>
      <c r="BS11" s="1069" t="s">
        <v>621</v>
      </c>
      <c r="BT11" s="1070"/>
      <c r="BU11" s="1070"/>
      <c r="BV11" s="1070"/>
      <c r="BW11" s="1070"/>
      <c r="BX11" s="1070"/>
      <c r="BY11" s="1070"/>
      <c r="BZ11" s="1070"/>
      <c r="CA11" s="1070"/>
      <c r="CB11" s="1070"/>
      <c r="CC11" s="1070"/>
      <c r="CD11" s="1070"/>
      <c r="CE11" s="1070"/>
      <c r="CF11" s="1070"/>
      <c r="CG11" s="1071"/>
      <c r="CH11" s="1044">
        <v>30</v>
      </c>
      <c r="CI11" s="1045"/>
      <c r="CJ11" s="1045"/>
      <c r="CK11" s="1045"/>
      <c r="CL11" s="1046"/>
      <c r="CM11" s="1044">
        <v>1082</v>
      </c>
      <c r="CN11" s="1045"/>
      <c r="CO11" s="1045"/>
      <c r="CP11" s="1045"/>
      <c r="CQ11" s="1046"/>
      <c r="CR11" s="1044">
        <v>10</v>
      </c>
      <c r="CS11" s="1045"/>
      <c r="CT11" s="1045"/>
      <c r="CU11" s="1045"/>
      <c r="CV11" s="1046"/>
      <c r="CW11" s="1044" t="s">
        <v>625</v>
      </c>
      <c r="CX11" s="1045"/>
      <c r="CY11" s="1045"/>
      <c r="CZ11" s="1045"/>
      <c r="DA11" s="1046"/>
      <c r="DB11" s="1044">
        <v>4229</v>
      </c>
      <c r="DC11" s="1045"/>
      <c r="DD11" s="1045"/>
      <c r="DE11" s="1045"/>
      <c r="DF11" s="1046"/>
      <c r="DG11" s="1044">
        <v>478</v>
      </c>
      <c r="DH11" s="1045"/>
      <c r="DI11" s="1045"/>
      <c r="DJ11" s="1045"/>
      <c r="DK11" s="1046"/>
      <c r="DL11" s="1044" t="s">
        <v>535</v>
      </c>
      <c r="DM11" s="1045"/>
      <c r="DN11" s="1045"/>
      <c r="DO11" s="1045"/>
      <c r="DP11" s="1046"/>
      <c r="DQ11" s="1044" t="s">
        <v>603</v>
      </c>
      <c r="DR11" s="1045"/>
      <c r="DS11" s="1045"/>
      <c r="DT11" s="1045"/>
      <c r="DU11" s="1046"/>
      <c r="DV11" s="1047"/>
      <c r="DW11" s="1048"/>
      <c r="DX11" s="1048"/>
      <c r="DY11" s="1048"/>
      <c r="DZ11" s="1049"/>
      <c r="EA11" s="254"/>
    </row>
    <row r="12" spans="1:131" s="255" customFormat="1" ht="26.25" customHeight="1" x14ac:dyDescent="0.15">
      <c r="A12" s="261">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2"/>
      <c r="BA12" s="252"/>
      <c r="BB12" s="252"/>
      <c r="BC12" s="252"/>
      <c r="BD12" s="252"/>
      <c r="BE12" s="253"/>
      <c r="BF12" s="253"/>
      <c r="BG12" s="253"/>
      <c r="BH12" s="253"/>
      <c r="BI12" s="253"/>
      <c r="BJ12" s="253"/>
      <c r="BK12" s="253"/>
      <c r="BL12" s="253"/>
      <c r="BM12" s="253"/>
      <c r="BN12" s="253"/>
      <c r="BO12" s="253"/>
      <c r="BP12" s="253"/>
      <c r="BQ12" s="262">
        <v>6</v>
      </c>
      <c r="BR12" s="263"/>
      <c r="BS12" s="1069" t="s">
        <v>622</v>
      </c>
      <c r="BT12" s="1070"/>
      <c r="BU12" s="1070"/>
      <c r="BV12" s="1070"/>
      <c r="BW12" s="1070"/>
      <c r="BX12" s="1070"/>
      <c r="BY12" s="1070"/>
      <c r="BZ12" s="1070"/>
      <c r="CA12" s="1070"/>
      <c r="CB12" s="1070"/>
      <c r="CC12" s="1070"/>
      <c r="CD12" s="1070"/>
      <c r="CE12" s="1070"/>
      <c r="CF12" s="1070"/>
      <c r="CG12" s="1071"/>
      <c r="CH12" s="1044">
        <v>1</v>
      </c>
      <c r="CI12" s="1045"/>
      <c r="CJ12" s="1045"/>
      <c r="CK12" s="1045"/>
      <c r="CL12" s="1046"/>
      <c r="CM12" s="1044">
        <v>51</v>
      </c>
      <c r="CN12" s="1045"/>
      <c r="CO12" s="1045"/>
      <c r="CP12" s="1045"/>
      <c r="CQ12" s="1046"/>
      <c r="CR12" s="1044">
        <v>14</v>
      </c>
      <c r="CS12" s="1045"/>
      <c r="CT12" s="1045"/>
      <c r="CU12" s="1045"/>
      <c r="CV12" s="1046"/>
      <c r="CW12" s="1044">
        <v>1</v>
      </c>
      <c r="CX12" s="1045"/>
      <c r="CY12" s="1045"/>
      <c r="CZ12" s="1045"/>
      <c r="DA12" s="1046"/>
      <c r="DB12" s="1044" t="s">
        <v>535</v>
      </c>
      <c r="DC12" s="1045"/>
      <c r="DD12" s="1045"/>
      <c r="DE12" s="1045"/>
      <c r="DF12" s="1046"/>
      <c r="DG12" s="1044" t="s">
        <v>535</v>
      </c>
      <c r="DH12" s="1045"/>
      <c r="DI12" s="1045"/>
      <c r="DJ12" s="1045"/>
      <c r="DK12" s="1046"/>
      <c r="DL12" s="1044" t="s">
        <v>535</v>
      </c>
      <c r="DM12" s="1045"/>
      <c r="DN12" s="1045"/>
      <c r="DO12" s="1045"/>
      <c r="DP12" s="1046"/>
      <c r="DQ12" s="1044" t="s">
        <v>603</v>
      </c>
      <c r="DR12" s="1045"/>
      <c r="DS12" s="1045"/>
      <c r="DT12" s="1045"/>
      <c r="DU12" s="1046"/>
      <c r="DV12" s="1047"/>
      <c r="DW12" s="1048"/>
      <c r="DX12" s="1048"/>
      <c r="DY12" s="1048"/>
      <c r="DZ12" s="1049"/>
      <c r="EA12" s="254"/>
    </row>
    <row r="13" spans="1:131" s="255" customFormat="1" ht="26.25" customHeight="1" x14ac:dyDescent="0.15">
      <c r="A13" s="261">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2"/>
      <c r="BA13" s="252"/>
      <c r="BB13" s="252"/>
      <c r="BC13" s="252"/>
      <c r="BD13" s="252"/>
      <c r="BE13" s="253"/>
      <c r="BF13" s="253"/>
      <c r="BG13" s="253"/>
      <c r="BH13" s="253"/>
      <c r="BI13" s="253"/>
      <c r="BJ13" s="253"/>
      <c r="BK13" s="253"/>
      <c r="BL13" s="253"/>
      <c r="BM13" s="253"/>
      <c r="BN13" s="253"/>
      <c r="BO13" s="253"/>
      <c r="BP13" s="253"/>
      <c r="BQ13" s="262">
        <v>7</v>
      </c>
      <c r="BR13" s="263"/>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4"/>
    </row>
    <row r="14" spans="1:131" s="255" customFormat="1" ht="26.25" customHeight="1" x14ac:dyDescent="0.15">
      <c r="A14" s="261">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2"/>
      <c r="BA14" s="252"/>
      <c r="BB14" s="252"/>
      <c r="BC14" s="252"/>
      <c r="BD14" s="252"/>
      <c r="BE14" s="253"/>
      <c r="BF14" s="253"/>
      <c r="BG14" s="253"/>
      <c r="BH14" s="253"/>
      <c r="BI14" s="253"/>
      <c r="BJ14" s="253"/>
      <c r="BK14" s="253"/>
      <c r="BL14" s="253"/>
      <c r="BM14" s="253"/>
      <c r="BN14" s="253"/>
      <c r="BO14" s="253"/>
      <c r="BP14" s="253"/>
      <c r="BQ14" s="262">
        <v>8</v>
      </c>
      <c r="BR14" s="263"/>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4"/>
    </row>
    <row r="15" spans="1:131" s="255" customFormat="1" ht="26.25" customHeight="1" x14ac:dyDescent="0.15">
      <c r="A15" s="261">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2"/>
      <c r="BA15" s="252"/>
      <c r="BB15" s="252"/>
      <c r="BC15" s="252"/>
      <c r="BD15" s="252"/>
      <c r="BE15" s="253"/>
      <c r="BF15" s="253"/>
      <c r="BG15" s="253"/>
      <c r="BH15" s="253"/>
      <c r="BI15" s="253"/>
      <c r="BJ15" s="253"/>
      <c r="BK15" s="253"/>
      <c r="BL15" s="253"/>
      <c r="BM15" s="253"/>
      <c r="BN15" s="253"/>
      <c r="BO15" s="253"/>
      <c r="BP15" s="253"/>
      <c r="BQ15" s="262">
        <v>9</v>
      </c>
      <c r="BR15" s="263"/>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4"/>
    </row>
    <row r="16" spans="1:131" s="255" customFormat="1" ht="26.25" customHeight="1" x14ac:dyDescent="0.15">
      <c r="A16" s="261">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2"/>
      <c r="BA16" s="252"/>
      <c r="BB16" s="252"/>
      <c r="BC16" s="252"/>
      <c r="BD16" s="252"/>
      <c r="BE16" s="253"/>
      <c r="BF16" s="253"/>
      <c r="BG16" s="253"/>
      <c r="BH16" s="253"/>
      <c r="BI16" s="253"/>
      <c r="BJ16" s="253"/>
      <c r="BK16" s="253"/>
      <c r="BL16" s="253"/>
      <c r="BM16" s="253"/>
      <c r="BN16" s="253"/>
      <c r="BO16" s="253"/>
      <c r="BP16" s="253"/>
      <c r="BQ16" s="262">
        <v>10</v>
      </c>
      <c r="BR16" s="263"/>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4"/>
    </row>
    <row r="17" spans="1:131" s="255" customFormat="1" ht="26.25" customHeight="1" x14ac:dyDescent="0.15">
      <c r="A17" s="261">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2"/>
      <c r="BA17" s="252"/>
      <c r="BB17" s="252"/>
      <c r="BC17" s="252"/>
      <c r="BD17" s="252"/>
      <c r="BE17" s="253"/>
      <c r="BF17" s="253"/>
      <c r="BG17" s="253"/>
      <c r="BH17" s="253"/>
      <c r="BI17" s="253"/>
      <c r="BJ17" s="253"/>
      <c r="BK17" s="253"/>
      <c r="BL17" s="253"/>
      <c r="BM17" s="253"/>
      <c r="BN17" s="253"/>
      <c r="BO17" s="253"/>
      <c r="BP17" s="253"/>
      <c r="BQ17" s="262">
        <v>11</v>
      </c>
      <c r="BR17" s="263"/>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4"/>
    </row>
    <row r="18" spans="1:131" s="255" customFormat="1" ht="26.25" customHeight="1" x14ac:dyDescent="0.15">
      <c r="A18" s="261">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2"/>
      <c r="BA18" s="252"/>
      <c r="BB18" s="252"/>
      <c r="BC18" s="252"/>
      <c r="BD18" s="252"/>
      <c r="BE18" s="253"/>
      <c r="BF18" s="253"/>
      <c r="BG18" s="253"/>
      <c r="BH18" s="253"/>
      <c r="BI18" s="253"/>
      <c r="BJ18" s="253"/>
      <c r="BK18" s="253"/>
      <c r="BL18" s="253"/>
      <c r="BM18" s="253"/>
      <c r="BN18" s="253"/>
      <c r="BO18" s="253"/>
      <c r="BP18" s="253"/>
      <c r="BQ18" s="262">
        <v>12</v>
      </c>
      <c r="BR18" s="263"/>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4"/>
    </row>
    <row r="19" spans="1:131" s="255" customFormat="1" ht="26.25" customHeight="1" x14ac:dyDescent="0.15">
      <c r="A19" s="261">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2"/>
      <c r="BA19" s="252"/>
      <c r="BB19" s="252"/>
      <c r="BC19" s="252"/>
      <c r="BD19" s="252"/>
      <c r="BE19" s="253"/>
      <c r="BF19" s="253"/>
      <c r="BG19" s="253"/>
      <c r="BH19" s="253"/>
      <c r="BI19" s="253"/>
      <c r="BJ19" s="253"/>
      <c r="BK19" s="253"/>
      <c r="BL19" s="253"/>
      <c r="BM19" s="253"/>
      <c r="BN19" s="253"/>
      <c r="BO19" s="253"/>
      <c r="BP19" s="253"/>
      <c r="BQ19" s="262">
        <v>13</v>
      </c>
      <c r="BR19" s="263"/>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4"/>
    </row>
    <row r="20" spans="1:131" s="255" customFormat="1" ht="26.25" customHeight="1" x14ac:dyDescent="0.15">
      <c r="A20" s="261">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2"/>
      <c r="BA20" s="252"/>
      <c r="BB20" s="252"/>
      <c r="BC20" s="252"/>
      <c r="BD20" s="252"/>
      <c r="BE20" s="253"/>
      <c r="BF20" s="253"/>
      <c r="BG20" s="253"/>
      <c r="BH20" s="253"/>
      <c r="BI20" s="253"/>
      <c r="BJ20" s="253"/>
      <c r="BK20" s="253"/>
      <c r="BL20" s="253"/>
      <c r="BM20" s="253"/>
      <c r="BN20" s="253"/>
      <c r="BO20" s="253"/>
      <c r="BP20" s="253"/>
      <c r="BQ20" s="262">
        <v>14</v>
      </c>
      <c r="BR20" s="263"/>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4"/>
    </row>
    <row r="21" spans="1:131" s="255" customFormat="1" ht="26.25" customHeight="1" thickBot="1" x14ac:dyDescent="0.2">
      <c r="A21" s="261">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2"/>
      <c r="BA21" s="252"/>
      <c r="BB21" s="252"/>
      <c r="BC21" s="252"/>
      <c r="BD21" s="252"/>
      <c r="BE21" s="253"/>
      <c r="BF21" s="253"/>
      <c r="BG21" s="253"/>
      <c r="BH21" s="253"/>
      <c r="BI21" s="253"/>
      <c r="BJ21" s="253"/>
      <c r="BK21" s="253"/>
      <c r="BL21" s="253"/>
      <c r="BM21" s="253"/>
      <c r="BN21" s="253"/>
      <c r="BO21" s="253"/>
      <c r="BP21" s="253"/>
      <c r="BQ21" s="262">
        <v>15</v>
      </c>
      <c r="BR21" s="263"/>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4"/>
    </row>
    <row r="22" spans="1:131" s="255" customFormat="1" ht="26.25" customHeight="1" x14ac:dyDescent="0.15">
      <c r="A22" s="261">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394</v>
      </c>
      <c r="BA22" s="1090"/>
      <c r="BB22" s="1090"/>
      <c r="BC22" s="1090"/>
      <c r="BD22" s="1091"/>
      <c r="BE22" s="253"/>
      <c r="BF22" s="253"/>
      <c r="BG22" s="253"/>
      <c r="BH22" s="253"/>
      <c r="BI22" s="253"/>
      <c r="BJ22" s="253"/>
      <c r="BK22" s="253"/>
      <c r="BL22" s="253"/>
      <c r="BM22" s="253"/>
      <c r="BN22" s="253"/>
      <c r="BO22" s="253"/>
      <c r="BP22" s="253"/>
      <c r="BQ22" s="262">
        <v>16</v>
      </c>
      <c r="BR22" s="263"/>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4"/>
    </row>
    <row r="23" spans="1:131" s="255" customFormat="1" ht="26.25" customHeight="1" thickBot="1" x14ac:dyDescent="0.2">
      <c r="A23" s="264" t="s">
        <v>395</v>
      </c>
      <c r="B23" s="999" t="s">
        <v>396</v>
      </c>
      <c r="C23" s="1000"/>
      <c r="D23" s="1000"/>
      <c r="E23" s="1000"/>
      <c r="F23" s="1000"/>
      <c r="G23" s="1000"/>
      <c r="H23" s="1000"/>
      <c r="I23" s="1000"/>
      <c r="J23" s="1000"/>
      <c r="K23" s="1000"/>
      <c r="L23" s="1000"/>
      <c r="M23" s="1000"/>
      <c r="N23" s="1000"/>
      <c r="O23" s="1000"/>
      <c r="P23" s="1001"/>
      <c r="Q23" s="1123">
        <v>188372</v>
      </c>
      <c r="R23" s="1124"/>
      <c r="S23" s="1124"/>
      <c r="T23" s="1124"/>
      <c r="U23" s="1124"/>
      <c r="V23" s="1124">
        <v>180740</v>
      </c>
      <c r="W23" s="1124"/>
      <c r="X23" s="1124"/>
      <c r="Y23" s="1124"/>
      <c r="Z23" s="1124"/>
      <c r="AA23" s="1124">
        <v>7632</v>
      </c>
      <c r="AB23" s="1124"/>
      <c r="AC23" s="1124"/>
      <c r="AD23" s="1124"/>
      <c r="AE23" s="1125"/>
      <c r="AF23" s="1126">
        <v>5102</v>
      </c>
      <c r="AG23" s="1124"/>
      <c r="AH23" s="1124"/>
      <c r="AI23" s="1124"/>
      <c r="AJ23" s="1127"/>
      <c r="AK23" s="1128"/>
      <c r="AL23" s="1129"/>
      <c r="AM23" s="1129"/>
      <c r="AN23" s="1129"/>
      <c r="AO23" s="1129"/>
      <c r="AP23" s="1124">
        <v>87840</v>
      </c>
      <c r="AQ23" s="1124"/>
      <c r="AR23" s="1124"/>
      <c r="AS23" s="1124"/>
      <c r="AT23" s="1124"/>
      <c r="AU23" s="1130"/>
      <c r="AV23" s="1130"/>
      <c r="AW23" s="1130"/>
      <c r="AX23" s="1130"/>
      <c r="AY23" s="1131"/>
      <c r="AZ23" s="1120" t="s">
        <v>397</v>
      </c>
      <c r="BA23" s="1121"/>
      <c r="BB23" s="1121"/>
      <c r="BC23" s="1121"/>
      <c r="BD23" s="1122"/>
      <c r="BE23" s="253"/>
      <c r="BF23" s="253"/>
      <c r="BG23" s="253"/>
      <c r="BH23" s="253"/>
      <c r="BI23" s="253"/>
      <c r="BJ23" s="253"/>
      <c r="BK23" s="253"/>
      <c r="BL23" s="253"/>
      <c r="BM23" s="253"/>
      <c r="BN23" s="253"/>
      <c r="BO23" s="253"/>
      <c r="BP23" s="253"/>
      <c r="BQ23" s="262">
        <v>17</v>
      </c>
      <c r="BR23" s="263"/>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4"/>
    </row>
    <row r="24" spans="1:131" s="255" customFormat="1" ht="26.25" customHeight="1" x14ac:dyDescent="0.15">
      <c r="A24" s="1119" t="s">
        <v>398</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2"/>
      <c r="BA24" s="252"/>
      <c r="BB24" s="252"/>
      <c r="BC24" s="252"/>
      <c r="BD24" s="252"/>
      <c r="BE24" s="253"/>
      <c r="BF24" s="253"/>
      <c r="BG24" s="253"/>
      <c r="BH24" s="253"/>
      <c r="BI24" s="253"/>
      <c r="BJ24" s="253"/>
      <c r="BK24" s="253"/>
      <c r="BL24" s="253"/>
      <c r="BM24" s="253"/>
      <c r="BN24" s="253"/>
      <c r="BO24" s="253"/>
      <c r="BP24" s="253"/>
      <c r="BQ24" s="262">
        <v>18</v>
      </c>
      <c r="BR24" s="263"/>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4"/>
    </row>
    <row r="25" spans="1:131" s="247" customFormat="1" ht="26.25" customHeight="1" thickBot="1" x14ac:dyDescent="0.2">
      <c r="A25" s="1118" t="s">
        <v>399</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2"/>
      <c r="BK25" s="252"/>
      <c r="BL25" s="252"/>
      <c r="BM25" s="252"/>
      <c r="BN25" s="252"/>
      <c r="BO25" s="265"/>
      <c r="BP25" s="265"/>
      <c r="BQ25" s="262">
        <v>19</v>
      </c>
      <c r="BR25" s="263"/>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6"/>
    </row>
    <row r="26" spans="1:131" s="247" customFormat="1" ht="26.25" customHeight="1" x14ac:dyDescent="0.15">
      <c r="A26" s="1050" t="s">
        <v>373</v>
      </c>
      <c r="B26" s="1051"/>
      <c r="C26" s="1051"/>
      <c r="D26" s="1051"/>
      <c r="E26" s="1051"/>
      <c r="F26" s="1051"/>
      <c r="G26" s="1051"/>
      <c r="H26" s="1051"/>
      <c r="I26" s="1051"/>
      <c r="J26" s="1051"/>
      <c r="K26" s="1051"/>
      <c r="L26" s="1051"/>
      <c r="M26" s="1051"/>
      <c r="N26" s="1051"/>
      <c r="O26" s="1051"/>
      <c r="P26" s="1052"/>
      <c r="Q26" s="1056" t="s">
        <v>400</v>
      </c>
      <c r="R26" s="1057"/>
      <c r="S26" s="1057"/>
      <c r="T26" s="1057"/>
      <c r="U26" s="1058"/>
      <c r="V26" s="1056" t="s">
        <v>401</v>
      </c>
      <c r="W26" s="1057"/>
      <c r="X26" s="1057"/>
      <c r="Y26" s="1057"/>
      <c r="Z26" s="1058"/>
      <c r="AA26" s="1056" t="s">
        <v>402</v>
      </c>
      <c r="AB26" s="1057"/>
      <c r="AC26" s="1057"/>
      <c r="AD26" s="1057"/>
      <c r="AE26" s="1057"/>
      <c r="AF26" s="1114" t="s">
        <v>403</v>
      </c>
      <c r="AG26" s="1063"/>
      <c r="AH26" s="1063"/>
      <c r="AI26" s="1063"/>
      <c r="AJ26" s="1115"/>
      <c r="AK26" s="1057" t="s">
        <v>404</v>
      </c>
      <c r="AL26" s="1057"/>
      <c r="AM26" s="1057"/>
      <c r="AN26" s="1057"/>
      <c r="AO26" s="1058"/>
      <c r="AP26" s="1056" t="s">
        <v>405</v>
      </c>
      <c r="AQ26" s="1057"/>
      <c r="AR26" s="1057"/>
      <c r="AS26" s="1057"/>
      <c r="AT26" s="1058"/>
      <c r="AU26" s="1056" t="s">
        <v>406</v>
      </c>
      <c r="AV26" s="1057"/>
      <c r="AW26" s="1057"/>
      <c r="AX26" s="1057"/>
      <c r="AY26" s="1058"/>
      <c r="AZ26" s="1056" t="s">
        <v>407</v>
      </c>
      <c r="BA26" s="1057"/>
      <c r="BB26" s="1057"/>
      <c r="BC26" s="1057"/>
      <c r="BD26" s="1058"/>
      <c r="BE26" s="1056" t="s">
        <v>380</v>
      </c>
      <c r="BF26" s="1057"/>
      <c r="BG26" s="1057"/>
      <c r="BH26" s="1057"/>
      <c r="BI26" s="1072"/>
      <c r="BJ26" s="252"/>
      <c r="BK26" s="252"/>
      <c r="BL26" s="252"/>
      <c r="BM26" s="252"/>
      <c r="BN26" s="252"/>
      <c r="BO26" s="265"/>
      <c r="BP26" s="265"/>
      <c r="BQ26" s="262">
        <v>20</v>
      </c>
      <c r="BR26" s="263"/>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6"/>
    </row>
    <row r="27" spans="1:131" s="247"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2"/>
      <c r="BK27" s="252"/>
      <c r="BL27" s="252"/>
      <c r="BM27" s="252"/>
      <c r="BN27" s="252"/>
      <c r="BO27" s="265"/>
      <c r="BP27" s="265"/>
      <c r="BQ27" s="262">
        <v>21</v>
      </c>
      <c r="BR27" s="263"/>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6"/>
    </row>
    <row r="28" spans="1:131" s="247" customFormat="1" ht="26.25" customHeight="1" thickTop="1" x14ac:dyDescent="0.15">
      <c r="A28" s="266">
        <v>1</v>
      </c>
      <c r="B28" s="1105" t="s">
        <v>408</v>
      </c>
      <c r="C28" s="1106"/>
      <c r="D28" s="1106"/>
      <c r="E28" s="1106"/>
      <c r="F28" s="1106"/>
      <c r="G28" s="1106"/>
      <c r="H28" s="1106"/>
      <c r="I28" s="1106"/>
      <c r="J28" s="1106"/>
      <c r="K28" s="1106"/>
      <c r="L28" s="1106"/>
      <c r="M28" s="1106"/>
      <c r="N28" s="1106"/>
      <c r="O28" s="1106"/>
      <c r="P28" s="1107"/>
      <c r="Q28" s="1108">
        <v>36441</v>
      </c>
      <c r="R28" s="1109"/>
      <c r="S28" s="1109"/>
      <c r="T28" s="1109"/>
      <c r="U28" s="1109"/>
      <c r="V28" s="1109">
        <v>36224</v>
      </c>
      <c r="W28" s="1109"/>
      <c r="X28" s="1109"/>
      <c r="Y28" s="1109"/>
      <c r="Z28" s="1109"/>
      <c r="AA28" s="1109">
        <v>217</v>
      </c>
      <c r="AB28" s="1109"/>
      <c r="AC28" s="1109"/>
      <c r="AD28" s="1109"/>
      <c r="AE28" s="1110"/>
      <c r="AF28" s="1111">
        <v>217</v>
      </c>
      <c r="AG28" s="1109"/>
      <c r="AH28" s="1109"/>
      <c r="AI28" s="1109"/>
      <c r="AJ28" s="1112"/>
      <c r="AK28" s="1113">
        <v>2719</v>
      </c>
      <c r="AL28" s="1101"/>
      <c r="AM28" s="1101"/>
      <c r="AN28" s="1101"/>
      <c r="AO28" s="1101"/>
      <c r="AP28" s="1101" t="s">
        <v>603</v>
      </c>
      <c r="AQ28" s="1101"/>
      <c r="AR28" s="1101"/>
      <c r="AS28" s="1101"/>
      <c r="AT28" s="1101"/>
      <c r="AU28" s="1101" t="s">
        <v>603</v>
      </c>
      <c r="AV28" s="1101"/>
      <c r="AW28" s="1101"/>
      <c r="AX28" s="1101"/>
      <c r="AY28" s="1101"/>
      <c r="AZ28" s="1102"/>
      <c r="BA28" s="1102"/>
      <c r="BB28" s="1102"/>
      <c r="BC28" s="1102"/>
      <c r="BD28" s="1102"/>
      <c r="BE28" s="1103"/>
      <c r="BF28" s="1103"/>
      <c r="BG28" s="1103"/>
      <c r="BH28" s="1103"/>
      <c r="BI28" s="1104"/>
      <c r="BJ28" s="252"/>
      <c r="BK28" s="252"/>
      <c r="BL28" s="252"/>
      <c r="BM28" s="252"/>
      <c r="BN28" s="252"/>
      <c r="BO28" s="265"/>
      <c r="BP28" s="265"/>
      <c r="BQ28" s="262">
        <v>22</v>
      </c>
      <c r="BR28" s="263"/>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6"/>
    </row>
    <row r="29" spans="1:131" s="247" customFormat="1" ht="26.25" customHeight="1" x14ac:dyDescent="0.15">
      <c r="A29" s="266">
        <v>2</v>
      </c>
      <c r="B29" s="1092" t="s">
        <v>409</v>
      </c>
      <c r="C29" s="1093"/>
      <c r="D29" s="1093"/>
      <c r="E29" s="1093"/>
      <c r="F29" s="1093"/>
      <c r="G29" s="1093"/>
      <c r="H29" s="1093"/>
      <c r="I29" s="1093"/>
      <c r="J29" s="1093"/>
      <c r="K29" s="1093"/>
      <c r="L29" s="1093"/>
      <c r="M29" s="1093"/>
      <c r="N29" s="1093"/>
      <c r="O29" s="1093"/>
      <c r="P29" s="1094"/>
      <c r="Q29" s="1098">
        <v>29135</v>
      </c>
      <c r="R29" s="1099"/>
      <c r="S29" s="1099"/>
      <c r="T29" s="1099"/>
      <c r="U29" s="1099"/>
      <c r="V29" s="1099">
        <v>28050</v>
      </c>
      <c r="W29" s="1099"/>
      <c r="X29" s="1099"/>
      <c r="Y29" s="1099"/>
      <c r="Z29" s="1099"/>
      <c r="AA29" s="1099">
        <v>1084</v>
      </c>
      <c r="AB29" s="1099"/>
      <c r="AC29" s="1099"/>
      <c r="AD29" s="1099"/>
      <c r="AE29" s="1100"/>
      <c r="AF29" s="1074">
        <v>1084</v>
      </c>
      <c r="AG29" s="1075"/>
      <c r="AH29" s="1075"/>
      <c r="AI29" s="1075"/>
      <c r="AJ29" s="1076"/>
      <c r="AK29" s="1035">
        <v>4313</v>
      </c>
      <c r="AL29" s="1026"/>
      <c r="AM29" s="1026"/>
      <c r="AN29" s="1026"/>
      <c r="AO29" s="1026"/>
      <c r="AP29" s="1026" t="s">
        <v>603</v>
      </c>
      <c r="AQ29" s="1026"/>
      <c r="AR29" s="1026"/>
      <c r="AS29" s="1026"/>
      <c r="AT29" s="1026"/>
      <c r="AU29" s="1026" t="s">
        <v>604</v>
      </c>
      <c r="AV29" s="1026"/>
      <c r="AW29" s="1026"/>
      <c r="AX29" s="1026"/>
      <c r="AY29" s="1026"/>
      <c r="AZ29" s="1097"/>
      <c r="BA29" s="1097"/>
      <c r="BB29" s="1097"/>
      <c r="BC29" s="1097"/>
      <c r="BD29" s="1097"/>
      <c r="BE29" s="1087"/>
      <c r="BF29" s="1087"/>
      <c r="BG29" s="1087"/>
      <c r="BH29" s="1087"/>
      <c r="BI29" s="1088"/>
      <c r="BJ29" s="252"/>
      <c r="BK29" s="252"/>
      <c r="BL29" s="252"/>
      <c r="BM29" s="252"/>
      <c r="BN29" s="252"/>
      <c r="BO29" s="265"/>
      <c r="BP29" s="265"/>
      <c r="BQ29" s="262">
        <v>23</v>
      </c>
      <c r="BR29" s="263"/>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6"/>
    </row>
    <row r="30" spans="1:131" s="247" customFormat="1" ht="26.25" customHeight="1" x14ac:dyDescent="0.15">
      <c r="A30" s="266">
        <v>3</v>
      </c>
      <c r="B30" s="1092" t="s">
        <v>410</v>
      </c>
      <c r="C30" s="1093"/>
      <c r="D30" s="1093"/>
      <c r="E30" s="1093"/>
      <c r="F30" s="1093"/>
      <c r="G30" s="1093"/>
      <c r="H30" s="1093"/>
      <c r="I30" s="1093"/>
      <c r="J30" s="1093"/>
      <c r="K30" s="1093"/>
      <c r="L30" s="1093"/>
      <c r="M30" s="1093"/>
      <c r="N30" s="1093"/>
      <c r="O30" s="1093"/>
      <c r="P30" s="1094"/>
      <c r="Q30" s="1098">
        <v>5803</v>
      </c>
      <c r="R30" s="1099"/>
      <c r="S30" s="1099"/>
      <c r="T30" s="1099"/>
      <c r="U30" s="1099"/>
      <c r="V30" s="1099">
        <v>5755</v>
      </c>
      <c r="W30" s="1099"/>
      <c r="X30" s="1099"/>
      <c r="Y30" s="1099"/>
      <c r="Z30" s="1099"/>
      <c r="AA30" s="1099">
        <v>48</v>
      </c>
      <c r="AB30" s="1099"/>
      <c r="AC30" s="1099"/>
      <c r="AD30" s="1099"/>
      <c r="AE30" s="1100"/>
      <c r="AF30" s="1074">
        <v>48</v>
      </c>
      <c r="AG30" s="1075"/>
      <c r="AH30" s="1075"/>
      <c r="AI30" s="1075"/>
      <c r="AJ30" s="1076"/>
      <c r="AK30" s="1035">
        <v>856</v>
      </c>
      <c r="AL30" s="1026"/>
      <c r="AM30" s="1026"/>
      <c r="AN30" s="1026"/>
      <c r="AO30" s="1026"/>
      <c r="AP30" s="1026" t="s">
        <v>604</v>
      </c>
      <c r="AQ30" s="1026"/>
      <c r="AR30" s="1026"/>
      <c r="AS30" s="1026"/>
      <c r="AT30" s="1026"/>
      <c r="AU30" s="1026" t="s">
        <v>604</v>
      </c>
      <c r="AV30" s="1026"/>
      <c r="AW30" s="1026"/>
      <c r="AX30" s="1026"/>
      <c r="AY30" s="1026"/>
      <c r="AZ30" s="1097"/>
      <c r="BA30" s="1097"/>
      <c r="BB30" s="1097"/>
      <c r="BC30" s="1097"/>
      <c r="BD30" s="1097"/>
      <c r="BE30" s="1087"/>
      <c r="BF30" s="1087"/>
      <c r="BG30" s="1087"/>
      <c r="BH30" s="1087"/>
      <c r="BI30" s="1088"/>
      <c r="BJ30" s="252"/>
      <c r="BK30" s="252"/>
      <c r="BL30" s="252"/>
      <c r="BM30" s="252"/>
      <c r="BN30" s="252"/>
      <c r="BO30" s="265"/>
      <c r="BP30" s="265"/>
      <c r="BQ30" s="262">
        <v>24</v>
      </c>
      <c r="BR30" s="263"/>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6"/>
    </row>
    <row r="31" spans="1:131" s="247" customFormat="1" ht="26.25" customHeight="1" x14ac:dyDescent="0.15">
      <c r="A31" s="266">
        <v>4</v>
      </c>
      <c r="B31" s="1092" t="s">
        <v>411</v>
      </c>
      <c r="C31" s="1093"/>
      <c r="D31" s="1093"/>
      <c r="E31" s="1093"/>
      <c r="F31" s="1093"/>
      <c r="G31" s="1093"/>
      <c r="H31" s="1093"/>
      <c r="I31" s="1093"/>
      <c r="J31" s="1093"/>
      <c r="K31" s="1093"/>
      <c r="L31" s="1093"/>
      <c r="M31" s="1093"/>
      <c r="N31" s="1093"/>
      <c r="O31" s="1093"/>
      <c r="P31" s="1094"/>
      <c r="Q31" s="1098">
        <v>138</v>
      </c>
      <c r="R31" s="1099"/>
      <c r="S31" s="1099"/>
      <c r="T31" s="1099"/>
      <c r="U31" s="1099"/>
      <c r="V31" s="1099">
        <v>127</v>
      </c>
      <c r="W31" s="1099"/>
      <c r="X31" s="1099"/>
      <c r="Y31" s="1099"/>
      <c r="Z31" s="1099"/>
      <c r="AA31" s="1099">
        <v>11</v>
      </c>
      <c r="AB31" s="1099"/>
      <c r="AC31" s="1099"/>
      <c r="AD31" s="1099"/>
      <c r="AE31" s="1100"/>
      <c r="AF31" s="1074">
        <v>11</v>
      </c>
      <c r="AG31" s="1075"/>
      <c r="AH31" s="1075"/>
      <c r="AI31" s="1075"/>
      <c r="AJ31" s="1076"/>
      <c r="AK31" s="1035">
        <v>114</v>
      </c>
      <c r="AL31" s="1026"/>
      <c r="AM31" s="1026"/>
      <c r="AN31" s="1026"/>
      <c r="AO31" s="1026"/>
      <c r="AP31" s="1026">
        <v>664</v>
      </c>
      <c r="AQ31" s="1026"/>
      <c r="AR31" s="1026"/>
      <c r="AS31" s="1026"/>
      <c r="AT31" s="1026"/>
      <c r="AU31" s="1026">
        <v>549</v>
      </c>
      <c r="AV31" s="1026"/>
      <c r="AW31" s="1026"/>
      <c r="AX31" s="1026"/>
      <c r="AY31" s="1026"/>
      <c r="AZ31" s="1097"/>
      <c r="BA31" s="1097"/>
      <c r="BB31" s="1097"/>
      <c r="BC31" s="1097"/>
      <c r="BD31" s="1097"/>
      <c r="BE31" s="1087"/>
      <c r="BF31" s="1087"/>
      <c r="BG31" s="1087"/>
      <c r="BH31" s="1087"/>
      <c r="BI31" s="1088"/>
      <c r="BJ31" s="252"/>
      <c r="BK31" s="252"/>
      <c r="BL31" s="252"/>
      <c r="BM31" s="252"/>
      <c r="BN31" s="252"/>
      <c r="BO31" s="265"/>
      <c r="BP31" s="265"/>
      <c r="BQ31" s="262">
        <v>25</v>
      </c>
      <c r="BR31" s="263"/>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6"/>
    </row>
    <row r="32" spans="1:131" s="247" customFormat="1" ht="26.25" customHeight="1" x14ac:dyDescent="0.15">
      <c r="A32" s="266">
        <v>5</v>
      </c>
      <c r="B32" s="1092" t="s">
        <v>412</v>
      </c>
      <c r="C32" s="1093"/>
      <c r="D32" s="1093"/>
      <c r="E32" s="1093"/>
      <c r="F32" s="1093"/>
      <c r="G32" s="1093"/>
      <c r="H32" s="1093"/>
      <c r="I32" s="1093"/>
      <c r="J32" s="1093"/>
      <c r="K32" s="1093"/>
      <c r="L32" s="1093"/>
      <c r="M32" s="1093"/>
      <c r="N32" s="1093"/>
      <c r="O32" s="1093"/>
      <c r="P32" s="1094"/>
      <c r="Q32" s="1098">
        <v>8322</v>
      </c>
      <c r="R32" s="1099"/>
      <c r="S32" s="1099"/>
      <c r="T32" s="1099"/>
      <c r="U32" s="1099"/>
      <c r="V32" s="1099">
        <v>6576</v>
      </c>
      <c r="W32" s="1099"/>
      <c r="X32" s="1099"/>
      <c r="Y32" s="1099"/>
      <c r="Z32" s="1099"/>
      <c r="AA32" s="1099">
        <v>1746</v>
      </c>
      <c r="AB32" s="1099"/>
      <c r="AC32" s="1099"/>
      <c r="AD32" s="1099"/>
      <c r="AE32" s="1100"/>
      <c r="AF32" s="1074">
        <v>10825</v>
      </c>
      <c r="AG32" s="1075"/>
      <c r="AH32" s="1075"/>
      <c r="AI32" s="1075"/>
      <c r="AJ32" s="1076"/>
      <c r="AK32" s="1035">
        <v>5</v>
      </c>
      <c r="AL32" s="1026"/>
      <c r="AM32" s="1026"/>
      <c r="AN32" s="1026"/>
      <c r="AO32" s="1026"/>
      <c r="AP32" s="1026">
        <v>4063</v>
      </c>
      <c r="AQ32" s="1026"/>
      <c r="AR32" s="1026"/>
      <c r="AS32" s="1026"/>
      <c r="AT32" s="1026"/>
      <c r="AU32" s="1026">
        <v>4</v>
      </c>
      <c r="AV32" s="1026"/>
      <c r="AW32" s="1026"/>
      <c r="AX32" s="1026"/>
      <c r="AY32" s="1026"/>
      <c r="AZ32" s="1097"/>
      <c r="BA32" s="1097"/>
      <c r="BB32" s="1097"/>
      <c r="BC32" s="1097"/>
      <c r="BD32" s="1097"/>
      <c r="BE32" s="1087" t="s">
        <v>413</v>
      </c>
      <c r="BF32" s="1087"/>
      <c r="BG32" s="1087"/>
      <c r="BH32" s="1087"/>
      <c r="BI32" s="1088"/>
      <c r="BJ32" s="252"/>
      <c r="BK32" s="252"/>
      <c r="BL32" s="252"/>
      <c r="BM32" s="252"/>
      <c r="BN32" s="252"/>
      <c r="BO32" s="265"/>
      <c r="BP32" s="265"/>
      <c r="BQ32" s="262">
        <v>26</v>
      </c>
      <c r="BR32" s="263"/>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6"/>
    </row>
    <row r="33" spans="1:131" s="247" customFormat="1" ht="26.25" customHeight="1" x14ac:dyDescent="0.15">
      <c r="A33" s="266">
        <v>6</v>
      </c>
      <c r="B33" s="1092" t="s">
        <v>414</v>
      </c>
      <c r="C33" s="1093"/>
      <c r="D33" s="1093"/>
      <c r="E33" s="1093"/>
      <c r="F33" s="1093"/>
      <c r="G33" s="1093"/>
      <c r="H33" s="1093"/>
      <c r="I33" s="1093"/>
      <c r="J33" s="1093"/>
      <c r="K33" s="1093"/>
      <c r="L33" s="1093"/>
      <c r="M33" s="1093"/>
      <c r="N33" s="1093"/>
      <c r="O33" s="1093"/>
      <c r="P33" s="1094"/>
      <c r="Q33" s="1098">
        <v>9684</v>
      </c>
      <c r="R33" s="1099"/>
      <c r="S33" s="1099"/>
      <c r="T33" s="1099"/>
      <c r="U33" s="1099"/>
      <c r="V33" s="1099">
        <v>9302</v>
      </c>
      <c r="W33" s="1099"/>
      <c r="X33" s="1099"/>
      <c r="Y33" s="1099"/>
      <c r="Z33" s="1099"/>
      <c r="AA33" s="1099">
        <v>382</v>
      </c>
      <c r="AB33" s="1099"/>
      <c r="AC33" s="1099"/>
      <c r="AD33" s="1099"/>
      <c r="AE33" s="1100"/>
      <c r="AF33" s="1074">
        <v>5041</v>
      </c>
      <c r="AG33" s="1075"/>
      <c r="AH33" s="1075"/>
      <c r="AI33" s="1075"/>
      <c r="AJ33" s="1076"/>
      <c r="AK33" s="1035">
        <v>1522</v>
      </c>
      <c r="AL33" s="1026"/>
      <c r="AM33" s="1026"/>
      <c r="AN33" s="1026"/>
      <c r="AO33" s="1026"/>
      <c r="AP33" s="1026">
        <v>33653</v>
      </c>
      <c r="AQ33" s="1026"/>
      <c r="AR33" s="1026"/>
      <c r="AS33" s="1026"/>
      <c r="AT33" s="1026"/>
      <c r="AU33" s="1026">
        <v>6327</v>
      </c>
      <c r="AV33" s="1026"/>
      <c r="AW33" s="1026"/>
      <c r="AX33" s="1026"/>
      <c r="AY33" s="1026"/>
      <c r="AZ33" s="1097"/>
      <c r="BA33" s="1097"/>
      <c r="BB33" s="1097"/>
      <c r="BC33" s="1097"/>
      <c r="BD33" s="1097"/>
      <c r="BE33" s="1087" t="s">
        <v>415</v>
      </c>
      <c r="BF33" s="1087"/>
      <c r="BG33" s="1087"/>
      <c r="BH33" s="1087"/>
      <c r="BI33" s="1088"/>
      <c r="BJ33" s="252"/>
      <c r="BK33" s="252"/>
      <c r="BL33" s="252"/>
      <c r="BM33" s="252"/>
      <c r="BN33" s="252"/>
      <c r="BO33" s="265"/>
      <c r="BP33" s="265"/>
      <c r="BQ33" s="262">
        <v>27</v>
      </c>
      <c r="BR33" s="263"/>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6"/>
    </row>
    <row r="34" spans="1:131" s="247" customFormat="1" ht="26.25" customHeight="1" x14ac:dyDescent="0.15">
      <c r="A34" s="266">
        <v>7</v>
      </c>
      <c r="B34" s="1092" t="s">
        <v>416</v>
      </c>
      <c r="C34" s="1093"/>
      <c r="D34" s="1093"/>
      <c r="E34" s="1093"/>
      <c r="F34" s="1093"/>
      <c r="G34" s="1093"/>
      <c r="H34" s="1093"/>
      <c r="I34" s="1093"/>
      <c r="J34" s="1093"/>
      <c r="K34" s="1093"/>
      <c r="L34" s="1093"/>
      <c r="M34" s="1093"/>
      <c r="N34" s="1093"/>
      <c r="O34" s="1093"/>
      <c r="P34" s="1094"/>
      <c r="Q34" s="1098">
        <v>324</v>
      </c>
      <c r="R34" s="1099"/>
      <c r="S34" s="1099"/>
      <c r="T34" s="1099"/>
      <c r="U34" s="1099"/>
      <c r="V34" s="1099">
        <v>412</v>
      </c>
      <c r="W34" s="1099"/>
      <c r="X34" s="1099"/>
      <c r="Y34" s="1099"/>
      <c r="Z34" s="1099"/>
      <c r="AA34" s="1099">
        <v>-88</v>
      </c>
      <c r="AB34" s="1099"/>
      <c r="AC34" s="1099"/>
      <c r="AD34" s="1099"/>
      <c r="AE34" s="1100"/>
      <c r="AF34" s="1074">
        <v>2298</v>
      </c>
      <c r="AG34" s="1075"/>
      <c r="AH34" s="1075"/>
      <c r="AI34" s="1075"/>
      <c r="AJ34" s="1076"/>
      <c r="AK34" s="1035">
        <v>242</v>
      </c>
      <c r="AL34" s="1026"/>
      <c r="AM34" s="1026"/>
      <c r="AN34" s="1026"/>
      <c r="AO34" s="1026"/>
      <c r="AP34" s="1026">
        <v>650</v>
      </c>
      <c r="AQ34" s="1026"/>
      <c r="AR34" s="1026"/>
      <c r="AS34" s="1026"/>
      <c r="AT34" s="1026"/>
      <c r="AU34" s="1026">
        <v>376</v>
      </c>
      <c r="AV34" s="1026"/>
      <c r="AW34" s="1026"/>
      <c r="AX34" s="1026"/>
      <c r="AY34" s="1026"/>
      <c r="AZ34" s="1097"/>
      <c r="BA34" s="1097"/>
      <c r="BB34" s="1097"/>
      <c r="BC34" s="1097"/>
      <c r="BD34" s="1097"/>
      <c r="BE34" s="1087" t="s">
        <v>417</v>
      </c>
      <c r="BF34" s="1087"/>
      <c r="BG34" s="1087"/>
      <c r="BH34" s="1087"/>
      <c r="BI34" s="1088"/>
      <c r="BJ34" s="252"/>
      <c r="BK34" s="252"/>
      <c r="BL34" s="252"/>
      <c r="BM34" s="252"/>
      <c r="BN34" s="252"/>
      <c r="BO34" s="265"/>
      <c r="BP34" s="265"/>
      <c r="BQ34" s="262">
        <v>28</v>
      </c>
      <c r="BR34" s="263"/>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6"/>
    </row>
    <row r="35" spans="1:131" s="247" customFormat="1" ht="26.25" customHeight="1" x14ac:dyDescent="0.15">
      <c r="A35" s="266">
        <v>8</v>
      </c>
      <c r="B35" s="1092" t="s">
        <v>418</v>
      </c>
      <c r="C35" s="1093"/>
      <c r="D35" s="1093"/>
      <c r="E35" s="1093"/>
      <c r="F35" s="1093"/>
      <c r="G35" s="1093"/>
      <c r="H35" s="1093"/>
      <c r="I35" s="1093"/>
      <c r="J35" s="1093"/>
      <c r="K35" s="1093"/>
      <c r="L35" s="1093"/>
      <c r="M35" s="1093"/>
      <c r="N35" s="1093"/>
      <c r="O35" s="1093"/>
      <c r="P35" s="1094"/>
      <c r="Q35" s="1098">
        <v>1741</v>
      </c>
      <c r="R35" s="1099"/>
      <c r="S35" s="1099"/>
      <c r="T35" s="1099"/>
      <c r="U35" s="1099"/>
      <c r="V35" s="1099">
        <v>1598</v>
      </c>
      <c r="W35" s="1099"/>
      <c r="X35" s="1099"/>
      <c r="Y35" s="1099"/>
      <c r="Z35" s="1099"/>
      <c r="AA35" s="1099">
        <v>142</v>
      </c>
      <c r="AB35" s="1099"/>
      <c r="AC35" s="1099"/>
      <c r="AD35" s="1099"/>
      <c r="AE35" s="1100"/>
      <c r="AF35" s="1074">
        <v>142</v>
      </c>
      <c r="AG35" s="1075"/>
      <c r="AH35" s="1075"/>
      <c r="AI35" s="1075"/>
      <c r="AJ35" s="1076"/>
      <c r="AK35" s="1035">
        <v>86</v>
      </c>
      <c r="AL35" s="1026"/>
      <c r="AM35" s="1026"/>
      <c r="AN35" s="1026"/>
      <c r="AO35" s="1026"/>
      <c r="AP35" s="1026">
        <v>1504</v>
      </c>
      <c r="AQ35" s="1026"/>
      <c r="AR35" s="1026"/>
      <c r="AS35" s="1026"/>
      <c r="AT35" s="1026"/>
      <c r="AU35" s="1026">
        <v>820</v>
      </c>
      <c r="AV35" s="1026"/>
      <c r="AW35" s="1026"/>
      <c r="AX35" s="1026"/>
      <c r="AY35" s="1026"/>
      <c r="AZ35" s="1097"/>
      <c r="BA35" s="1097"/>
      <c r="BB35" s="1097"/>
      <c r="BC35" s="1097"/>
      <c r="BD35" s="1097"/>
      <c r="BE35" s="1087" t="s">
        <v>419</v>
      </c>
      <c r="BF35" s="1087"/>
      <c r="BG35" s="1087"/>
      <c r="BH35" s="1087"/>
      <c r="BI35" s="1088"/>
      <c r="BJ35" s="252"/>
      <c r="BK35" s="252"/>
      <c r="BL35" s="252"/>
      <c r="BM35" s="252"/>
      <c r="BN35" s="252"/>
      <c r="BO35" s="265"/>
      <c r="BP35" s="265"/>
      <c r="BQ35" s="262">
        <v>29</v>
      </c>
      <c r="BR35" s="263"/>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6"/>
    </row>
    <row r="36" spans="1:131" s="247" customFormat="1" ht="26.25" customHeight="1" x14ac:dyDescent="0.15">
      <c r="A36" s="266">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2"/>
      <c r="BK36" s="252"/>
      <c r="BL36" s="252"/>
      <c r="BM36" s="252"/>
      <c r="BN36" s="252"/>
      <c r="BO36" s="265"/>
      <c r="BP36" s="265"/>
      <c r="BQ36" s="262">
        <v>30</v>
      </c>
      <c r="BR36" s="263"/>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6"/>
    </row>
    <row r="37" spans="1:131" s="247" customFormat="1" ht="26.25" customHeight="1" x14ac:dyDescent="0.15">
      <c r="A37" s="266">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2"/>
      <c r="BK37" s="252"/>
      <c r="BL37" s="252"/>
      <c r="BM37" s="252"/>
      <c r="BN37" s="252"/>
      <c r="BO37" s="265"/>
      <c r="BP37" s="265"/>
      <c r="BQ37" s="262">
        <v>31</v>
      </c>
      <c r="BR37" s="263"/>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6"/>
    </row>
    <row r="38" spans="1:131" s="247" customFormat="1" ht="26.25" customHeight="1" x14ac:dyDescent="0.15">
      <c r="A38" s="266">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2"/>
      <c r="BK38" s="252"/>
      <c r="BL38" s="252"/>
      <c r="BM38" s="252"/>
      <c r="BN38" s="252"/>
      <c r="BO38" s="265"/>
      <c r="BP38" s="265"/>
      <c r="BQ38" s="262">
        <v>32</v>
      </c>
      <c r="BR38" s="263"/>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6"/>
    </row>
    <row r="39" spans="1:131" s="247" customFormat="1" ht="26.25" customHeight="1" x14ac:dyDescent="0.15">
      <c r="A39" s="266">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2"/>
      <c r="BK39" s="252"/>
      <c r="BL39" s="252"/>
      <c r="BM39" s="252"/>
      <c r="BN39" s="252"/>
      <c r="BO39" s="265"/>
      <c r="BP39" s="265"/>
      <c r="BQ39" s="262">
        <v>33</v>
      </c>
      <c r="BR39" s="263"/>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6"/>
    </row>
    <row r="40" spans="1:131" s="247" customFormat="1" ht="26.25" customHeight="1" x14ac:dyDescent="0.15">
      <c r="A40" s="261">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2"/>
      <c r="BK40" s="252"/>
      <c r="BL40" s="252"/>
      <c r="BM40" s="252"/>
      <c r="BN40" s="252"/>
      <c r="BO40" s="265"/>
      <c r="BP40" s="265"/>
      <c r="BQ40" s="262">
        <v>34</v>
      </c>
      <c r="BR40" s="263"/>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6"/>
    </row>
    <row r="41" spans="1:131" s="247" customFormat="1" ht="26.25" customHeight="1" x14ac:dyDescent="0.15">
      <c r="A41" s="261">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2"/>
      <c r="BK41" s="252"/>
      <c r="BL41" s="252"/>
      <c r="BM41" s="252"/>
      <c r="BN41" s="252"/>
      <c r="BO41" s="265"/>
      <c r="BP41" s="265"/>
      <c r="BQ41" s="262">
        <v>35</v>
      </c>
      <c r="BR41" s="263"/>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6"/>
    </row>
    <row r="42" spans="1:131" s="247" customFormat="1" ht="26.25" customHeight="1" x14ac:dyDescent="0.15">
      <c r="A42" s="261">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2"/>
      <c r="BK42" s="252"/>
      <c r="BL42" s="252"/>
      <c r="BM42" s="252"/>
      <c r="BN42" s="252"/>
      <c r="BO42" s="265"/>
      <c r="BP42" s="265"/>
      <c r="BQ42" s="262">
        <v>36</v>
      </c>
      <c r="BR42" s="263"/>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6"/>
    </row>
    <row r="43" spans="1:131" s="247" customFormat="1" ht="26.25" customHeight="1" x14ac:dyDescent="0.15">
      <c r="A43" s="261">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2"/>
      <c r="BK43" s="252"/>
      <c r="BL43" s="252"/>
      <c r="BM43" s="252"/>
      <c r="BN43" s="252"/>
      <c r="BO43" s="265"/>
      <c r="BP43" s="265"/>
      <c r="BQ43" s="262">
        <v>37</v>
      </c>
      <c r="BR43" s="263"/>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6"/>
    </row>
    <row r="44" spans="1:131" s="247" customFormat="1" ht="26.25" customHeight="1" x14ac:dyDescent="0.15">
      <c r="A44" s="261">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2"/>
      <c r="BK44" s="252"/>
      <c r="BL44" s="252"/>
      <c r="BM44" s="252"/>
      <c r="BN44" s="252"/>
      <c r="BO44" s="265"/>
      <c r="BP44" s="265"/>
      <c r="BQ44" s="262">
        <v>38</v>
      </c>
      <c r="BR44" s="263"/>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6"/>
    </row>
    <row r="45" spans="1:131" s="247" customFormat="1" ht="26.25" customHeight="1" x14ac:dyDescent="0.15">
      <c r="A45" s="261">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2"/>
      <c r="BK45" s="252"/>
      <c r="BL45" s="252"/>
      <c r="BM45" s="252"/>
      <c r="BN45" s="252"/>
      <c r="BO45" s="265"/>
      <c r="BP45" s="265"/>
      <c r="BQ45" s="262">
        <v>39</v>
      </c>
      <c r="BR45" s="263"/>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6"/>
    </row>
    <row r="46" spans="1:131" s="247" customFormat="1" ht="26.25" customHeight="1" x14ac:dyDescent="0.15">
      <c r="A46" s="261">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2"/>
      <c r="BK46" s="252"/>
      <c r="BL46" s="252"/>
      <c r="BM46" s="252"/>
      <c r="BN46" s="252"/>
      <c r="BO46" s="265"/>
      <c r="BP46" s="265"/>
      <c r="BQ46" s="262">
        <v>40</v>
      </c>
      <c r="BR46" s="263"/>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6"/>
    </row>
    <row r="47" spans="1:131" s="247" customFormat="1" ht="26.25" customHeight="1" x14ac:dyDescent="0.15">
      <c r="A47" s="261">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2"/>
      <c r="BK47" s="252"/>
      <c r="BL47" s="252"/>
      <c r="BM47" s="252"/>
      <c r="BN47" s="252"/>
      <c r="BO47" s="265"/>
      <c r="BP47" s="265"/>
      <c r="BQ47" s="262">
        <v>41</v>
      </c>
      <c r="BR47" s="263"/>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6"/>
    </row>
    <row r="48" spans="1:131" s="247" customFormat="1" ht="26.25" customHeight="1" x14ac:dyDescent="0.15">
      <c r="A48" s="261">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2"/>
      <c r="BK48" s="252"/>
      <c r="BL48" s="252"/>
      <c r="BM48" s="252"/>
      <c r="BN48" s="252"/>
      <c r="BO48" s="265"/>
      <c r="BP48" s="265"/>
      <c r="BQ48" s="262">
        <v>42</v>
      </c>
      <c r="BR48" s="263"/>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6"/>
    </row>
    <row r="49" spans="1:131" s="247" customFormat="1" ht="26.25" customHeight="1" x14ac:dyDescent="0.15">
      <c r="A49" s="261">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2"/>
      <c r="BK49" s="252"/>
      <c r="BL49" s="252"/>
      <c r="BM49" s="252"/>
      <c r="BN49" s="252"/>
      <c r="BO49" s="265"/>
      <c r="BP49" s="265"/>
      <c r="BQ49" s="262">
        <v>43</v>
      </c>
      <c r="BR49" s="263"/>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6"/>
    </row>
    <row r="50" spans="1:131" s="247" customFormat="1" ht="26.25" customHeight="1" x14ac:dyDescent="0.15">
      <c r="A50" s="261">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2"/>
      <c r="BK50" s="252"/>
      <c r="BL50" s="252"/>
      <c r="BM50" s="252"/>
      <c r="BN50" s="252"/>
      <c r="BO50" s="265"/>
      <c r="BP50" s="265"/>
      <c r="BQ50" s="262">
        <v>44</v>
      </c>
      <c r="BR50" s="263"/>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6"/>
    </row>
    <row r="51" spans="1:131" s="247" customFormat="1" ht="26.25" customHeight="1" x14ac:dyDescent="0.15">
      <c r="A51" s="261">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2"/>
      <c r="BK51" s="252"/>
      <c r="BL51" s="252"/>
      <c r="BM51" s="252"/>
      <c r="BN51" s="252"/>
      <c r="BO51" s="265"/>
      <c r="BP51" s="265"/>
      <c r="BQ51" s="262">
        <v>45</v>
      </c>
      <c r="BR51" s="263"/>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6"/>
    </row>
    <row r="52" spans="1:131" s="247" customFormat="1" ht="26.25" customHeight="1" x14ac:dyDescent="0.15">
      <c r="A52" s="261">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2"/>
      <c r="BK52" s="252"/>
      <c r="BL52" s="252"/>
      <c r="BM52" s="252"/>
      <c r="BN52" s="252"/>
      <c r="BO52" s="265"/>
      <c r="BP52" s="265"/>
      <c r="BQ52" s="262">
        <v>46</v>
      </c>
      <c r="BR52" s="263"/>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6"/>
    </row>
    <row r="53" spans="1:131" s="247" customFormat="1" ht="26.25" customHeight="1" x14ac:dyDescent="0.15">
      <c r="A53" s="261">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2"/>
      <c r="BK53" s="252"/>
      <c r="BL53" s="252"/>
      <c r="BM53" s="252"/>
      <c r="BN53" s="252"/>
      <c r="BO53" s="265"/>
      <c r="BP53" s="265"/>
      <c r="BQ53" s="262">
        <v>47</v>
      </c>
      <c r="BR53" s="263"/>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6"/>
    </row>
    <row r="54" spans="1:131" s="247" customFormat="1" ht="26.25" customHeight="1" x14ac:dyDescent="0.15">
      <c r="A54" s="261">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2"/>
      <c r="BK54" s="252"/>
      <c r="BL54" s="252"/>
      <c r="BM54" s="252"/>
      <c r="BN54" s="252"/>
      <c r="BO54" s="265"/>
      <c r="BP54" s="265"/>
      <c r="BQ54" s="262">
        <v>48</v>
      </c>
      <c r="BR54" s="263"/>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6"/>
    </row>
    <row r="55" spans="1:131" s="247" customFormat="1" ht="26.25" customHeight="1" x14ac:dyDescent="0.15">
      <c r="A55" s="261">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2"/>
      <c r="BK55" s="252"/>
      <c r="BL55" s="252"/>
      <c r="BM55" s="252"/>
      <c r="BN55" s="252"/>
      <c r="BO55" s="265"/>
      <c r="BP55" s="265"/>
      <c r="BQ55" s="262">
        <v>49</v>
      </c>
      <c r="BR55" s="263"/>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6"/>
    </row>
    <row r="56" spans="1:131" s="247" customFormat="1" ht="26.25" customHeight="1" x14ac:dyDescent="0.15">
      <c r="A56" s="261">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2"/>
      <c r="BK56" s="252"/>
      <c r="BL56" s="252"/>
      <c r="BM56" s="252"/>
      <c r="BN56" s="252"/>
      <c r="BO56" s="265"/>
      <c r="BP56" s="265"/>
      <c r="BQ56" s="262">
        <v>50</v>
      </c>
      <c r="BR56" s="263"/>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6"/>
    </row>
    <row r="57" spans="1:131" s="247" customFormat="1" ht="26.25" customHeight="1" x14ac:dyDescent="0.15">
      <c r="A57" s="261">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2"/>
      <c r="BK57" s="252"/>
      <c r="BL57" s="252"/>
      <c r="BM57" s="252"/>
      <c r="BN57" s="252"/>
      <c r="BO57" s="265"/>
      <c r="BP57" s="265"/>
      <c r="BQ57" s="262">
        <v>51</v>
      </c>
      <c r="BR57" s="263"/>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6"/>
    </row>
    <row r="58" spans="1:131" s="247" customFormat="1" ht="26.25" customHeight="1" x14ac:dyDescent="0.15">
      <c r="A58" s="261">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2"/>
      <c r="BK58" s="252"/>
      <c r="BL58" s="252"/>
      <c r="BM58" s="252"/>
      <c r="BN58" s="252"/>
      <c r="BO58" s="265"/>
      <c r="BP58" s="265"/>
      <c r="BQ58" s="262">
        <v>52</v>
      </c>
      <c r="BR58" s="263"/>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6"/>
    </row>
    <row r="59" spans="1:131" s="247" customFormat="1" ht="26.25" customHeight="1" x14ac:dyDescent="0.15">
      <c r="A59" s="261">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2"/>
      <c r="BK59" s="252"/>
      <c r="BL59" s="252"/>
      <c r="BM59" s="252"/>
      <c r="BN59" s="252"/>
      <c r="BO59" s="265"/>
      <c r="BP59" s="265"/>
      <c r="BQ59" s="262">
        <v>53</v>
      </c>
      <c r="BR59" s="263"/>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6"/>
    </row>
    <row r="60" spans="1:131" s="247" customFormat="1" ht="26.25" customHeight="1" x14ac:dyDescent="0.15">
      <c r="A60" s="261">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2"/>
      <c r="BK60" s="252"/>
      <c r="BL60" s="252"/>
      <c r="BM60" s="252"/>
      <c r="BN60" s="252"/>
      <c r="BO60" s="265"/>
      <c r="BP60" s="265"/>
      <c r="BQ60" s="262">
        <v>54</v>
      </c>
      <c r="BR60" s="263"/>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6"/>
    </row>
    <row r="61" spans="1:131" s="247" customFormat="1" ht="26.25" customHeight="1" thickBot="1" x14ac:dyDescent="0.2">
      <c r="A61" s="261">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2"/>
      <c r="BK61" s="252"/>
      <c r="BL61" s="252"/>
      <c r="BM61" s="252"/>
      <c r="BN61" s="252"/>
      <c r="BO61" s="265"/>
      <c r="BP61" s="265"/>
      <c r="BQ61" s="262">
        <v>55</v>
      </c>
      <c r="BR61" s="263"/>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6"/>
    </row>
    <row r="62" spans="1:131" s="247" customFormat="1" ht="26.25" customHeight="1" x14ac:dyDescent="0.15">
      <c r="A62" s="261">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420</v>
      </c>
      <c r="BK62" s="1090"/>
      <c r="BL62" s="1090"/>
      <c r="BM62" s="1090"/>
      <c r="BN62" s="1091"/>
      <c r="BO62" s="265"/>
      <c r="BP62" s="265"/>
      <c r="BQ62" s="262">
        <v>56</v>
      </c>
      <c r="BR62" s="263"/>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6"/>
    </row>
    <row r="63" spans="1:131" s="247" customFormat="1" ht="26.25" customHeight="1" thickBot="1" x14ac:dyDescent="0.2">
      <c r="A63" s="264" t="s">
        <v>395</v>
      </c>
      <c r="B63" s="999" t="s">
        <v>421</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19667</v>
      </c>
      <c r="AG63" s="1014"/>
      <c r="AH63" s="1014"/>
      <c r="AI63" s="1014"/>
      <c r="AJ63" s="1085"/>
      <c r="AK63" s="1086"/>
      <c r="AL63" s="1018"/>
      <c r="AM63" s="1018"/>
      <c r="AN63" s="1018"/>
      <c r="AO63" s="1018"/>
      <c r="AP63" s="1014">
        <v>40534</v>
      </c>
      <c r="AQ63" s="1014"/>
      <c r="AR63" s="1014"/>
      <c r="AS63" s="1014"/>
      <c r="AT63" s="1014"/>
      <c r="AU63" s="1014">
        <v>8076</v>
      </c>
      <c r="AV63" s="1014"/>
      <c r="AW63" s="1014"/>
      <c r="AX63" s="1014"/>
      <c r="AY63" s="1014"/>
      <c r="AZ63" s="1080"/>
      <c r="BA63" s="1080"/>
      <c r="BB63" s="1080"/>
      <c r="BC63" s="1080"/>
      <c r="BD63" s="1080"/>
      <c r="BE63" s="1015"/>
      <c r="BF63" s="1015"/>
      <c r="BG63" s="1015"/>
      <c r="BH63" s="1015"/>
      <c r="BI63" s="1016"/>
      <c r="BJ63" s="1081" t="s">
        <v>422</v>
      </c>
      <c r="BK63" s="1006"/>
      <c r="BL63" s="1006"/>
      <c r="BM63" s="1006"/>
      <c r="BN63" s="1082"/>
      <c r="BO63" s="265"/>
      <c r="BP63" s="265"/>
      <c r="BQ63" s="262">
        <v>57</v>
      </c>
      <c r="BR63" s="263"/>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6"/>
    </row>
    <row r="65" spans="1:131" s="247" customFormat="1" ht="26.25" customHeight="1" thickBot="1" x14ac:dyDescent="0.2">
      <c r="A65" s="252" t="s">
        <v>423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6"/>
    </row>
    <row r="66" spans="1:131" s="247" customFormat="1" ht="26.25" customHeight="1" x14ac:dyDescent="0.15">
      <c r="A66" s="1050" t="s">
        <v>424</v>
      </c>
      <c r="B66" s="1051"/>
      <c r="C66" s="1051"/>
      <c r="D66" s="1051"/>
      <c r="E66" s="1051"/>
      <c r="F66" s="1051"/>
      <c r="G66" s="1051"/>
      <c r="H66" s="1051"/>
      <c r="I66" s="1051"/>
      <c r="J66" s="1051"/>
      <c r="K66" s="1051"/>
      <c r="L66" s="1051"/>
      <c r="M66" s="1051"/>
      <c r="N66" s="1051"/>
      <c r="O66" s="1051"/>
      <c r="P66" s="1052"/>
      <c r="Q66" s="1056" t="s">
        <v>425</v>
      </c>
      <c r="R66" s="1057"/>
      <c r="S66" s="1057"/>
      <c r="T66" s="1057"/>
      <c r="U66" s="1058"/>
      <c r="V66" s="1056" t="s">
        <v>426</v>
      </c>
      <c r="W66" s="1057"/>
      <c r="X66" s="1057"/>
      <c r="Y66" s="1057"/>
      <c r="Z66" s="1058"/>
      <c r="AA66" s="1056" t="s">
        <v>427</v>
      </c>
      <c r="AB66" s="1057"/>
      <c r="AC66" s="1057"/>
      <c r="AD66" s="1057"/>
      <c r="AE66" s="1058"/>
      <c r="AF66" s="1062" t="s">
        <v>428</v>
      </c>
      <c r="AG66" s="1063"/>
      <c r="AH66" s="1063"/>
      <c r="AI66" s="1063"/>
      <c r="AJ66" s="1064"/>
      <c r="AK66" s="1056" t="s">
        <v>429</v>
      </c>
      <c r="AL66" s="1051"/>
      <c r="AM66" s="1051"/>
      <c r="AN66" s="1051"/>
      <c r="AO66" s="1052"/>
      <c r="AP66" s="1056" t="s">
        <v>430</v>
      </c>
      <c r="AQ66" s="1057"/>
      <c r="AR66" s="1057"/>
      <c r="AS66" s="1057"/>
      <c r="AT66" s="1058"/>
      <c r="AU66" s="1056" t="s">
        <v>431</v>
      </c>
      <c r="AV66" s="1057"/>
      <c r="AW66" s="1057"/>
      <c r="AX66" s="1057"/>
      <c r="AY66" s="1058"/>
      <c r="AZ66" s="1056" t="s">
        <v>380</v>
      </c>
      <c r="BA66" s="1057"/>
      <c r="BB66" s="1057"/>
      <c r="BC66" s="1057"/>
      <c r="BD66" s="1072"/>
      <c r="BE66" s="265"/>
      <c r="BF66" s="265"/>
      <c r="BG66" s="265"/>
      <c r="BH66" s="265"/>
      <c r="BI66" s="265"/>
      <c r="BJ66" s="265"/>
      <c r="BK66" s="265"/>
      <c r="BL66" s="265"/>
      <c r="BM66" s="265"/>
      <c r="BN66" s="265"/>
      <c r="BO66" s="265"/>
      <c r="BP66" s="265"/>
      <c r="BQ66" s="262">
        <v>60</v>
      </c>
      <c r="BR66" s="267"/>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6"/>
    </row>
    <row r="67" spans="1:131" s="247"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5"/>
      <c r="BF67" s="265"/>
      <c r="BG67" s="265"/>
      <c r="BH67" s="265"/>
      <c r="BI67" s="265"/>
      <c r="BJ67" s="265"/>
      <c r="BK67" s="265"/>
      <c r="BL67" s="265"/>
      <c r="BM67" s="265"/>
      <c r="BN67" s="265"/>
      <c r="BO67" s="265"/>
      <c r="BP67" s="265"/>
      <c r="BQ67" s="262">
        <v>61</v>
      </c>
      <c r="BR67" s="267"/>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6"/>
    </row>
    <row r="68" spans="1:131" s="247" customFormat="1" ht="26.25" customHeight="1" thickTop="1" x14ac:dyDescent="0.15">
      <c r="A68" s="258">
        <v>1</v>
      </c>
      <c r="B68" s="1040" t="s">
        <v>605</v>
      </c>
      <c r="C68" s="1041"/>
      <c r="D68" s="1041"/>
      <c r="E68" s="1041"/>
      <c r="F68" s="1041"/>
      <c r="G68" s="1041"/>
      <c r="H68" s="1041"/>
      <c r="I68" s="1041"/>
      <c r="J68" s="1041"/>
      <c r="K68" s="1041"/>
      <c r="L68" s="1041"/>
      <c r="M68" s="1041"/>
      <c r="N68" s="1041"/>
      <c r="O68" s="1041"/>
      <c r="P68" s="1042"/>
      <c r="Q68" s="1043">
        <v>21968</v>
      </c>
      <c r="R68" s="1037"/>
      <c r="S68" s="1037"/>
      <c r="T68" s="1037"/>
      <c r="U68" s="1037"/>
      <c r="V68" s="1037">
        <v>21813</v>
      </c>
      <c r="W68" s="1037"/>
      <c r="X68" s="1037"/>
      <c r="Y68" s="1037"/>
      <c r="Z68" s="1037"/>
      <c r="AA68" s="1037">
        <v>155</v>
      </c>
      <c r="AB68" s="1037"/>
      <c r="AC68" s="1037"/>
      <c r="AD68" s="1037"/>
      <c r="AE68" s="1037"/>
      <c r="AF68" s="1037">
        <v>155</v>
      </c>
      <c r="AG68" s="1037"/>
      <c r="AH68" s="1037"/>
      <c r="AI68" s="1037"/>
      <c r="AJ68" s="1037"/>
      <c r="AK68" s="1037">
        <v>90</v>
      </c>
      <c r="AL68" s="1037"/>
      <c r="AM68" s="1037"/>
      <c r="AN68" s="1037"/>
      <c r="AO68" s="1037"/>
      <c r="AP68" s="1037" t="s">
        <v>614</v>
      </c>
      <c r="AQ68" s="1037"/>
      <c r="AR68" s="1037"/>
      <c r="AS68" s="1037"/>
      <c r="AT68" s="1037"/>
      <c r="AU68" s="1037" t="s">
        <v>614</v>
      </c>
      <c r="AV68" s="1037"/>
      <c r="AW68" s="1037"/>
      <c r="AX68" s="1037"/>
      <c r="AY68" s="1037"/>
      <c r="AZ68" s="1038"/>
      <c r="BA68" s="1038"/>
      <c r="BB68" s="1038"/>
      <c r="BC68" s="1038"/>
      <c r="BD68" s="1039"/>
      <c r="BE68" s="265"/>
      <c r="BF68" s="265"/>
      <c r="BG68" s="265"/>
      <c r="BH68" s="265"/>
      <c r="BI68" s="265"/>
      <c r="BJ68" s="265"/>
      <c r="BK68" s="265"/>
      <c r="BL68" s="265"/>
      <c r="BM68" s="265"/>
      <c r="BN68" s="265"/>
      <c r="BO68" s="265"/>
      <c r="BP68" s="265"/>
      <c r="BQ68" s="262">
        <v>62</v>
      </c>
      <c r="BR68" s="267"/>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6"/>
    </row>
    <row r="69" spans="1:131" s="247" customFormat="1" ht="26.25" customHeight="1" x14ac:dyDescent="0.15">
      <c r="A69" s="261">
        <v>2</v>
      </c>
      <c r="B69" s="1029" t="s">
        <v>606</v>
      </c>
      <c r="C69" s="1030"/>
      <c r="D69" s="1030"/>
      <c r="E69" s="1030"/>
      <c r="F69" s="1030"/>
      <c r="G69" s="1030"/>
      <c r="H69" s="1030"/>
      <c r="I69" s="1030"/>
      <c r="J69" s="1030"/>
      <c r="K69" s="1030"/>
      <c r="L69" s="1030"/>
      <c r="M69" s="1030"/>
      <c r="N69" s="1030"/>
      <c r="O69" s="1030"/>
      <c r="P69" s="1031"/>
      <c r="Q69" s="1032">
        <v>192</v>
      </c>
      <c r="R69" s="1026"/>
      <c r="S69" s="1026"/>
      <c r="T69" s="1026"/>
      <c r="U69" s="1026"/>
      <c r="V69" s="1026">
        <v>133</v>
      </c>
      <c r="W69" s="1026"/>
      <c r="X69" s="1026"/>
      <c r="Y69" s="1026"/>
      <c r="Z69" s="1026"/>
      <c r="AA69" s="1026">
        <v>58</v>
      </c>
      <c r="AB69" s="1026"/>
      <c r="AC69" s="1026"/>
      <c r="AD69" s="1026"/>
      <c r="AE69" s="1026"/>
      <c r="AF69" s="1026">
        <v>58</v>
      </c>
      <c r="AG69" s="1026"/>
      <c r="AH69" s="1026"/>
      <c r="AI69" s="1026"/>
      <c r="AJ69" s="1026"/>
      <c r="AK69" s="1026" t="s">
        <v>614</v>
      </c>
      <c r="AL69" s="1026"/>
      <c r="AM69" s="1026"/>
      <c r="AN69" s="1026"/>
      <c r="AO69" s="1026"/>
      <c r="AP69" s="1026" t="s">
        <v>614</v>
      </c>
      <c r="AQ69" s="1026"/>
      <c r="AR69" s="1026"/>
      <c r="AS69" s="1026"/>
      <c r="AT69" s="1026"/>
      <c r="AU69" s="1026" t="s">
        <v>614</v>
      </c>
      <c r="AV69" s="1026"/>
      <c r="AW69" s="1026"/>
      <c r="AX69" s="1026"/>
      <c r="AY69" s="1026"/>
      <c r="AZ69" s="1027"/>
      <c r="BA69" s="1027"/>
      <c r="BB69" s="1027"/>
      <c r="BC69" s="1027"/>
      <c r="BD69" s="1028"/>
      <c r="BE69" s="265"/>
      <c r="BF69" s="265"/>
      <c r="BG69" s="265"/>
      <c r="BH69" s="265"/>
      <c r="BI69" s="265"/>
      <c r="BJ69" s="265"/>
      <c r="BK69" s="265"/>
      <c r="BL69" s="265"/>
      <c r="BM69" s="265"/>
      <c r="BN69" s="265"/>
      <c r="BO69" s="265"/>
      <c r="BP69" s="265"/>
      <c r="BQ69" s="262">
        <v>63</v>
      </c>
      <c r="BR69" s="267"/>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6"/>
    </row>
    <row r="70" spans="1:131" s="247" customFormat="1" ht="26.25" customHeight="1" x14ac:dyDescent="0.15">
      <c r="A70" s="261">
        <v>3</v>
      </c>
      <c r="B70" s="1029" t="s">
        <v>607</v>
      </c>
      <c r="C70" s="1030"/>
      <c r="D70" s="1030"/>
      <c r="E70" s="1030"/>
      <c r="F70" s="1030"/>
      <c r="G70" s="1030"/>
      <c r="H70" s="1030"/>
      <c r="I70" s="1030"/>
      <c r="J70" s="1030"/>
      <c r="K70" s="1030"/>
      <c r="L70" s="1030"/>
      <c r="M70" s="1030"/>
      <c r="N70" s="1030"/>
      <c r="O70" s="1030"/>
      <c r="P70" s="1031"/>
      <c r="Q70" s="1032">
        <v>76</v>
      </c>
      <c r="R70" s="1026"/>
      <c r="S70" s="1026"/>
      <c r="T70" s="1026"/>
      <c r="U70" s="1026"/>
      <c r="V70" s="1026">
        <v>71</v>
      </c>
      <c r="W70" s="1026"/>
      <c r="X70" s="1026"/>
      <c r="Y70" s="1026"/>
      <c r="Z70" s="1026"/>
      <c r="AA70" s="1026">
        <v>5</v>
      </c>
      <c r="AB70" s="1026"/>
      <c r="AC70" s="1026"/>
      <c r="AD70" s="1026"/>
      <c r="AE70" s="1026"/>
      <c r="AF70" s="1026">
        <v>5</v>
      </c>
      <c r="AG70" s="1026"/>
      <c r="AH70" s="1026"/>
      <c r="AI70" s="1026"/>
      <c r="AJ70" s="1026"/>
      <c r="AK70" s="1026">
        <v>1</v>
      </c>
      <c r="AL70" s="1026"/>
      <c r="AM70" s="1026"/>
      <c r="AN70" s="1026"/>
      <c r="AO70" s="1026"/>
      <c r="AP70" s="1026" t="s">
        <v>614</v>
      </c>
      <c r="AQ70" s="1026"/>
      <c r="AR70" s="1026"/>
      <c r="AS70" s="1026"/>
      <c r="AT70" s="1026"/>
      <c r="AU70" s="1026" t="s">
        <v>615</v>
      </c>
      <c r="AV70" s="1026"/>
      <c r="AW70" s="1026"/>
      <c r="AX70" s="1026"/>
      <c r="AY70" s="1026"/>
      <c r="AZ70" s="1027"/>
      <c r="BA70" s="1027"/>
      <c r="BB70" s="1027"/>
      <c r="BC70" s="1027"/>
      <c r="BD70" s="1028"/>
      <c r="BE70" s="265"/>
      <c r="BF70" s="265"/>
      <c r="BG70" s="265"/>
      <c r="BH70" s="265"/>
      <c r="BI70" s="265"/>
      <c r="BJ70" s="265"/>
      <c r="BK70" s="265"/>
      <c r="BL70" s="265"/>
      <c r="BM70" s="265"/>
      <c r="BN70" s="265"/>
      <c r="BO70" s="265"/>
      <c r="BP70" s="265"/>
      <c r="BQ70" s="262">
        <v>64</v>
      </c>
      <c r="BR70" s="267"/>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6"/>
    </row>
    <row r="71" spans="1:131" s="247" customFormat="1" ht="26.25" customHeight="1" x14ac:dyDescent="0.15">
      <c r="A71" s="261">
        <v>4</v>
      </c>
      <c r="B71" s="1029" t="s">
        <v>608</v>
      </c>
      <c r="C71" s="1030"/>
      <c r="D71" s="1030"/>
      <c r="E71" s="1030"/>
      <c r="F71" s="1030"/>
      <c r="G71" s="1030"/>
      <c r="H71" s="1030"/>
      <c r="I71" s="1030"/>
      <c r="J71" s="1030"/>
      <c r="K71" s="1030"/>
      <c r="L71" s="1030"/>
      <c r="M71" s="1030"/>
      <c r="N71" s="1030"/>
      <c r="O71" s="1030"/>
      <c r="P71" s="1031"/>
      <c r="Q71" s="1032">
        <v>111</v>
      </c>
      <c r="R71" s="1026"/>
      <c r="S71" s="1026"/>
      <c r="T71" s="1026"/>
      <c r="U71" s="1026"/>
      <c r="V71" s="1026">
        <v>74</v>
      </c>
      <c r="W71" s="1026"/>
      <c r="X71" s="1026"/>
      <c r="Y71" s="1026"/>
      <c r="Z71" s="1026"/>
      <c r="AA71" s="1026">
        <v>38</v>
      </c>
      <c r="AB71" s="1026"/>
      <c r="AC71" s="1026"/>
      <c r="AD71" s="1026"/>
      <c r="AE71" s="1026"/>
      <c r="AF71" s="1026">
        <v>38</v>
      </c>
      <c r="AG71" s="1026"/>
      <c r="AH71" s="1026"/>
      <c r="AI71" s="1026"/>
      <c r="AJ71" s="1026"/>
      <c r="AK71" s="1026" t="s">
        <v>615</v>
      </c>
      <c r="AL71" s="1026"/>
      <c r="AM71" s="1026"/>
      <c r="AN71" s="1026"/>
      <c r="AO71" s="1026"/>
      <c r="AP71" s="1026" t="s">
        <v>615</v>
      </c>
      <c r="AQ71" s="1026"/>
      <c r="AR71" s="1026"/>
      <c r="AS71" s="1026"/>
      <c r="AT71" s="1026"/>
      <c r="AU71" s="1026" t="s">
        <v>614</v>
      </c>
      <c r="AV71" s="1026"/>
      <c r="AW71" s="1026"/>
      <c r="AX71" s="1026"/>
      <c r="AY71" s="1026"/>
      <c r="AZ71" s="1027"/>
      <c r="BA71" s="1027"/>
      <c r="BB71" s="1027"/>
      <c r="BC71" s="1027"/>
      <c r="BD71" s="1028"/>
      <c r="BE71" s="265"/>
      <c r="BF71" s="265"/>
      <c r="BG71" s="265"/>
      <c r="BH71" s="265"/>
      <c r="BI71" s="265"/>
      <c r="BJ71" s="265"/>
      <c r="BK71" s="265"/>
      <c r="BL71" s="265"/>
      <c r="BM71" s="265"/>
      <c r="BN71" s="265"/>
      <c r="BO71" s="265"/>
      <c r="BP71" s="265"/>
      <c r="BQ71" s="262">
        <v>65</v>
      </c>
      <c r="BR71" s="267"/>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6"/>
    </row>
    <row r="72" spans="1:131" s="247" customFormat="1" ht="26.25" customHeight="1" x14ac:dyDescent="0.15">
      <c r="A72" s="261">
        <v>5</v>
      </c>
      <c r="B72" s="1029" t="s">
        <v>609</v>
      </c>
      <c r="C72" s="1030"/>
      <c r="D72" s="1030"/>
      <c r="E72" s="1030"/>
      <c r="F72" s="1030"/>
      <c r="G72" s="1030"/>
      <c r="H72" s="1030"/>
      <c r="I72" s="1030"/>
      <c r="J72" s="1030"/>
      <c r="K72" s="1030"/>
      <c r="L72" s="1030"/>
      <c r="M72" s="1030"/>
      <c r="N72" s="1030"/>
      <c r="O72" s="1030"/>
      <c r="P72" s="1031"/>
      <c r="Q72" s="1032">
        <v>2548</v>
      </c>
      <c r="R72" s="1026"/>
      <c r="S72" s="1026"/>
      <c r="T72" s="1026"/>
      <c r="U72" s="1026"/>
      <c r="V72" s="1026">
        <v>2213</v>
      </c>
      <c r="W72" s="1026"/>
      <c r="X72" s="1026"/>
      <c r="Y72" s="1026"/>
      <c r="Z72" s="1026"/>
      <c r="AA72" s="1026">
        <v>335</v>
      </c>
      <c r="AB72" s="1026"/>
      <c r="AC72" s="1026"/>
      <c r="AD72" s="1026"/>
      <c r="AE72" s="1026"/>
      <c r="AF72" s="1026">
        <v>335</v>
      </c>
      <c r="AG72" s="1026"/>
      <c r="AH72" s="1026"/>
      <c r="AI72" s="1026"/>
      <c r="AJ72" s="1026"/>
      <c r="AK72" s="1026">
        <v>138</v>
      </c>
      <c r="AL72" s="1026"/>
      <c r="AM72" s="1026"/>
      <c r="AN72" s="1026"/>
      <c r="AO72" s="1026"/>
      <c r="AP72" s="1026" t="s">
        <v>615</v>
      </c>
      <c r="AQ72" s="1026"/>
      <c r="AR72" s="1026"/>
      <c r="AS72" s="1026"/>
      <c r="AT72" s="1026"/>
      <c r="AU72" s="1026" t="s">
        <v>615</v>
      </c>
      <c r="AV72" s="1026"/>
      <c r="AW72" s="1026"/>
      <c r="AX72" s="1026"/>
      <c r="AY72" s="1026"/>
      <c r="AZ72" s="1027"/>
      <c r="BA72" s="1027"/>
      <c r="BB72" s="1027"/>
      <c r="BC72" s="1027"/>
      <c r="BD72" s="1028"/>
      <c r="BE72" s="265"/>
      <c r="BF72" s="265"/>
      <c r="BG72" s="265"/>
      <c r="BH72" s="265"/>
      <c r="BI72" s="265"/>
      <c r="BJ72" s="265"/>
      <c r="BK72" s="265"/>
      <c r="BL72" s="265"/>
      <c r="BM72" s="265"/>
      <c r="BN72" s="265"/>
      <c r="BO72" s="265"/>
      <c r="BP72" s="265"/>
      <c r="BQ72" s="262">
        <v>66</v>
      </c>
      <c r="BR72" s="267"/>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6"/>
    </row>
    <row r="73" spans="1:131" s="247" customFormat="1" ht="26.25" customHeight="1" x14ac:dyDescent="0.15">
      <c r="A73" s="261">
        <v>6</v>
      </c>
      <c r="B73" s="1029" t="s">
        <v>610</v>
      </c>
      <c r="C73" s="1030"/>
      <c r="D73" s="1030"/>
      <c r="E73" s="1030"/>
      <c r="F73" s="1030"/>
      <c r="G73" s="1030"/>
      <c r="H73" s="1030"/>
      <c r="I73" s="1030"/>
      <c r="J73" s="1030"/>
      <c r="K73" s="1030"/>
      <c r="L73" s="1030"/>
      <c r="M73" s="1030"/>
      <c r="N73" s="1030"/>
      <c r="O73" s="1030"/>
      <c r="P73" s="1031"/>
      <c r="Q73" s="1032">
        <v>659115</v>
      </c>
      <c r="R73" s="1026"/>
      <c r="S73" s="1026"/>
      <c r="T73" s="1026"/>
      <c r="U73" s="1026"/>
      <c r="V73" s="1026">
        <v>635247</v>
      </c>
      <c r="W73" s="1026"/>
      <c r="X73" s="1026"/>
      <c r="Y73" s="1026"/>
      <c r="Z73" s="1026"/>
      <c r="AA73" s="1026">
        <v>23868</v>
      </c>
      <c r="AB73" s="1026"/>
      <c r="AC73" s="1026"/>
      <c r="AD73" s="1026"/>
      <c r="AE73" s="1026"/>
      <c r="AF73" s="1026">
        <v>23868</v>
      </c>
      <c r="AG73" s="1026"/>
      <c r="AH73" s="1026"/>
      <c r="AI73" s="1026"/>
      <c r="AJ73" s="1026"/>
      <c r="AK73" s="1026">
        <v>3257</v>
      </c>
      <c r="AL73" s="1026"/>
      <c r="AM73" s="1026"/>
      <c r="AN73" s="1026"/>
      <c r="AO73" s="1026"/>
      <c r="AP73" s="1026" t="s">
        <v>614</v>
      </c>
      <c r="AQ73" s="1026"/>
      <c r="AR73" s="1026"/>
      <c r="AS73" s="1026"/>
      <c r="AT73" s="1026"/>
      <c r="AU73" s="1026" t="s">
        <v>615</v>
      </c>
      <c r="AV73" s="1026"/>
      <c r="AW73" s="1026"/>
      <c r="AX73" s="1026"/>
      <c r="AY73" s="1026"/>
      <c r="AZ73" s="1027"/>
      <c r="BA73" s="1027"/>
      <c r="BB73" s="1027"/>
      <c r="BC73" s="1027"/>
      <c r="BD73" s="1028"/>
      <c r="BE73" s="265"/>
      <c r="BF73" s="265"/>
      <c r="BG73" s="265"/>
      <c r="BH73" s="265"/>
      <c r="BI73" s="265"/>
      <c r="BJ73" s="265"/>
      <c r="BK73" s="265"/>
      <c r="BL73" s="265"/>
      <c r="BM73" s="265"/>
      <c r="BN73" s="265"/>
      <c r="BO73" s="265"/>
      <c r="BP73" s="265"/>
      <c r="BQ73" s="262">
        <v>67</v>
      </c>
      <c r="BR73" s="267"/>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6"/>
    </row>
    <row r="74" spans="1:131" s="247" customFormat="1" ht="26.25" customHeight="1" x14ac:dyDescent="0.15">
      <c r="A74" s="261">
        <v>7</v>
      </c>
      <c r="B74" s="1029" t="s">
        <v>611</v>
      </c>
      <c r="C74" s="1030"/>
      <c r="D74" s="1030"/>
      <c r="E74" s="1030"/>
      <c r="F74" s="1030"/>
      <c r="G74" s="1030"/>
      <c r="H74" s="1030"/>
      <c r="I74" s="1030"/>
      <c r="J74" s="1030"/>
      <c r="K74" s="1030"/>
      <c r="L74" s="1030"/>
      <c r="M74" s="1030"/>
      <c r="N74" s="1030"/>
      <c r="O74" s="1030"/>
      <c r="P74" s="1031"/>
      <c r="Q74" s="1032">
        <v>11941</v>
      </c>
      <c r="R74" s="1026"/>
      <c r="S74" s="1026"/>
      <c r="T74" s="1026"/>
      <c r="U74" s="1026"/>
      <c r="V74" s="1026">
        <v>10009</v>
      </c>
      <c r="W74" s="1026"/>
      <c r="X74" s="1026"/>
      <c r="Y74" s="1026"/>
      <c r="Z74" s="1026"/>
      <c r="AA74" s="1026">
        <v>1932</v>
      </c>
      <c r="AB74" s="1026"/>
      <c r="AC74" s="1026"/>
      <c r="AD74" s="1026"/>
      <c r="AE74" s="1026"/>
      <c r="AF74" s="1026">
        <v>12553</v>
      </c>
      <c r="AG74" s="1026"/>
      <c r="AH74" s="1026"/>
      <c r="AI74" s="1026"/>
      <c r="AJ74" s="1026"/>
      <c r="AK74" s="1026">
        <v>3</v>
      </c>
      <c r="AL74" s="1026"/>
      <c r="AM74" s="1026"/>
      <c r="AN74" s="1026"/>
      <c r="AO74" s="1026"/>
      <c r="AP74" s="1026">
        <v>27383</v>
      </c>
      <c r="AQ74" s="1026"/>
      <c r="AR74" s="1026"/>
      <c r="AS74" s="1026"/>
      <c r="AT74" s="1026"/>
      <c r="AU74" s="1026" t="s">
        <v>614</v>
      </c>
      <c r="AV74" s="1026"/>
      <c r="AW74" s="1026"/>
      <c r="AX74" s="1026"/>
      <c r="AY74" s="1026"/>
      <c r="AZ74" s="1027" t="s">
        <v>616</v>
      </c>
      <c r="BA74" s="1027"/>
      <c r="BB74" s="1027"/>
      <c r="BC74" s="1027"/>
      <c r="BD74" s="1028"/>
      <c r="BE74" s="265"/>
      <c r="BF74" s="265"/>
      <c r="BG74" s="265"/>
      <c r="BH74" s="265"/>
      <c r="BI74" s="265"/>
      <c r="BJ74" s="265"/>
      <c r="BK74" s="265"/>
      <c r="BL74" s="265"/>
      <c r="BM74" s="265"/>
      <c r="BN74" s="265"/>
      <c r="BO74" s="265"/>
      <c r="BP74" s="265"/>
      <c r="BQ74" s="262">
        <v>68</v>
      </c>
      <c r="BR74" s="267"/>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6"/>
    </row>
    <row r="75" spans="1:131" s="247" customFormat="1" ht="26.25" customHeight="1" x14ac:dyDescent="0.15">
      <c r="A75" s="261">
        <v>8</v>
      </c>
      <c r="B75" s="1029" t="s">
        <v>612</v>
      </c>
      <c r="C75" s="1030"/>
      <c r="D75" s="1030"/>
      <c r="E75" s="1030"/>
      <c r="F75" s="1030"/>
      <c r="G75" s="1030"/>
      <c r="H75" s="1030"/>
      <c r="I75" s="1030"/>
      <c r="J75" s="1030"/>
      <c r="K75" s="1030"/>
      <c r="L75" s="1030"/>
      <c r="M75" s="1030"/>
      <c r="N75" s="1030"/>
      <c r="O75" s="1030"/>
      <c r="P75" s="1031"/>
      <c r="Q75" s="1033">
        <v>3394</v>
      </c>
      <c r="R75" s="1034"/>
      <c r="S75" s="1034"/>
      <c r="T75" s="1034"/>
      <c r="U75" s="1035"/>
      <c r="V75" s="1036">
        <v>3272</v>
      </c>
      <c r="W75" s="1034"/>
      <c r="X75" s="1034"/>
      <c r="Y75" s="1034"/>
      <c r="Z75" s="1035"/>
      <c r="AA75" s="1036">
        <v>122</v>
      </c>
      <c r="AB75" s="1034"/>
      <c r="AC75" s="1034"/>
      <c r="AD75" s="1034"/>
      <c r="AE75" s="1035"/>
      <c r="AF75" s="1036">
        <v>121</v>
      </c>
      <c r="AG75" s="1034"/>
      <c r="AH75" s="1034"/>
      <c r="AI75" s="1034"/>
      <c r="AJ75" s="1035"/>
      <c r="AK75" s="1036">
        <v>40</v>
      </c>
      <c r="AL75" s="1034"/>
      <c r="AM75" s="1034"/>
      <c r="AN75" s="1034"/>
      <c r="AO75" s="1035"/>
      <c r="AP75" s="1036">
        <v>785</v>
      </c>
      <c r="AQ75" s="1034"/>
      <c r="AR75" s="1034"/>
      <c r="AS75" s="1034"/>
      <c r="AT75" s="1035"/>
      <c r="AU75" s="1036">
        <v>289</v>
      </c>
      <c r="AV75" s="1034"/>
      <c r="AW75" s="1034"/>
      <c r="AX75" s="1034"/>
      <c r="AY75" s="1035"/>
      <c r="AZ75" s="1027"/>
      <c r="BA75" s="1027"/>
      <c r="BB75" s="1027"/>
      <c r="BC75" s="1027"/>
      <c r="BD75" s="1028"/>
      <c r="BE75" s="265"/>
      <c r="BF75" s="265"/>
      <c r="BG75" s="265"/>
      <c r="BH75" s="265"/>
      <c r="BI75" s="265"/>
      <c r="BJ75" s="265"/>
      <c r="BK75" s="265"/>
      <c r="BL75" s="265"/>
      <c r="BM75" s="265"/>
      <c r="BN75" s="265"/>
      <c r="BO75" s="265"/>
      <c r="BP75" s="265"/>
      <c r="BQ75" s="262">
        <v>69</v>
      </c>
      <c r="BR75" s="267"/>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6"/>
    </row>
    <row r="76" spans="1:131" s="247" customFormat="1" ht="26.25" customHeight="1" x14ac:dyDescent="0.15">
      <c r="A76" s="261">
        <v>9</v>
      </c>
      <c r="B76" s="1029" t="s">
        <v>613</v>
      </c>
      <c r="C76" s="1030"/>
      <c r="D76" s="1030"/>
      <c r="E76" s="1030"/>
      <c r="F76" s="1030"/>
      <c r="G76" s="1030"/>
      <c r="H76" s="1030"/>
      <c r="I76" s="1030"/>
      <c r="J76" s="1030"/>
      <c r="K76" s="1030"/>
      <c r="L76" s="1030"/>
      <c r="M76" s="1030"/>
      <c r="N76" s="1030"/>
      <c r="O76" s="1030"/>
      <c r="P76" s="1031"/>
      <c r="Q76" s="1033">
        <v>851</v>
      </c>
      <c r="R76" s="1034"/>
      <c r="S76" s="1034"/>
      <c r="T76" s="1034"/>
      <c r="U76" s="1035"/>
      <c r="V76" s="1036">
        <v>796</v>
      </c>
      <c r="W76" s="1034"/>
      <c r="X76" s="1034"/>
      <c r="Y76" s="1034"/>
      <c r="Z76" s="1035"/>
      <c r="AA76" s="1036">
        <v>55</v>
      </c>
      <c r="AB76" s="1034"/>
      <c r="AC76" s="1034"/>
      <c r="AD76" s="1034"/>
      <c r="AE76" s="1035"/>
      <c r="AF76" s="1036">
        <v>55</v>
      </c>
      <c r="AG76" s="1034"/>
      <c r="AH76" s="1034"/>
      <c r="AI76" s="1034"/>
      <c r="AJ76" s="1035"/>
      <c r="AK76" s="1036">
        <v>20</v>
      </c>
      <c r="AL76" s="1034"/>
      <c r="AM76" s="1034"/>
      <c r="AN76" s="1034"/>
      <c r="AO76" s="1035"/>
      <c r="AP76" s="1036">
        <v>948</v>
      </c>
      <c r="AQ76" s="1034"/>
      <c r="AR76" s="1034"/>
      <c r="AS76" s="1034"/>
      <c r="AT76" s="1035"/>
      <c r="AU76" s="1036">
        <v>475</v>
      </c>
      <c r="AV76" s="1034"/>
      <c r="AW76" s="1034"/>
      <c r="AX76" s="1034"/>
      <c r="AY76" s="1035"/>
      <c r="AZ76" s="1027"/>
      <c r="BA76" s="1027"/>
      <c r="BB76" s="1027"/>
      <c r="BC76" s="1027"/>
      <c r="BD76" s="1028"/>
      <c r="BE76" s="265"/>
      <c r="BF76" s="265"/>
      <c r="BG76" s="265"/>
      <c r="BH76" s="265"/>
      <c r="BI76" s="265"/>
      <c r="BJ76" s="265"/>
      <c r="BK76" s="265"/>
      <c r="BL76" s="265"/>
      <c r="BM76" s="265"/>
      <c r="BN76" s="265"/>
      <c r="BO76" s="265"/>
      <c r="BP76" s="265"/>
      <c r="BQ76" s="262">
        <v>70</v>
      </c>
      <c r="BR76" s="267"/>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6"/>
    </row>
    <row r="77" spans="1:131" s="247" customFormat="1" ht="26.25" customHeight="1" x14ac:dyDescent="0.15">
      <c r="A77" s="261">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5"/>
      <c r="BF77" s="265"/>
      <c r="BG77" s="265"/>
      <c r="BH77" s="265"/>
      <c r="BI77" s="265"/>
      <c r="BJ77" s="265"/>
      <c r="BK77" s="265"/>
      <c r="BL77" s="265"/>
      <c r="BM77" s="265"/>
      <c r="BN77" s="265"/>
      <c r="BO77" s="265"/>
      <c r="BP77" s="265"/>
      <c r="BQ77" s="262">
        <v>71</v>
      </c>
      <c r="BR77" s="267"/>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6"/>
    </row>
    <row r="78" spans="1:131" s="247" customFormat="1" ht="26.25" customHeight="1" x14ac:dyDescent="0.15">
      <c r="A78" s="261">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5"/>
      <c r="BF78" s="265"/>
      <c r="BG78" s="265"/>
      <c r="BH78" s="265"/>
      <c r="BI78" s="265"/>
      <c r="BJ78" s="268"/>
      <c r="BK78" s="268"/>
      <c r="BL78" s="268"/>
      <c r="BM78" s="268"/>
      <c r="BN78" s="268"/>
      <c r="BO78" s="265"/>
      <c r="BP78" s="265"/>
      <c r="BQ78" s="262">
        <v>72</v>
      </c>
      <c r="BR78" s="267"/>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6"/>
    </row>
    <row r="79" spans="1:131" s="247" customFormat="1" ht="26.25" customHeight="1" x14ac:dyDescent="0.15">
      <c r="A79" s="261">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5"/>
      <c r="BF79" s="265"/>
      <c r="BG79" s="265"/>
      <c r="BH79" s="265"/>
      <c r="BI79" s="265"/>
      <c r="BJ79" s="268"/>
      <c r="BK79" s="268"/>
      <c r="BL79" s="268"/>
      <c r="BM79" s="268"/>
      <c r="BN79" s="268"/>
      <c r="BO79" s="265"/>
      <c r="BP79" s="265"/>
      <c r="BQ79" s="262">
        <v>73</v>
      </c>
      <c r="BR79" s="267"/>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6"/>
    </row>
    <row r="80" spans="1:131" s="247" customFormat="1" ht="26.25" customHeight="1" x14ac:dyDescent="0.15">
      <c r="A80" s="261">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5"/>
      <c r="BF80" s="265"/>
      <c r="BG80" s="265"/>
      <c r="BH80" s="265"/>
      <c r="BI80" s="265"/>
      <c r="BJ80" s="265"/>
      <c r="BK80" s="265"/>
      <c r="BL80" s="265"/>
      <c r="BM80" s="265"/>
      <c r="BN80" s="265"/>
      <c r="BO80" s="265"/>
      <c r="BP80" s="265"/>
      <c r="BQ80" s="262">
        <v>74</v>
      </c>
      <c r="BR80" s="267"/>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6"/>
    </row>
    <row r="81" spans="1:131" s="247" customFormat="1" ht="26.25" customHeight="1" x14ac:dyDescent="0.15">
      <c r="A81" s="261">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5"/>
      <c r="BF81" s="265"/>
      <c r="BG81" s="265"/>
      <c r="BH81" s="265"/>
      <c r="BI81" s="265"/>
      <c r="BJ81" s="265"/>
      <c r="BK81" s="265"/>
      <c r="BL81" s="265"/>
      <c r="BM81" s="265"/>
      <c r="BN81" s="265"/>
      <c r="BO81" s="265"/>
      <c r="BP81" s="265"/>
      <c r="BQ81" s="262">
        <v>75</v>
      </c>
      <c r="BR81" s="267"/>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6"/>
    </row>
    <row r="82" spans="1:131" s="247" customFormat="1" ht="26.25" customHeight="1" x14ac:dyDescent="0.15">
      <c r="A82" s="261">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5"/>
      <c r="BF82" s="265"/>
      <c r="BG82" s="265"/>
      <c r="BH82" s="265"/>
      <c r="BI82" s="265"/>
      <c r="BJ82" s="265"/>
      <c r="BK82" s="265"/>
      <c r="BL82" s="265"/>
      <c r="BM82" s="265"/>
      <c r="BN82" s="265"/>
      <c r="BO82" s="265"/>
      <c r="BP82" s="265"/>
      <c r="BQ82" s="262">
        <v>76</v>
      </c>
      <c r="BR82" s="267"/>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6"/>
    </row>
    <row r="83" spans="1:131" s="247" customFormat="1" ht="26.25" customHeight="1" x14ac:dyDescent="0.15">
      <c r="A83" s="261">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5"/>
      <c r="BF83" s="265"/>
      <c r="BG83" s="265"/>
      <c r="BH83" s="265"/>
      <c r="BI83" s="265"/>
      <c r="BJ83" s="265"/>
      <c r="BK83" s="265"/>
      <c r="BL83" s="265"/>
      <c r="BM83" s="265"/>
      <c r="BN83" s="265"/>
      <c r="BO83" s="265"/>
      <c r="BP83" s="265"/>
      <c r="BQ83" s="262">
        <v>77</v>
      </c>
      <c r="BR83" s="267"/>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6"/>
    </row>
    <row r="84" spans="1:131" s="247" customFormat="1" ht="26.25" customHeight="1" x14ac:dyDescent="0.15">
      <c r="A84" s="261">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5"/>
      <c r="BF84" s="265"/>
      <c r="BG84" s="265"/>
      <c r="BH84" s="265"/>
      <c r="BI84" s="265"/>
      <c r="BJ84" s="265"/>
      <c r="BK84" s="265"/>
      <c r="BL84" s="265"/>
      <c r="BM84" s="265"/>
      <c r="BN84" s="265"/>
      <c r="BO84" s="265"/>
      <c r="BP84" s="265"/>
      <c r="BQ84" s="262">
        <v>78</v>
      </c>
      <c r="BR84" s="267"/>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6"/>
    </row>
    <row r="85" spans="1:131" s="247" customFormat="1" ht="26.25" customHeight="1" x14ac:dyDescent="0.15">
      <c r="A85" s="261">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5"/>
      <c r="BF85" s="265"/>
      <c r="BG85" s="265"/>
      <c r="BH85" s="265"/>
      <c r="BI85" s="265"/>
      <c r="BJ85" s="265"/>
      <c r="BK85" s="265"/>
      <c r="BL85" s="265"/>
      <c r="BM85" s="265"/>
      <c r="BN85" s="265"/>
      <c r="BO85" s="265"/>
      <c r="BP85" s="265"/>
      <c r="BQ85" s="262">
        <v>79</v>
      </c>
      <c r="BR85" s="267"/>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6"/>
    </row>
    <row r="86" spans="1:131" s="247" customFormat="1" ht="26.25" customHeight="1" x14ac:dyDescent="0.15">
      <c r="A86" s="261">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5"/>
      <c r="BF86" s="265"/>
      <c r="BG86" s="265"/>
      <c r="BH86" s="265"/>
      <c r="BI86" s="265"/>
      <c r="BJ86" s="265"/>
      <c r="BK86" s="265"/>
      <c r="BL86" s="265"/>
      <c r="BM86" s="265"/>
      <c r="BN86" s="265"/>
      <c r="BO86" s="265"/>
      <c r="BP86" s="265"/>
      <c r="BQ86" s="262">
        <v>80</v>
      </c>
      <c r="BR86" s="267"/>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6"/>
    </row>
    <row r="87" spans="1:131" s="247" customFormat="1" ht="26.25" customHeight="1" x14ac:dyDescent="0.15">
      <c r="A87" s="269">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5"/>
      <c r="BF87" s="265"/>
      <c r="BG87" s="265"/>
      <c r="BH87" s="265"/>
      <c r="BI87" s="265"/>
      <c r="BJ87" s="265"/>
      <c r="BK87" s="265"/>
      <c r="BL87" s="265"/>
      <c r="BM87" s="265"/>
      <c r="BN87" s="265"/>
      <c r="BO87" s="265"/>
      <c r="BP87" s="265"/>
      <c r="BQ87" s="262">
        <v>81</v>
      </c>
      <c r="BR87" s="267"/>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6"/>
    </row>
    <row r="88" spans="1:131" s="247" customFormat="1" ht="26.25" customHeight="1" thickBot="1" x14ac:dyDescent="0.2">
      <c r="A88" s="264" t="s">
        <v>395</v>
      </c>
      <c r="B88" s="999" t="s">
        <v>432</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37188</v>
      </c>
      <c r="AG88" s="1014"/>
      <c r="AH88" s="1014"/>
      <c r="AI88" s="1014"/>
      <c r="AJ88" s="1014"/>
      <c r="AK88" s="1018"/>
      <c r="AL88" s="1018"/>
      <c r="AM88" s="1018"/>
      <c r="AN88" s="1018"/>
      <c r="AO88" s="1018"/>
      <c r="AP88" s="1014">
        <v>29116</v>
      </c>
      <c r="AQ88" s="1014"/>
      <c r="AR88" s="1014"/>
      <c r="AS88" s="1014"/>
      <c r="AT88" s="1014"/>
      <c r="AU88" s="1014">
        <v>764</v>
      </c>
      <c r="AV88" s="1014"/>
      <c r="AW88" s="1014"/>
      <c r="AX88" s="1014"/>
      <c r="AY88" s="1014"/>
      <c r="AZ88" s="1015"/>
      <c r="BA88" s="1015"/>
      <c r="BB88" s="1015"/>
      <c r="BC88" s="1015"/>
      <c r="BD88" s="1016"/>
      <c r="BE88" s="265"/>
      <c r="BF88" s="265"/>
      <c r="BG88" s="265"/>
      <c r="BH88" s="265"/>
      <c r="BI88" s="265"/>
      <c r="BJ88" s="265"/>
      <c r="BK88" s="265"/>
      <c r="BL88" s="265"/>
      <c r="BM88" s="265"/>
      <c r="BN88" s="265"/>
      <c r="BO88" s="265"/>
      <c r="BP88" s="265"/>
      <c r="BQ88" s="262">
        <v>82</v>
      </c>
      <c r="BR88" s="267"/>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395</v>
      </c>
      <c r="BR102" s="999" t="s">
        <v>433</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1129</v>
      </c>
      <c r="CS102" s="1006"/>
      <c r="CT102" s="1006"/>
      <c r="CU102" s="1006"/>
      <c r="CV102" s="1007"/>
      <c r="CW102" s="1005">
        <v>304</v>
      </c>
      <c r="CX102" s="1006"/>
      <c r="CY102" s="1006"/>
      <c r="CZ102" s="1006"/>
      <c r="DA102" s="1007"/>
      <c r="DB102" s="1005">
        <v>4229</v>
      </c>
      <c r="DC102" s="1006"/>
      <c r="DD102" s="1006"/>
      <c r="DE102" s="1006"/>
      <c r="DF102" s="1007"/>
      <c r="DG102" s="1005">
        <v>478</v>
      </c>
      <c r="DH102" s="1006"/>
      <c r="DI102" s="1006"/>
      <c r="DJ102" s="1006"/>
      <c r="DK102" s="1007"/>
      <c r="DL102" s="1005" t="s">
        <v>625</v>
      </c>
      <c r="DM102" s="1006"/>
      <c r="DN102" s="1006"/>
      <c r="DO102" s="1006"/>
      <c r="DP102" s="1007"/>
      <c r="DQ102" s="1005">
        <v>697</v>
      </c>
      <c r="DR102" s="1006"/>
      <c r="DS102" s="1006"/>
      <c r="DT102" s="1006"/>
      <c r="DU102" s="1007"/>
      <c r="DV102" s="988"/>
      <c r="DW102" s="989"/>
      <c r="DX102" s="989"/>
      <c r="DY102" s="989"/>
      <c r="DZ102" s="99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1" t="s">
        <v>434</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2" t="s">
        <v>435</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93" t="s">
        <v>438</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439</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6" customFormat="1" ht="26.25" customHeight="1" x14ac:dyDescent="0.15">
      <c r="A109" s="948" t="s">
        <v>440</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441</v>
      </c>
      <c r="AB109" s="949"/>
      <c r="AC109" s="949"/>
      <c r="AD109" s="949"/>
      <c r="AE109" s="950"/>
      <c r="AF109" s="951" t="s">
        <v>442</v>
      </c>
      <c r="AG109" s="949"/>
      <c r="AH109" s="949"/>
      <c r="AI109" s="949"/>
      <c r="AJ109" s="950"/>
      <c r="AK109" s="951" t="s">
        <v>308</v>
      </c>
      <c r="AL109" s="949"/>
      <c r="AM109" s="949"/>
      <c r="AN109" s="949"/>
      <c r="AO109" s="950"/>
      <c r="AP109" s="951" t="s">
        <v>443</v>
      </c>
      <c r="AQ109" s="949"/>
      <c r="AR109" s="949"/>
      <c r="AS109" s="949"/>
      <c r="AT109" s="980"/>
      <c r="AU109" s="948" t="s">
        <v>440</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441</v>
      </c>
      <c r="BR109" s="949"/>
      <c r="BS109" s="949"/>
      <c r="BT109" s="949"/>
      <c r="BU109" s="950"/>
      <c r="BV109" s="951" t="s">
        <v>442</v>
      </c>
      <c r="BW109" s="949"/>
      <c r="BX109" s="949"/>
      <c r="BY109" s="949"/>
      <c r="BZ109" s="950"/>
      <c r="CA109" s="951" t="s">
        <v>308</v>
      </c>
      <c r="CB109" s="949"/>
      <c r="CC109" s="949"/>
      <c r="CD109" s="949"/>
      <c r="CE109" s="950"/>
      <c r="CF109" s="987" t="s">
        <v>443</v>
      </c>
      <c r="CG109" s="987"/>
      <c r="CH109" s="987"/>
      <c r="CI109" s="987"/>
      <c r="CJ109" s="987"/>
      <c r="CK109" s="951" t="s">
        <v>444</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441</v>
      </c>
      <c r="DH109" s="949"/>
      <c r="DI109" s="949"/>
      <c r="DJ109" s="949"/>
      <c r="DK109" s="950"/>
      <c r="DL109" s="951" t="s">
        <v>442</v>
      </c>
      <c r="DM109" s="949"/>
      <c r="DN109" s="949"/>
      <c r="DO109" s="949"/>
      <c r="DP109" s="950"/>
      <c r="DQ109" s="951" t="s">
        <v>308</v>
      </c>
      <c r="DR109" s="949"/>
      <c r="DS109" s="949"/>
      <c r="DT109" s="949"/>
      <c r="DU109" s="950"/>
      <c r="DV109" s="951" t="s">
        <v>443</v>
      </c>
      <c r="DW109" s="949"/>
      <c r="DX109" s="949"/>
      <c r="DY109" s="949"/>
      <c r="DZ109" s="980"/>
    </row>
    <row r="110" spans="1:131" s="246" customFormat="1" ht="26.25" customHeight="1" x14ac:dyDescent="0.15">
      <c r="A110" s="851" t="s">
        <v>445</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10593509</v>
      </c>
      <c r="AB110" s="942"/>
      <c r="AC110" s="942"/>
      <c r="AD110" s="942"/>
      <c r="AE110" s="943"/>
      <c r="AF110" s="944">
        <v>10000806</v>
      </c>
      <c r="AG110" s="942"/>
      <c r="AH110" s="942"/>
      <c r="AI110" s="942"/>
      <c r="AJ110" s="943"/>
      <c r="AK110" s="944">
        <v>9941634</v>
      </c>
      <c r="AL110" s="942"/>
      <c r="AM110" s="942"/>
      <c r="AN110" s="942"/>
      <c r="AO110" s="943"/>
      <c r="AP110" s="945">
        <v>13.6</v>
      </c>
      <c r="AQ110" s="946"/>
      <c r="AR110" s="946"/>
      <c r="AS110" s="946"/>
      <c r="AT110" s="947"/>
      <c r="AU110" s="981" t="s">
        <v>72</v>
      </c>
      <c r="AV110" s="982"/>
      <c r="AW110" s="982"/>
      <c r="AX110" s="982"/>
      <c r="AY110" s="982"/>
      <c r="AZ110" s="907" t="s">
        <v>446</v>
      </c>
      <c r="BA110" s="852"/>
      <c r="BB110" s="852"/>
      <c r="BC110" s="852"/>
      <c r="BD110" s="852"/>
      <c r="BE110" s="852"/>
      <c r="BF110" s="852"/>
      <c r="BG110" s="852"/>
      <c r="BH110" s="852"/>
      <c r="BI110" s="852"/>
      <c r="BJ110" s="852"/>
      <c r="BK110" s="852"/>
      <c r="BL110" s="852"/>
      <c r="BM110" s="852"/>
      <c r="BN110" s="852"/>
      <c r="BO110" s="852"/>
      <c r="BP110" s="853"/>
      <c r="BQ110" s="908">
        <v>88560541</v>
      </c>
      <c r="BR110" s="889"/>
      <c r="BS110" s="889"/>
      <c r="BT110" s="889"/>
      <c r="BU110" s="889"/>
      <c r="BV110" s="889">
        <v>89274552</v>
      </c>
      <c r="BW110" s="889"/>
      <c r="BX110" s="889"/>
      <c r="BY110" s="889"/>
      <c r="BZ110" s="889"/>
      <c r="CA110" s="889">
        <v>87840368</v>
      </c>
      <c r="CB110" s="889"/>
      <c r="CC110" s="889"/>
      <c r="CD110" s="889"/>
      <c r="CE110" s="889"/>
      <c r="CF110" s="913">
        <v>120.1</v>
      </c>
      <c r="CG110" s="914"/>
      <c r="CH110" s="914"/>
      <c r="CI110" s="914"/>
      <c r="CJ110" s="914"/>
      <c r="CK110" s="977" t="s">
        <v>447</v>
      </c>
      <c r="CL110" s="863"/>
      <c r="CM110" s="938" t="s">
        <v>448</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449</v>
      </c>
      <c r="DH110" s="889"/>
      <c r="DI110" s="889"/>
      <c r="DJ110" s="889"/>
      <c r="DK110" s="889"/>
      <c r="DL110" s="889" t="s">
        <v>450</v>
      </c>
      <c r="DM110" s="889"/>
      <c r="DN110" s="889"/>
      <c r="DO110" s="889"/>
      <c r="DP110" s="889"/>
      <c r="DQ110" s="889" t="s">
        <v>450</v>
      </c>
      <c r="DR110" s="889"/>
      <c r="DS110" s="889"/>
      <c r="DT110" s="889"/>
      <c r="DU110" s="889"/>
      <c r="DV110" s="890" t="s">
        <v>183</v>
      </c>
      <c r="DW110" s="890"/>
      <c r="DX110" s="890"/>
      <c r="DY110" s="890"/>
      <c r="DZ110" s="891"/>
    </row>
    <row r="111" spans="1:131" s="246" customFormat="1" ht="26.25" customHeight="1" x14ac:dyDescent="0.15">
      <c r="A111" s="818" t="s">
        <v>451</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183</v>
      </c>
      <c r="AB111" s="970"/>
      <c r="AC111" s="970"/>
      <c r="AD111" s="970"/>
      <c r="AE111" s="971"/>
      <c r="AF111" s="972" t="s">
        <v>183</v>
      </c>
      <c r="AG111" s="970"/>
      <c r="AH111" s="970"/>
      <c r="AI111" s="970"/>
      <c r="AJ111" s="971"/>
      <c r="AK111" s="972" t="s">
        <v>452</v>
      </c>
      <c r="AL111" s="970"/>
      <c r="AM111" s="970"/>
      <c r="AN111" s="970"/>
      <c r="AO111" s="971"/>
      <c r="AP111" s="973" t="s">
        <v>449</v>
      </c>
      <c r="AQ111" s="974"/>
      <c r="AR111" s="974"/>
      <c r="AS111" s="974"/>
      <c r="AT111" s="975"/>
      <c r="AU111" s="983"/>
      <c r="AV111" s="984"/>
      <c r="AW111" s="984"/>
      <c r="AX111" s="984"/>
      <c r="AY111" s="984"/>
      <c r="AZ111" s="859" t="s">
        <v>453</v>
      </c>
      <c r="BA111" s="794"/>
      <c r="BB111" s="794"/>
      <c r="BC111" s="794"/>
      <c r="BD111" s="794"/>
      <c r="BE111" s="794"/>
      <c r="BF111" s="794"/>
      <c r="BG111" s="794"/>
      <c r="BH111" s="794"/>
      <c r="BI111" s="794"/>
      <c r="BJ111" s="794"/>
      <c r="BK111" s="794"/>
      <c r="BL111" s="794"/>
      <c r="BM111" s="794"/>
      <c r="BN111" s="794"/>
      <c r="BO111" s="794"/>
      <c r="BP111" s="795"/>
      <c r="BQ111" s="860">
        <v>16511830</v>
      </c>
      <c r="BR111" s="861"/>
      <c r="BS111" s="861"/>
      <c r="BT111" s="861"/>
      <c r="BU111" s="861"/>
      <c r="BV111" s="861">
        <v>13032520</v>
      </c>
      <c r="BW111" s="861"/>
      <c r="BX111" s="861"/>
      <c r="BY111" s="861"/>
      <c r="BZ111" s="861"/>
      <c r="CA111" s="861">
        <v>11902337</v>
      </c>
      <c r="CB111" s="861"/>
      <c r="CC111" s="861"/>
      <c r="CD111" s="861"/>
      <c r="CE111" s="861"/>
      <c r="CF111" s="922">
        <v>16.3</v>
      </c>
      <c r="CG111" s="923"/>
      <c r="CH111" s="923"/>
      <c r="CI111" s="923"/>
      <c r="CJ111" s="923"/>
      <c r="CK111" s="978"/>
      <c r="CL111" s="865"/>
      <c r="CM111" s="868" t="s">
        <v>454</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v>220043</v>
      </c>
      <c r="DH111" s="861"/>
      <c r="DI111" s="861"/>
      <c r="DJ111" s="861"/>
      <c r="DK111" s="861"/>
      <c r="DL111" s="861">
        <v>183999</v>
      </c>
      <c r="DM111" s="861"/>
      <c r="DN111" s="861"/>
      <c r="DO111" s="861"/>
      <c r="DP111" s="861"/>
      <c r="DQ111" s="861">
        <v>147710</v>
      </c>
      <c r="DR111" s="861"/>
      <c r="DS111" s="861"/>
      <c r="DT111" s="861"/>
      <c r="DU111" s="861"/>
      <c r="DV111" s="838">
        <v>0.2</v>
      </c>
      <c r="DW111" s="838"/>
      <c r="DX111" s="838"/>
      <c r="DY111" s="838"/>
      <c r="DZ111" s="839"/>
    </row>
    <row r="112" spans="1:131" s="246" customFormat="1" ht="26.25" customHeight="1" x14ac:dyDescent="0.15">
      <c r="A112" s="963" t="s">
        <v>455</v>
      </c>
      <c r="B112" s="964"/>
      <c r="C112" s="794" t="s">
        <v>456</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452</v>
      </c>
      <c r="AB112" s="824"/>
      <c r="AC112" s="824"/>
      <c r="AD112" s="824"/>
      <c r="AE112" s="825"/>
      <c r="AF112" s="826" t="s">
        <v>452</v>
      </c>
      <c r="AG112" s="824"/>
      <c r="AH112" s="824"/>
      <c r="AI112" s="824"/>
      <c r="AJ112" s="825"/>
      <c r="AK112" s="826" t="s">
        <v>450</v>
      </c>
      <c r="AL112" s="824"/>
      <c r="AM112" s="824"/>
      <c r="AN112" s="824"/>
      <c r="AO112" s="825"/>
      <c r="AP112" s="871" t="s">
        <v>450</v>
      </c>
      <c r="AQ112" s="872"/>
      <c r="AR112" s="872"/>
      <c r="AS112" s="872"/>
      <c r="AT112" s="873"/>
      <c r="AU112" s="983"/>
      <c r="AV112" s="984"/>
      <c r="AW112" s="984"/>
      <c r="AX112" s="984"/>
      <c r="AY112" s="984"/>
      <c r="AZ112" s="859" t="s">
        <v>457</v>
      </c>
      <c r="BA112" s="794"/>
      <c r="BB112" s="794"/>
      <c r="BC112" s="794"/>
      <c r="BD112" s="794"/>
      <c r="BE112" s="794"/>
      <c r="BF112" s="794"/>
      <c r="BG112" s="794"/>
      <c r="BH112" s="794"/>
      <c r="BI112" s="794"/>
      <c r="BJ112" s="794"/>
      <c r="BK112" s="794"/>
      <c r="BL112" s="794"/>
      <c r="BM112" s="794"/>
      <c r="BN112" s="794"/>
      <c r="BO112" s="794"/>
      <c r="BP112" s="795"/>
      <c r="BQ112" s="860">
        <v>9038577</v>
      </c>
      <c r="BR112" s="861"/>
      <c r="BS112" s="861"/>
      <c r="BT112" s="861"/>
      <c r="BU112" s="861"/>
      <c r="BV112" s="861">
        <v>8310303</v>
      </c>
      <c r="BW112" s="861"/>
      <c r="BX112" s="861"/>
      <c r="BY112" s="861"/>
      <c r="BZ112" s="861"/>
      <c r="CA112" s="861">
        <v>8132467</v>
      </c>
      <c r="CB112" s="861"/>
      <c r="CC112" s="861"/>
      <c r="CD112" s="861"/>
      <c r="CE112" s="861"/>
      <c r="CF112" s="922">
        <v>11.1</v>
      </c>
      <c r="CG112" s="923"/>
      <c r="CH112" s="923"/>
      <c r="CI112" s="923"/>
      <c r="CJ112" s="923"/>
      <c r="CK112" s="978"/>
      <c r="CL112" s="865"/>
      <c r="CM112" s="868" t="s">
        <v>458</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452</v>
      </c>
      <c r="DH112" s="861"/>
      <c r="DI112" s="861"/>
      <c r="DJ112" s="861"/>
      <c r="DK112" s="861"/>
      <c r="DL112" s="861" t="s">
        <v>450</v>
      </c>
      <c r="DM112" s="861"/>
      <c r="DN112" s="861"/>
      <c r="DO112" s="861"/>
      <c r="DP112" s="861"/>
      <c r="DQ112" s="861">
        <v>628000</v>
      </c>
      <c r="DR112" s="861"/>
      <c r="DS112" s="861"/>
      <c r="DT112" s="861"/>
      <c r="DU112" s="861"/>
      <c r="DV112" s="838">
        <v>0.9</v>
      </c>
      <c r="DW112" s="838"/>
      <c r="DX112" s="838"/>
      <c r="DY112" s="838"/>
      <c r="DZ112" s="839"/>
    </row>
    <row r="113" spans="1:130" s="246" customFormat="1" ht="26.25" customHeight="1" x14ac:dyDescent="0.15">
      <c r="A113" s="965"/>
      <c r="B113" s="966"/>
      <c r="C113" s="794" t="s">
        <v>459</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1004947</v>
      </c>
      <c r="AB113" s="970"/>
      <c r="AC113" s="970"/>
      <c r="AD113" s="970"/>
      <c r="AE113" s="971"/>
      <c r="AF113" s="972">
        <v>812852</v>
      </c>
      <c r="AG113" s="970"/>
      <c r="AH113" s="970"/>
      <c r="AI113" s="970"/>
      <c r="AJ113" s="971"/>
      <c r="AK113" s="972">
        <v>1029438</v>
      </c>
      <c r="AL113" s="970"/>
      <c r="AM113" s="970"/>
      <c r="AN113" s="970"/>
      <c r="AO113" s="971"/>
      <c r="AP113" s="973">
        <v>1.4</v>
      </c>
      <c r="AQ113" s="974"/>
      <c r="AR113" s="974"/>
      <c r="AS113" s="974"/>
      <c r="AT113" s="975"/>
      <c r="AU113" s="983"/>
      <c r="AV113" s="984"/>
      <c r="AW113" s="984"/>
      <c r="AX113" s="984"/>
      <c r="AY113" s="984"/>
      <c r="AZ113" s="859" t="s">
        <v>460</v>
      </c>
      <c r="BA113" s="794"/>
      <c r="BB113" s="794"/>
      <c r="BC113" s="794"/>
      <c r="BD113" s="794"/>
      <c r="BE113" s="794"/>
      <c r="BF113" s="794"/>
      <c r="BG113" s="794"/>
      <c r="BH113" s="794"/>
      <c r="BI113" s="794"/>
      <c r="BJ113" s="794"/>
      <c r="BK113" s="794"/>
      <c r="BL113" s="794"/>
      <c r="BM113" s="794"/>
      <c r="BN113" s="794"/>
      <c r="BO113" s="794"/>
      <c r="BP113" s="795"/>
      <c r="BQ113" s="860">
        <v>781822</v>
      </c>
      <c r="BR113" s="861"/>
      <c r="BS113" s="861"/>
      <c r="BT113" s="861"/>
      <c r="BU113" s="861"/>
      <c r="BV113" s="861">
        <v>755692</v>
      </c>
      <c r="BW113" s="861"/>
      <c r="BX113" s="861"/>
      <c r="BY113" s="861"/>
      <c r="BZ113" s="861"/>
      <c r="CA113" s="861">
        <v>764786</v>
      </c>
      <c r="CB113" s="861"/>
      <c r="CC113" s="861"/>
      <c r="CD113" s="861"/>
      <c r="CE113" s="861"/>
      <c r="CF113" s="922">
        <v>1</v>
      </c>
      <c r="CG113" s="923"/>
      <c r="CH113" s="923"/>
      <c r="CI113" s="923"/>
      <c r="CJ113" s="923"/>
      <c r="CK113" s="978"/>
      <c r="CL113" s="865"/>
      <c r="CM113" s="868" t="s">
        <v>461</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462</v>
      </c>
      <c r="DH113" s="824"/>
      <c r="DI113" s="824"/>
      <c r="DJ113" s="824"/>
      <c r="DK113" s="825"/>
      <c r="DL113" s="826" t="s">
        <v>449</v>
      </c>
      <c r="DM113" s="824"/>
      <c r="DN113" s="824"/>
      <c r="DO113" s="824"/>
      <c r="DP113" s="825"/>
      <c r="DQ113" s="826" t="s">
        <v>463</v>
      </c>
      <c r="DR113" s="824"/>
      <c r="DS113" s="824"/>
      <c r="DT113" s="824"/>
      <c r="DU113" s="825"/>
      <c r="DV113" s="871" t="s">
        <v>449</v>
      </c>
      <c r="DW113" s="872"/>
      <c r="DX113" s="872"/>
      <c r="DY113" s="872"/>
      <c r="DZ113" s="873"/>
    </row>
    <row r="114" spans="1:130" s="246" customFormat="1" ht="26.25" customHeight="1" x14ac:dyDescent="0.15">
      <c r="A114" s="965"/>
      <c r="B114" s="966"/>
      <c r="C114" s="794" t="s">
        <v>464</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90728</v>
      </c>
      <c r="AB114" s="824"/>
      <c r="AC114" s="824"/>
      <c r="AD114" s="824"/>
      <c r="AE114" s="825"/>
      <c r="AF114" s="826">
        <v>79178</v>
      </c>
      <c r="AG114" s="824"/>
      <c r="AH114" s="824"/>
      <c r="AI114" s="824"/>
      <c r="AJ114" s="825"/>
      <c r="AK114" s="826">
        <v>89940</v>
      </c>
      <c r="AL114" s="824"/>
      <c r="AM114" s="824"/>
      <c r="AN114" s="824"/>
      <c r="AO114" s="825"/>
      <c r="AP114" s="871">
        <v>0.1</v>
      </c>
      <c r="AQ114" s="872"/>
      <c r="AR114" s="872"/>
      <c r="AS114" s="872"/>
      <c r="AT114" s="873"/>
      <c r="AU114" s="983"/>
      <c r="AV114" s="984"/>
      <c r="AW114" s="984"/>
      <c r="AX114" s="984"/>
      <c r="AY114" s="984"/>
      <c r="AZ114" s="859" t="s">
        <v>465</v>
      </c>
      <c r="BA114" s="794"/>
      <c r="BB114" s="794"/>
      <c r="BC114" s="794"/>
      <c r="BD114" s="794"/>
      <c r="BE114" s="794"/>
      <c r="BF114" s="794"/>
      <c r="BG114" s="794"/>
      <c r="BH114" s="794"/>
      <c r="BI114" s="794"/>
      <c r="BJ114" s="794"/>
      <c r="BK114" s="794"/>
      <c r="BL114" s="794"/>
      <c r="BM114" s="794"/>
      <c r="BN114" s="794"/>
      <c r="BO114" s="794"/>
      <c r="BP114" s="795"/>
      <c r="BQ114" s="860">
        <v>16099998</v>
      </c>
      <c r="BR114" s="861"/>
      <c r="BS114" s="861"/>
      <c r="BT114" s="861"/>
      <c r="BU114" s="861"/>
      <c r="BV114" s="861">
        <v>16079157</v>
      </c>
      <c r="BW114" s="861"/>
      <c r="BX114" s="861"/>
      <c r="BY114" s="861"/>
      <c r="BZ114" s="861"/>
      <c r="CA114" s="861">
        <v>15631334</v>
      </c>
      <c r="CB114" s="861"/>
      <c r="CC114" s="861"/>
      <c r="CD114" s="861"/>
      <c r="CE114" s="861"/>
      <c r="CF114" s="922">
        <v>21.4</v>
      </c>
      <c r="CG114" s="923"/>
      <c r="CH114" s="923"/>
      <c r="CI114" s="923"/>
      <c r="CJ114" s="923"/>
      <c r="CK114" s="978"/>
      <c r="CL114" s="865"/>
      <c r="CM114" s="868" t="s">
        <v>466</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452</v>
      </c>
      <c r="DH114" s="824"/>
      <c r="DI114" s="824"/>
      <c r="DJ114" s="824"/>
      <c r="DK114" s="825"/>
      <c r="DL114" s="826" t="s">
        <v>449</v>
      </c>
      <c r="DM114" s="824"/>
      <c r="DN114" s="824"/>
      <c r="DO114" s="824"/>
      <c r="DP114" s="825"/>
      <c r="DQ114" s="826" t="s">
        <v>467</v>
      </c>
      <c r="DR114" s="824"/>
      <c r="DS114" s="824"/>
      <c r="DT114" s="824"/>
      <c r="DU114" s="825"/>
      <c r="DV114" s="871" t="s">
        <v>452</v>
      </c>
      <c r="DW114" s="872"/>
      <c r="DX114" s="872"/>
      <c r="DY114" s="872"/>
      <c r="DZ114" s="873"/>
    </row>
    <row r="115" spans="1:130" s="246" customFormat="1" ht="26.25" customHeight="1" x14ac:dyDescent="0.15">
      <c r="A115" s="965"/>
      <c r="B115" s="966"/>
      <c r="C115" s="794" t="s">
        <v>468</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1521595</v>
      </c>
      <c r="AB115" s="970"/>
      <c r="AC115" s="970"/>
      <c r="AD115" s="970"/>
      <c r="AE115" s="971"/>
      <c r="AF115" s="972">
        <v>1023855</v>
      </c>
      <c r="AG115" s="970"/>
      <c r="AH115" s="970"/>
      <c r="AI115" s="970"/>
      <c r="AJ115" s="971"/>
      <c r="AK115" s="972">
        <v>2431749</v>
      </c>
      <c r="AL115" s="970"/>
      <c r="AM115" s="970"/>
      <c r="AN115" s="970"/>
      <c r="AO115" s="971"/>
      <c r="AP115" s="973">
        <v>3.3</v>
      </c>
      <c r="AQ115" s="974"/>
      <c r="AR115" s="974"/>
      <c r="AS115" s="974"/>
      <c r="AT115" s="975"/>
      <c r="AU115" s="983"/>
      <c r="AV115" s="984"/>
      <c r="AW115" s="984"/>
      <c r="AX115" s="984"/>
      <c r="AY115" s="984"/>
      <c r="AZ115" s="859" t="s">
        <v>469</v>
      </c>
      <c r="BA115" s="794"/>
      <c r="BB115" s="794"/>
      <c r="BC115" s="794"/>
      <c r="BD115" s="794"/>
      <c r="BE115" s="794"/>
      <c r="BF115" s="794"/>
      <c r="BG115" s="794"/>
      <c r="BH115" s="794"/>
      <c r="BI115" s="794"/>
      <c r="BJ115" s="794"/>
      <c r="BK115" s="794"/>
      <c r="BL115" s="794"/>
      <c r="BM115" s="794"/>
      <c r="BN115" s="794"/>
      <c r="BO115" s="794"/>
      <c r="BP115" s="795"/>
      <c r="BQ115" s="860">
        <v>815886</v>
      </c>
      <c r="BR115" s="861"/>
      <c r="BS115" s="861"/>
      <c r="BT115" s="861"/>
      <c r="BU115" s="861"/>
      <c r="BV115" s="861">
        <v>792853</v>
      </c>
      <c r="BW115" s="861"/>
      <c r="BX115" s="861"/>
      <c r="BY115" s="861"/>
      <c r="BZ115" s="861"/>
      <c r="CA115" s="861">
        <v>829723</v>
      </c>
      <c r="CB115" s="861"/>
      <c r="CC115" s="861"/>
      <c r="CD115" s="861"/>
      <c r="CE115" s="861"/>
      <c r="CF115" s="922">
        <v>1.1000000000000001</v>
      </c>
      <c r="CG115" s="923"/>
      <c r="CH115" s="923"/>
      <c r="CI115" s="923"/>
      <c r="CJ115" s="923"/>
      <c r="CK115" s="978"/>
      <c r="CL115" s="865"/>
      <c r="CM115" s="859" t="s">
        <v>470</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10619160</v>
      </c>
      <c r="DH115" s="824"/>
      <c r="DI115" s="824"/>
      <c r="DJ115" s="824"/>
      <c r="DK115" s="825"/>
      <c r="DL115" s="826">
        <v>7711143</v>
      </c>
      <c r="DM115" s="824"/>
      <c r="DN115" s="824"/>
      <c r="DO115" s="824"/>
      <c r="DP115" s="825"/>
      <c r="DQ115" s="826">
        <v>5687457</v>
      </c>
      <c r="DR115" s="824"/>
      <c r="DS115" s="824"/>
      <c r="DT115" s="824"/>
      <c r="DU115" s="825"/>
      <c r="DV115" s="871">
        <v>7.8</v>
      </c>
      <c r="DW115" s="872"/>
      <c r="DX115" s="872"/>
      <c r="DY115" s="872"/>
      <c r="DZ115" s="873"/>
    </row>
    <row r="116" spans="1:130" s="246" customFormat="1" ht="26.25" customHeight="1" x14ac:dyDescent="0.15">
      <c r="A116" s="967"/>
      <c r="B116" s="968"/>
      <c r="C116" s="927" t="s">
        <v>471</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450</v>
      </c>
      <c r="AB116" s="824"/>
      <c r="AC116" s="824"/>
      <c r="AD116" s="824"/>
      <c r="AE116" s="825"/>
      <c r="AF116" s="826" t="s">
        <v>452</v>
      </c>
      <c r="AG116" s="824"/>
      <c r="AH116" s="824"/>
      <c r="AI116" s="824"/>
      <c r="AJ116" s="825"/>
      <c r="AK116" s="826" t="s">
        <v>452</v>
      </c>
      <c r="AL116" s="824"/>
      <c r="AM116" s="824"/>
      <c r="AN116" s="824"/>
      <c r="AO116" s="825"/>
      <c r="AP116" s="871" t="s">
        <v>452</v>
      </c>
      <c r="AQ116" s="872"/>
      <c r="AR116" s="872"/>
      <c r="AS116" s="872"/>
      <c r="AT116" s="873"/>
      <c r="AU116" s="983"/>
      <c r="AV116" s="984"/>
      <c r="AW116" s="984"/>
      <c r="AX116" s="984"/>
      <c r="AY116" s="984"/>
      <c r="AZ116" s="910" t="s">
        <v>472</v>
      </c>
      <c r="BA116" s="911"/>
      <c r="BB116" s="911"/>
      <c r="BC116" s="911"/>
      <c r="BD116" s="911"/>
      <c r="BE116" s="911"/>
      <c r="BF116" s="911"/>
      <c r="BG116" s="911"/>
      <c r="BH116" s="911"/>
      <c r="BI116" s="911"/>
      <c r="BJ116" s="911"/>
      <c r="BK116" s="911"/>
      <c r="BL116" s="911"/>
      <c r="BM116" s="911"/>
      <c r="BN116" s="911"/>
      <c r="BO116" s="911"/>
      <c r="BP116" s="912"/>
      <c r="BQ116" s="860" t="s">
        <v>183</v>
      </c>
      <c r="BR116" s="861"/>
      <c r="BS116" s="861"/>
      <c r="BT116" s="861"/>
      <c r="BU116" s="861"/>
      <c r="BV116" s="861" t="s">
        <v>452</v>
      </c>
      <c r="BW116" s="861"/>
      <c r="BX116" s="861"/>
      <c r="BY116" s="861"/>
      <c r="BZ116" s="861"/>
      <c r="CA116" s="861" t="s">
        <v>452</v>
      </c>
      <c r="CB116" s="861"/>
      <c r="CC116" s="861"/>
      <c r="CD116" s="861"/>
      <c r="CE116" s="861"/>
      <c r="CF116" s="922" t="s">
        <v>449</v>
      </c>
      <c r="CG116" s="923"/>
      <c r="CH116" s="923"/>
      <c r="CI116" s="923"/>
      <c r="CJ116" s="923"/>
      <c r="CK116" s="978"/>
      <c r="CL116" s="865"/>
      <c r="CM116" s="868" t="s">
        <v>473</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452</v>
      </c>
      <c r="DH116" s="824"/>
      <c r="DI116" s="824"/>
      <c r="DJ116" s="824"/>
      <c r="DK116" s="825"/>
      <c r="DL116" s="826" t="s">
        <v>452</v>
      </c>
      <c r="DM116" s="824"/>
      <c r="DN116" s="824"/>
      <c r="DO116" s="824"/>
      <c r="DP116" s="825"/>
      <c r="DQ116" s="826" t="s">
        <v>449</v>
      </c>
      <c r="DR116" s="824"/>
      <c r="DS116" s="824"/>
      <c r="DT116" s="824"/>
      <c r="DU116" s="825"/>
      <c r="DV116" s="871" t="s">
        <v>450</v>
      </c>
      <c r="DW116" s="872"/>
      <c r="DX116" s="872"/>
      <c r="DY116" s="872"/>
      <c r="DZ116" s="873"/>
    </row>
    <row r="117" spans="1:130" s="246" customFormat="1" ht="26.25" customHeight="1" x14ac:dyDescent="0.15">
      <c r="A117" s="948" t="s">
        <v>186</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474</v>
      </c>
      <c r="Z117" s="950"/>
      <c r="AA117" s="955">
        <v>13210779</v>
      </c>
      <c r="AB117" s="956"/>
      <c r="AC117" s="956"/>
      <c r="AD117" s="956"/>
      <c r="AE117" s="957"/>
      <c r="AF117" s="958">
        <v>11916691</v>
      </c>
      <c r="AG117" s="956"/>
      <c r="AH117" s="956"/>
      <c r="AI117" s="956"/>
      <c r="AJ117" s="957"/>
      <c r="AK117" s="958">
        <v>13492761</v>
      </c>
      <c r="AL117" s="956"/>
      <c r="AM117" s="956"/>
      <c r="AN117" s="956"/>
      <c r="AO117" s="957"/>
      <c r="AP117" s="959"/>
      <c r="AQ117" s="960"/>
      <c r="AR117" s="960"/>
      <c r="AS117" s="960"/>
      <c r="AT117" s="961"/>
      <c r="AU117" s="983"/>
      <c r="AV117" s="984"/>
      <c r="AW117" s="984"/>
      <c r="AX117" s="984"/>
      <c r="AY117" s="984"/>
      <c r="AZ117" s="910" t="s">
        <v>475</v>
      </c>
      <c r="BA117" s="911"/>
      <c r="BB117" s="911"/>
      <c r="BC117" s="911"/>
      <c r="BD117" s="911"/>
      <c r="BE117" s="911"/>
      <c r="BF117" s="911"/>
      <c r="BG117" s="911"/>
      <c r="BH117" s="911"/>
      <c r="BI117" s="911"/>
      <c r="BJ117" s="911"/>
      <c r="BK117" s="911"/>
      <c r="BL117" s="911"/>
      <c r="BM117" s="911"/>
      <c r="BN117" s="911"/>
      <c r="BO117" s="911"/>
      <c r="BP117" s="912"/>
      <c r="BQ117" s="860" t="s">
        <v>449</v>
      </c>
      <c r="BR117" s="861"/>
      <c r="BS117" s="861"/>
      <c r="BT117" s="861"/>
      <c r="BU117" s="861"/>
      <c r="BV117" s="861" t="s">
        <v>467</v>
      </c>
      <c r="BW117" s="861"/>
      <c r="BX117" s="861"/>
      <c r="BY117" s="861"/>
      <c r="BZ117" s="861"/>
      <c r="CA117" s="861" t="s">
        <v>476</v>
      </c>
      <c r="CB117" s="861"/>
      <c r="CC117" s="861"/>
      <c r="CD117" s="861"/>
      <c r="CE117" s="861"/>
      <c r="CF117" s="922" t="s">
        <v>183</v>
      </c>
      <c r="CG117" s="923"/>
      <c r="CH117" s="923"/>
      <c r="CI117" s="923"/>
      <c r="CJ117" s="923"/>
      <c r="CK117" s="978"/>
      <c r="CL117" s="865"/>
      <c r="CM117" s="868" t="s">
        <v>477</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452</v>
      </c>
      <c r="DH117" s="824"/>
      <c r="DI117" s="824"/>
      <c r="DJ117" s="824"/>
      <c r="DK117" s="825"/>
      <c r="DL117" s="826" t="s">
        <v>452</v>
      </c>
      <c r="DM117" s="824"/>
      <c r="DN117" s="824"/>
      <c r="DO117" s="824"/>
      <c r="DP117" s="825"/>
      <c r="DQ117" s="826" t="s">
        <v>183</v>
      </c>
      <c r="DR117" s="824"/>
      <c r="DS117" s="824"/>
      <c r="DT117" s="824"/>
      <c r="DU117" s="825"/>
      <c r="DV117" s="871" t="s">
        <v>183</v>
      </c>
      <c r="DW117" s="872"/>
      <c r="DX117" s="872"/>
      <c r="DY117" s="872"/>
      <c r="DZ117" s="873"/>
    </row>
    <row r="118" spans="1:130" s="246" customFormat="1" ht="26.25" customHeight="1" x14ac:dyDescent="0.15">
      <c r="A118" s="948" t="s">
        <v>444</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441</v>
      </c>
      <c r="AB118" s="949"/>
      <c r="AC118" s="949"/>
      <c r="AD118" s="949"/>
      <c r="AE118" s="950"/>
      <c r="AF118" s="951" t="s">
        <v>442</v>
      </c>
      <c r="AG118" s="949"/>
      <c r="AH118" s="949"/>
      <c r="AI118" s="949"/>
      <c r="AJ118" s="950"/>
      <c r="AK118" s="951" t="s">
        <v>308</v>
      </c>
      <c r="AL118" s="949"/>
      <c r="AM118" s="949"/>
      <c r="AN118" s="949"/>
      <c r="AO118" s="950"/>
      <c r="AP118" s="952" t="s">
        <v>443</v>
      </c>
      <c r="AQ118" s="953"/>
      <c r="AR118" s="953"/>
      <c r="AS118" s="953"/>
      <c r="AT118" s="954"/>
      <c r="AU118" s="983"/>
      <c r="AV118" s="984"/>
      <c r="AW118" s="984"/>
      <c r="AX118" s="984"/>
      <c r="AY118" s="984"/>
      <c r="AZ118" s="926" t="s">
        <v>478</v>
      </c>
      <c r="BA118" s="927"/>
      <c r="BB118" s="927"/>
      <c r="BC118" s="927"/>
      <c r="BD118" s="927"/>
      <c r="BE118" s="927"/>
      <c r="BF118" s="927"/>
      <c r="BG118" s="927"/>
      <c r="BH118" s="927"/>
      <c r="BI118" s="927"/>
      <c r="BJ118" s="927"/>
      <c r="BK118" s="927"/>
      <c r="BL118" s="927"/>
      <c r="BM118" s="927"/>
      <c r="BN118" s="927"/>
      <c r="BO118" s="927"/>
      <c r="BP118" s="928"/>
      <c r="BQ118" s="929" t="s">
        <v>452</v>
      </c>
      <c r="BR118" s="892"/>
      <c r="BS118" s="892"/>
      <c r="BT118" s="892"/>
      <c r="BU118" s="892"/>
      <c r="BV118" s="892" t="s">
        <v>476</v>
      </c>
      <c r="BW118" s="892"/>
      <c r="BX118" s="892"/>
      <c r="BY118" s="892"/>
      <c r="BZ118" s="892"/>
      <c r="CA118" s="892" t="s">
        <v>450</v>
      </c>
      <c r="CB118" s="892"/>
      <c r="CC118" s="892"/>
      <c r="CD118" s="892"/>
      <c r="CE118" s="892"/>
      <c r="CF118" s="922" t="s">
        <v>450</v>
      </c>
      <c r="CG118" s="923"/>
      <c r="CH118" s="923"/>
      <c r="CI118" s="923"/>
      <c r="CJ118" s="923"/>
      <c r="CK118" s="978"/>
      <c r="CL118" s="865"/>
      <c r="CM118" s="868" t="s">
        <v>479</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452</v>
      </c>
      <c r="DH118" s="824"/>
      <c r="DI118" s="824"/>
      <c r="DJ118" s="824"/>
      <c r="DK118" s="825"/>
      <c r="DL118" s="826" t="s">
        <v>450</v>
      </c>
      <c r="DM118" s="824"/>
      <c r="DN118" s="824"/>
      <c r="DO118" s="824"/>
      <c r="DP118" s="825"/>
      <c r="DQ118" s="826" t="s">
        <v>449</v>
      </c>
      <c r="DR118" s="824"/>
      <c r="DS118" s="824"/>
      <c r="DT118" s="824"/>
      <c r="DU118" s="825"/>
      <c r="DV118" s="871" t="s">
        <v>449</v>
      </c>
      <c r="DW118" s="872"/>
      <c r="DX118" s="872"/>
      <c r="DY118" s="872"/>
      <c r="DZ118" s="873"/>
    </row>
    <row r="119" spans="1:130" s="246" customFormat="1" ht="26.25" customHeight="1" x14ac:dyDescent="0.15">
      <c r="A119" s="862" t="s">
        <v>447</v>
      </c>
      <c r="B119" s="863"/>
      <c r="C119" s="938" t="s">
        <v>448</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450</v>
      </c>
      <c r="AB119" s="942"/>
      <c r="AC119" s="942"/>
      <c r="AD119" s="942"/>
      <c r="AE119" s="943"/>
      <c r="AF119" s="944" t="s">
        <v>476</v>
      </c>
      <c r="AG119" s="942"/>
      <c r="AH119" s="942"/>
      <c r="AI119" s="942"/>
      <c r="AJ119" s="943"/>
      <c r="AK119" s="944" t="s">
        <v>183</v>
      </c>
      <c r="AL119" s="942"/>
      <c r="AM119" s="942"/>
      <c r="AN119" s="942"/>
      <c r="AO119" s="943"/>
      <c r="AP119" s="945" t="s">
        <v>476</v>
      </c>
      <c r="AQ119" s="946"/>
      <c r="AR119" s="946"/>
      <c r="AS119" s="946"/>
      <c r="AT119" s="947"/>
      <c r="AU119" s="985"/>
      <c r="AV119" s="986"/>
      <c r="AW119" s="986"/>
      <c r="AX119" s="986"/>
      <c r="AY119" s="986"/>
      <c r="AZ119" s="277" t="s">
        <v>186</v>
      </c>
      <c r="BA119" s="277"/>
      <c r="BB119" s="277"/>
      <c r="BC119" s="277"/>
      <c r="BD119" s="277"/>
      <c r="BE119" s="277"/>
      <c r="BF119" s="277"/>
      <c r="BG119" s="277"/>
      <c r="BH119" s="277"/>
      <c r="BI119" s="277"/>
      <c r="BJ119" s="277"/>
      <c r="BK119" s="277"/>
      <c r="BL119" s="277"/>
      <c r="BM119" s="277"/>
      <c r="BN119" s="277"/>
      <c r="BO119" s="924" t="s">
        <v>480</v>
      </c>
      <c r="BP119" s="925"/>
      <c r="BQ119" s="929">
        <v>131808654</v>
      </c>
      <c r="BR119" s="892"/>
      <c r="BS119" s="892"/>
      <c r="BT119" s="892"/>
      <c r="BU119" s="892"/>
      <c r="BV119" s="892">
        <v>128245077</v>
      </c>
      <c r="BW119" s="892"/>
      <c r="BX119" s="892"/>
      <c r="BY119" s="892"/>
      <c r="BZ119" s="892"/>
      <c r="CA119" s="892">
        <v>125101015</v>
      </c>
      <c r="CB119" s="892"/>
      <c r="CC119" s="892"/>
      <c r="CD119" s="892"/>
      <c r="CE119" s="892"/>
      <c r="CF119" s="790"/>
      <c r="CG119" s="791"/>
      <c r="CH119" s="791"/>
      <c r="CI119" s="791"/>
      <c r="CJ119" s="881"/>
      <c r="CK119" s="979"/>
      <c r="CL119" s="867"/>
      <c r="CM119" s="885" t="s">
        <v>481</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5672627</v>
      </c>
      <c r="DH119" s="807"/>
      <c r="DI119" s="807"/>
      <c r="DJ119" s="807"/>
      <c r="DK119" s="808"/>
      <c r="DL119" s="809">
        <v>5137378</v>
      </c>
      <c r="DM119" s="807"/>
      <c r="DN119" s="807"/>
      <c r="DO119" s="807"/>
      <c r="DP119" s="808"/>
      <c r="DQ119" s="809">
        <v>5439170</v>
      </c>
      <c r="DR119" s="807"/>
      <c r="DS119" s="807"/>
      <c r="DT119" s="807"/>
      <c r="DU119" s="808"/>
      <c r="DV119" s="895">
        <v>7.4</v>
      </c>
      <c r="DW119" s="896"/>
      <c r="DX119" s="896"/>
      <c r="DY119" s="896"/>
      <c r="DZ119" s="897"/>
    </row>
    <row r="120" spans="1:130" s="246" customFormat="1" ht="26.25" customHeight="1" x14ac:dyDescent="0.15">
      <c r="A120" s="864"/>
      <c r="B120" s="865"/>
      <c r="C120" s="868" t="s">
        <v>454</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v>37590</v>
      </c>
      <c r="AB120" s="824"/>
      <c r="AC120" s="824"/>
      <c r="AD120" s="824"/>
      <c r="AE120" s="825"/>
      <c r="AF120" s="826">
        <v>37590</v>
      </c>
      <c r="AG120" s="824"/>
      <c r="AH120" s="824"/>
      <c r="AI120" s="824"/>
      <c r="AJ120" s="825"/>
      <c r="AK120" s="826">
        <v>37590</v>
      </c>
      <c r="AL120" s="824"/>
      <c r="AM120" s="824"/>
      <c r="AN120" s="824"/>
      <c r="AO120" s="825"/>
      <c r="AP120" s="871">
        <v>0.1</v>
      </c>
      <c r="AQ120" s="872"/>
      <c r="AR120" s="872"/>
      <c r="AS120" s="872"/>
      <c r="AT120" s="873"/>
      <c r="AU120" s="930" t="s">
        <v>482</v>
      </c>
      <c r="AV120" s="931"/>
      <c r="AW120" s="931"/>
      <c r="AX120" s="931"/>
      <c r="AY120" s="932"/>
      <c r="AZ120" s="907" t="s">
        <v>483</v>
      </c>
      <c r="BA120" s="852"/>
      <c r="BB120" s="852"/>
      <c r="BC120" s="852"/>
      <c r="BD120" s="852"/>
      <c r="BE120" s="852"/>
      <c r="BF120" s="852"/>
      <c r="BG120" s="852"/>
      <c r="BH120" s="852"/>
      <c r="BI120" s="852"/>
      <c r="BJ120" s="852"/>
      <c r="BK120" s="852"/>
      <c r="BL120" s="852"/>
      <c r="BM120" s="852"/>
      <c r="BN120" s="852"/>
      <c r="BO120" s="852"/>
      <c r="BP120" s="853"/>
      <c r="BQ120" s="908">
        <v>39202043</v>
      </c>
      <c r="BR120" s="889"/>
      <c r="BS120" s="889"/>
      <c r="BT120" s="889"/>
      <c r="BU120" s="889"/>
      <c r="BV120" s="889">
        <v>41584605</v>
      </c>
      <c r="BW120" s="889"/>
      <c r="BX120" s="889"/>
      <c r="BY120" s="889"/>
      <c r="BZ120" s="889"/>
      <c r="CA120" s="889">
        <v>40525204</v>
      </c>
      <c r="CB120" s="889"/>
      <c r="CC120" s="889"/>
      <c r="CD120" s="889"/>
      <c r="CE120" s="889"/>
      <c r="CF120" s="913">
        <v>55.4</v>
      </c>
      <c r="CG120" s="914"/>
      <c r="CH120" s="914"/>
      <c r="CI120" s="914"/>
      <c r="CJ120" s="914"/>
      <c r="CK120" s="915" t="s">
        <v>484</v>
      </c>
      <c r="CL120" s="899"/>
      <c r="CM120" s="899"/>
      <c r="CN120" s="899"/>
      <c r="CO120" s="900"/>
      <c r="CP120" s="919" t="s">
        <v>485</v>
      </c>
      <c r="CQ120" s="920"/>
      <c r="CR120" s="920"/>
      <c r="CS120" s="920"/>
      <c r="CT120" s="920"/>
      <c r="CU120" s="920"/>
      <c r="CV120" s="920"/>
      <c r="CW120" s="920"/>
      <c r="CX120" s="920"/>
      <c r="CY120" s="920"/>
      <c r="CZ120" s="920"/>
      <c r="DA120" s="920"/>
      <c r="DB120" s="920"/>
      <c r="DC120" s="920"/>
      <c r="DD120" s="920"/>
      <c r="DE120" s="920"/>
      <c r="DF120" s="921"/>
      <c r="DG120" s="908">
        <v>7590079</v>
      </c>
      <c r="DH120" s="889"/>
      <c r="DI120" s="889"/>
      <c r="DJ120" s="889"/>
      <c r="DK120" s="889"/>
      <c r="DL120" s="889">
        <v>6823821</v>
      </c>
      <c r="DM120" s="889"/>
      <c r="DN120" s="889"/>
      <c r="DO120" s="889"/>
      <c r="DP120" s="889"/>
      <c r="DQ120" s="889">
        <v>6326754</v>
      </c>
      <c r="DR120" s="889"/>
      <c r="DS120" s="889"/>
      <c r="DT120" s="889"/>
      <c r="DU120" s="889"/>
      <c r="DV120" s="890">
        <v>8.6999999999999993</v>
      </c>
      <c r="DW120" s="890"/>
      <c r="DX120" s="890"/>
      <c r="DY120" s="890"/>
      <c r="DZ120" s="891"/>
    </row>
    <row r="121" spans="1:130" s="246" customFormat="1" ht="26.25" customHeight="1" x14ac:dyDescent="0.15">
      <c r="A121" s="864"/>
      <c r="B121" s="865"/>
      <c r="C121" s="910" t="s">
        <v>486</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452</v>
      </c>
      <c r="AB121" s="824"/>
      <c r="AC121" s="824"/>
      <c r="AD121" s="824"/>
      <c r="AE121" s="825"/>
      <c r="AF121" s="826" t="s">
        <v>462</v>
      </c>
      <c r="AG121" s="824"/>
      <c r="AH121" s="824"/>
      <c r="AI121" s="824"/>
      <c r="AJ121" s="825"/>
      <c r="AK121" s="826" t="s">
        <v>450</v>
      </c>
      <c r="AL121" s="824"/>
      <c r="AM121" s="824"/>
      <c r="AN121" s="824"/>
      <c r="AO121" s="825"/>
      <c r="AP121" s="871" t="s">
        <v>452</v>
      </c>
      <c r="AQ121" s="872"/>
      <c r="AR121" s="872"/>
      <c r="AS121" s="872"/>
      <c r="AT121" s="873"/>
      <c r="AU121" s="933"/>
      <c r="AV121" s="934"/>
      <c r="AW121" s="934"/>
      <c r="AX121" s="934"/>
      <c r="AY121" s="935"/>
      <c r="AZ121" s="859" t="s">
        <v>487</v>
      </c>
      <c r="BA121" s="794"/>
      <c r="BB121" s="794"/>
      <c r="BC121" s="794"/>
      <c r="BD121" s="794"/>
      <c r="BE121" s="794"/>
      <c r="BF121" s="794"/>
      <c r="BG121" s="794"/>
      <c r="BH121" s="794"/>
      <c r="BI121" s="794"/>
      <c r="BJ121" s="794"/>
      <c r="BK121" s="794"/>
      <c r="BL121" s="794"/>
      <c r="BM121" s="794"/>
      <c r="BN121" s="794"/>
      <c r="BO121" s="794"/>
      <c r="BP121" s="795"/>
      <c r="BQ121" s="860">
        <v>20608540</v>
      </c>
      <c r="BR121" s="861"/>
      <c r="BS121" s="861"/>
      <c r="BT121" s="861"/>
      <c r="BU121" s="861"/>
      <c r="BV121" s="861">
        <v>19262541</v>
      </c>
      <c r="BW121" s="861"/>
      <c r="BX121" s="861"/>
      <c r="BY121" s="861"/>
      <c r="BZ121" s="861"/>
      <c r="CA121" s="861">
        <v>18545729</v>
      </c>
      <c r="CB121" s="861"/>
      <c r="CC121" s="861"/>
      <c r="CD121" s="861"/>
      <c r="CE121" s="861"/>
      <c r="CF121" s="922">
        <v>25.4</v>
      </c>
      <c r="CG121" s="923"/>
      <c r="CH121" s="923"/>
      <c r="CI121" s="923"/>
      <c r="CJ121" s="923"/>
      <c r="CK121" s="916"/>
      <c r="CL121" s="902"/>
      <c r="CM121" s="902"/>
      <c r="CN121" s="902"/>
      <c r="CO121" s="903"/>
      <c r="CP121" s="882" t="s">
        <v>488</v>
      </c>
      <c r="CQ121" s="883"/>
      <c r="CR121" s="883"/>
      <c r="CS121" s="883"/>
      <c r="CT121" s="883"/>
      <c r="CU121" s="883"/>
      <c r="CV121" s="883"/>
      <c r="CW121" s="883"/>
      <c r="CX121" s="883"/>
      <c r="CY121" s="883"/>
      <c r="CZ121" s="883"/>
      <c r="DA121" s="883"/>
      <c r="DB121" s="883"/>
      <c r="DC121" s="883"/>
      <c r="DD121" s="883"/>
      <c r="DE121" s="883"/>
      <c r="DF121" s="884"/>
      <c r="DG121" s="860">
        <v>315076</v>
      </c>
      <c r="DH121" s="861"/>
      <c r="DI121" s="861"/>
      <c r="DJ121" s="861"/>
      <c r="DK121" s="861"/>
      <c r="DL121" s="861">
        <v>325046</v>
      </c>
      <c r="DM121" s="861"/>
      <c r="DN121" s="861"/>
      <c r="DO121" s="861"/>
      <c r="DP121" s="861"/>
      <c r="DQ121" s="861">
        <v>819516</v>
      </c>
      <c r="DR121" s="861"/>
      <c r="DS121" s="861"/>
      <c r="DT121" s="861"/>
      <c r="DU121" s="861"/>
      <c r="DV121" s="838">
        <v>1.1000000000000001</v>
      </c>
      <c r="DW121" s="838"/>
      <c r="DX121" s="838"/>
      <c r="DY121" s="838"/>
      <c r="DZ121" s="839"/>
    </row>
    <row r="122" spans="1:130" s="246" customFormat="1" ht="26.25" customHeight="1" x14ac:dyDescent="0.15">
      <c r="A122" s="864"/>
      <c r="B122" s="865"/>
      <c r="C122" s="868" t="s">
        <v>466</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467</v>
      </c>
      <c r="AB122" s="824"/>
      <c r="AC122" s="824"/>
      <c r="AD122" s="824"/>
      <c r="AE122" s="825"/>
      <c r="AF122" s="826" t="s">
        <v>450</v>
      </c>
      <c r="AG122" s="824"/>
      <c r="AH122" s="824"/>
      <c r="AI122" s="824"/>
      <c r="AJ122" s="825"/>
      <c r="AK122" s="826" t="s">
        <v>467</v>
      </c>
      <c r="AL122" s="824"/>
      <c r="AM122" s="824"/>
      <c r="AN122" s="824"/>
      <c r="AO122" s="825"/>
      <c r="AP122" s="871" t="s">
        <v>452</v>
      </c>
      <c r="AQ122" s="872"/>
      <c r="AR122" s="872"/>
      <c r="AS122" s="872"/>
      <c r="AT122" s="873"/>
      <c r="AU122" s="933"/>
      <c r="AV122" s="934"/>
      <c r="AW122" s="934"/>
      <c r="AX122" s="934"/>
      <c r="AY122" s="935"/>
      <c r="AZ122" s="926" t="s">
        <v>489</v>
      </c>
      <c r="BA122" s="927"/>
      <c r="BB122" s="927"/>
      <c r="BC122" s="927"/>
      <c r="BD122" s="927"/>
      <c r="BE122" s="927"/>
      <c r="BF122" s="927"/>
      <c r="BG122" s="927"/>
      <c r="BH122" s="927"/>
      <c r="BI122" s="927"/>
      <c r="BJ122" s="927"/>
      <c r="BK122" s="927"/>
      <c r="BL122" s="927"/>
      <c r="BM122" s="927"/>
      <c r="BN122" s="927"/>
      <c r="BO122" s="927"/>
      <c r="BP122" s="928"/>
      <c r="BQ122" s="929">
        <v>93691404</v>
      </c>
      <c r="BR122" s="892"/>
      <c r="BS122" s="892"/>
      <c r="BT122" s="892"/>
      <c r="BU122" s="892"/>
      <c r="BV122" s="892">
        <v>91842251</v>
      </c>
      <c r="BW122" s="892"/>
      <c r="BX122" s="892"/>
      <c r="BY122" s="892"/>
      <c r="BZ122" s="892"/>
      <c r="CA122" s="892">
        <v>90524032</v>
      </c>
      <c r="CB122" s="892"/>
      <c r="CC122" s="892"/>
      <c r="CD122" s="892"/>
      <c r="CE122" s="892"/>
      <c r="CF122" s="893">
        <v>123.8</v>
      </c>
      <c r="CG122" s="894"/>
      <c r="CH122" s="894"/>
      <c r="CI122" s="894"/>
      <c r="CJ122" s="894"/>
      <c r="CK122" s="916"/>
      <c r="CL122" s="902"/>
      <c r="CM122" s="902"/>
      <c r="CN122" s="902"/>
      <c r="CO122" s="903"/>
      <c r="CP122" s="882" t="s">
        <v>490</v>
      </c>
      <c r="CQ122" s="883"/>
      <c r="CR122" s="883"/>
      <c r="CS122" s="883"/>
      <c r="CT122" s="883"/>
      <c r="CU122" s="883"/>
      <c r="CV122" s="883"/>
      <c r="CW122" s="883"/>
      <c r="CX122" s="883"/>
      <c r="CY122" s="883"/>
      <c r="CZ122" s="883"/>
      <c r="DA122" s="883"/>
      <c r="DB122" s="883"/>
      <c r="DC122" s="883"/>
      <c r="DD122" s="883"/>
      <c r="DE122" s="883"/>
      <c r="DF122" s="884"/>
      <c r="DG122" s="860">
        <v>612281</v>
      </c>
      <c r="DH122" s="861"/>
      <c r="DI122" s="861"/>
      <c r="DJ122" s="861"/>
      <c r="DK122" s="861"/>
      <c r="DL122" s="861">
        <v>611754</v>
      </c>
      <c r="DM122" s="861"/>
      <c r="DN122" s="861"/>
      <c r="DO122" s="861"/>
      <c r="DP122" s="861"/>
      <c r="DQ122" s="861">
        <v>549113</v>
      </c>
      <c r="DR122" s="861"/>
      <c r="DS122" s="861"/>
      <c r="DT122" s="861"/>
      <c r="DU122" s="861"/>
      <c r="DV122" s="838">
        <v>0.8</v>
      </c>
      <c r="DW122" s="838"/>
      <c r="DX122" s="838"/>
      <c r="DY122" s="838"/>
      <c r="DZ122" s="839"/>
    </row>
    <row r="123" spans="1:130" s="246" customFormat="1" ht="26.25" customHeight="1" x14ac:dyDescent="0.15">
      <c r="A123" s="864"/>
      <c r="B123" s="865"/>
      <c r="C123" s="868" t="s">
        <v>473</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467</v>
      </c>
      <c r="AB123" s="824"/>
      <c r="AC123" s="824"/>
      <c r="AD123" s="824"/>
      <c r="AE123" s="825"/>
      <c r="AF123" s="826" t="s">
        <v>452</v>
      </c>
      <c r="AG123" s="824"/>
      <c r="AH123" s="824"/>
      <c r="AI123" s="824"/>
      <c r="AJ123" s="825"/>
      <c r="AK123" s="826" t="s">
        <v>452</v>
      </c>
      <c r="AL123" s="824"/>
      <c r="AM123" s="824"/>
      <c r="AN123" s="824"/>
      <c r="AO123" s="825"/>
      <c r="AP123" s="871" t="s">
        <v>183</v>
      </c>
      <c r="AQ123" s="872"/>
      <c r="AR123" s="872"/>
      <c r="AS123" s="872"/>
      <c r="AT123" s="873"/>
      <c r="AU123" s="936"/>
      <c r="AV123" s="937"/>
      <c r="AW123" s="937"/>
      <c r="AX123" s="937"/>
      <c r="AY123" s="937"/>
      <c r="AZ123" s="277" t="s">
        <v>186</v>
      </c>
      <c r="BA123" s="277"/>
      <c r="BB123" s="277"/>
      <c r="BC123" s="277"/>
      <c r="BD123" s="277"/>
      <c r="BE123" s="277"/>
      <c r="BF123" s="277"/>
      <c r="BG123" s="277"/>
      <c r="BH123" s="277"/>
      <c r="BI123" s="277"/>
      <c r="BJ123" s="277"/>
      <c r="BK123" s="277"/>
      <c r="BL123" s="277"/>
      <c r="BM123" s="277"/>
      <c r="BN123" s="277"/>
      <c r="BO123" s="924" t="s">
        <v>491</v>
      </c>
      <c r="BP123" s="925"/>
      <c r="BQ123" s="879">
        <v>153501987</v>
      </c>
      <c r="BR123" s="880"/>
      <c r="BS123" s="880"/>
      <c r="BT123" s="880"/>
      <c r="BU123" s="880"/>
      <c r="BV123" s="880">
        <v>152689397</v>
      </c>
      <c r="BW123" s="880"/>
      <c r="BX123" s="880"/>
      <c r="BY123" s="880"/>
      <c r="BZ123" s="880"/>
      <c r="CA123" s="880">
        <v>149594965</v>
      </c>
      <c r="CB123" s="880"/>
      <c r="CC123" s="880"/>
      <c r="CD123" s="880"/>
      <c r="CE123" s="880"/>
      <c r="CF123" s="790"/>
      <c r="CG123" s="791"/>
      <c r="CH123" s="791"/>
      <c r="CI123" s="791"/>
      <c r="CJ123" s="881"/>
      <c r="CK123" s="916"/>
      <c r="CL123" s="902"/>
      <c r="CM123" s="902"/>
      <c r="CN123" s="902"/>
      <c r="CO123" s="903"/>
      <c r="CP123" s="882" t="s">
        <v>416</v>
      </c>
      <c r="CQ123" s="883"/>
      <c r="CR123" s="883"/>
      <c r="CS123" s="883"/>
      <c r="CT123" s="883"/>
      <c r="CU123" s="883"/>
      <c r="CV123" s="883"/>
      <c r="CW123" s="883"/>
      <c r="CX123" s="883"/>
      <c r="CY123" s="883"/>
      <c r="CZ123" s="883"/>
      <c r="DA123" s="883"/>
      <c r="DB123" s="883"/>
      <c r="DC123" s="883"/>
      <c r="DD123" s="883"/>
      <c r="DE123" s="883"/>
      <c r="DF123" s="884"/>
      <c r="DG123" s="823">
        <v>516119</v>
      </c>
      <c r="DH123" s="824"/>
      <c r="DI123" s="824"/>
      <c r="DJ123" s="824"/>
      <c r="DK123" s="825"/>
      <c r="DL123" s="826">
        <v>545126</v>
      </c>
      <c r="DM123" s="824"/>
      <c r="DN123" s="824"/>
      <c r="DO123" s="824"/>
      <c r="DP123" s="825"/>
      <c r="DQ123" s="826">
        <v>433022</v>
      </c>
      <c r="DR123" s="824"/>
      <c r="DS123" s="824"/>
      <c r="DT123" s="824"/>
      <c r="DU123" s="825"/>
      <c r="DV123" s="871">
        <v>0.6</v>
      </c>
      <c r="DW123" s="872"/>
      <c r="DX123" s="872"/>
      <c r="DY123" s="872"/>
      <c r="DZ123" s="873"/>
    </row>
    <row r="124" spans="1:130" s="246" customFormat="1" ht="26.25" customHeight="1" thickBot="1" x14ac:dyDescent="0.2">
      <c r="A124" s="864"/>
      <c r="B124" s="865"/>
      <c r="C124" s="868" t="s">
        <v>477</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183</v>
      </c>
      <c r="AB124" s="824"/>
      <c r="AC124" s="824"/>
      <c r="AD124" s="824"/>
      <c r="AE124" s="825"/>
      <c r="AF124" s="826" t="s">
        <v>183</v>
      </c>
      <c r="AG124" s="824"/>
      <c r="AH124" s="824"/>
      <c r="AI124" s="824"/>
      <c r="AJ124" s="825"/>
      <c r="AK124" s="826" t="s">
        <v>183</v>
      </c>
      <c r="AL124" s="824"/>
      <c r="AM124" s="824"/>
      <c r="AN124" s="824"/>
      <c r="AO124" s="825"/>
      <c r="AP124" s="871" t="s">
        <v>183</v>
      </c>
      <c r="AQ124" s="872"/>
      <c r="AR124" s="872"/>
      <c r="AS124" s="872"/>
      <c r="AT124" s="873"/>
      <c r="AU124" s="874" t="s">
        <v>492</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183</v>
      </c>
      <c r="BR124" s="878"/>
      <c r="BS124" s="878"/>
      <c r="BT124" s="878"/>
      <c r="BU124" s="878"/>
      <c r="BV124" s="878" t="s">
        <v>183</v>
      </c>
      <c r="BW124" s="878"/>
      <c r="BX124" s="878"/>
      <c r="BY124" s="878"/>
      <c r="BZ124" s="878"/>
      <c r="CA124" s="878" t="s">
        <v>183</v>
      </c>
      <c r="CB124" s="878"/>
      <c r="CC124" s="878"/>
      <c r="CD124" s="878"/>
      <c r="CE124" s="878"/>
      <c r="CF124" s="768"/>
      <c r="CG124" s="769"/>
      <c r="CH124" s="769"/>
      <c r="CI124" s="769"/>
      <c r="CJ124" s="909"/>
      <c r="CK124" s="917"/>
      <c r="CL124" s="917"/>
      <c r="CM124" s="917"/>
      <c r="CN124" s="917"/>
      <c r="CO124" s="918"/>
      <c r="CP124" s="882" t="s">
        <v>493</v>
      </c>
      <c r="CQ124" s="883"/>
      <c r="CR124" s="883"/>
      <c r="CS124" s="883"/>
      <c r="CT124" s="883"/>
      <c r="CU124" s="883"/>
      <c r="CV124" s="883"/>
      <c r="CW124" s="883"/>
      <c r="CX124" s="883"/>
      <c r="CY124" s="883"/>
      <c r="CZ124" s="883"/>
      <c r="DA124" s="883"/>
      <c r="DB124" s="883"/>
      <c r="DC124" s="883"/>
      <c r="DD124" s="883"/>
      <c r="DE124" s="883"/>
      <c r="DF124" s="884"/>
      <c r="DG124" s="806">
        <v>5022</v>
      </c>
      <c r="DH124" s="807"/>
      <c r="DI124" s="807"/>
      <c r="DJ124" s="807"/>
      <c r="DK124" s="808"/>
      <c r="DL124" s="809">
        <v>4556</v>
      </c>
      <c r="DM124" s="807"/>
      <c r="DN124" s="807"/>
      <c r="DO124" s="807"/>
      <c r="DP124" s="808"/>
      <c r="DQ124" s="809">
        <v>4062</v>
      </c>
      <c r="DR124" s="807"/>
      <c r="DS124" s="807"/>
      <c r="DT124" s="807"/>
      <c r="DU124" s="808"/>
      <c r="DV124" s="895">
        <v>0</v>
      </c>
      <c r="DW124" s="896"/>
      <c r="DX124" s="896"/>
      <c r="DY124" s="896"/>
      <c r="DZ124" s="897"/>
    </row>
    <row r="125" spans="1:130" s="246" customFormat="1" ht="26.25" customHeight="1" x14ac:dyDescent="0.15">
      <c r="A125" s="864"/>
      <c r="B125" s="865"/>
      <c r="C125" s="868" t="s">
        <v>479</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494</v>
      </c>
      <c r="AB125" s="824"/>
      <c r="AC125" s="824"/>
      <c r="AD125" s="824"/>
      <c r="AE125" s="825"/>
      <c r="AF125" s="826" t="s">
        <v>495</v>
      </c>
      <c r="AG125" s="824"/>
      <c r="AH125" s="824"/>
      <c r="AI125" s="824"/>
      <c r="AJ125" s="825"/>
      <c r="AK125" s="826" t="s">
        <v>452</v>
      </c>
      <c r="AL125" s="824"/>
      <c r="AM125" s="824"/>
      <c r="AN125" s="824"/>
      <c r="AO125" s="825"/>
      <c r="AP125" s="871" t="s">
        <v>496</v>
      </c>
      <c r="AQ125" s="872"/>
      <c r="AR125" s="872"/>
      <c r="AS125" s="872"/>
      <c r="AT125" s="873"/>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8" t="s">
        <v>497</v>
      </c>
      <c r="CL125" s="899"/>
      <c r="CM125" s="899"/>
      <c r="CN125" s="899"/>
      <c r="CO125" s="900"/>
      <c r="CP125" s="907" t="s">
        <v>498</v>
      </c>
      <c r="CQ125" s="852"/>
      <c r="CR125" s="852"/>
      <c r="CS125" s="852"/>
      <c r="CT125" s="852"/>
      <c r="CU125" s="852"/>
      <c r="CV125" s="852"/>
      <c r="CW125" s="852"/>
      <c r="CX125" s="852"/>
      <c r="CY125" s="852"/>
      <c r="CZ125" s="852"/>
      <c r="DA125" s="852"/>
      <c r="DB125" s="852"/>
      <c r="DC125" s="852"/>
      <c r="DD125" s="852"/>
      <c r="DE125" s="852"/>
      <c r="DF125" s="853"/>
      <c r="DG125" s="908" t="s">
        <v>495</v>
      </c>
      <c r="DH125" s="889"/>
      <c r="DI125" s="889"/>
      <c r="DJ125" s="889"/>
      <c r="DK125" s="889"/>
      <c r="DL125" s="889" t="s">
        <v>499</v>
      </c>
      <c r="DM125" s="889"/>
      <c r="DN125" s="889"/>
      <c r="DO125" s="889"/>
      <c r="DP125" s="889"/>
      <c r="DQ125" s="889" t="s">
        <v>496</v>
      </c>
      <c r="DR125" s="889"/>
      <c r="DS125" s="889"/>
      <c r="DT125" s="889"/>
      <c r="DU125" s="889"/>
      <c r="DV125" s="890" t="s">
        <v>500</v>
      </c>
      <c r="DW125" s="890"/>
      <c r="DX125" s="890"/>
      <c r="DY125" s="890"/>
      <c r="DZ125" s="891"/>
    </row>
    <row r="126" spans="1:130" s="246" customFormat="1" ht="26.25" customHeight="1" thickBot="1" x14ac:dyDescent="0.2">
      <c r="A126" s="864"/>
      <c r="B126" s="865"/>
      <c r="C126" s="868" t="s">
        <v>481</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1484005</v>
      </c>
      <c r="AB126" s="824"/>
      <c r="AC126" s="824"/>
      <c r="AD126" s="824"/>
      <c r="AE126" s="825"/>
      <c r="AF126" s="826">
        <v>986265</v>
      </c>
      <c r="AG126" s="824"/>
      <c r="AH126" s="824"/>
      <c r="AI126" s="824"/>
      <c r="AJ126" s="825"/>
      <c r="AK126" s="826">
        <v>2394159</v>
      </c>
      <c r="AL126" s="824"/>
      <c r="AM126" s="824"/>
      <c r="AN126" s="824"/>
      <c r="AO126" s="825"/>
      <c r="AP126" s="871">
        <v>3.3</v>
      </c>
      <c r="AQ126" s="872"/>
      <c r="AR126" s="872"/>
      <c r="AS126" s="872"/>
      <c r="AT126" s="873"/>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01"/>
      <c r="CL126" s="902"/>
      <c r="CM126" s="902"/>
      <c r="CN126" s="902"/>
      <c r="CO126" s="903"/>
      <c r="CP126" s="859" t="s">
        <v>501</v>
      </c>
      <c r="CQ126" s="794"/>
      <c r="CR126" s="794"/>
      <c r="CS126" s="794"/>
      <c r="CT126" s="794"/>
      <c r="CU126" s="794"/>
      <c r="CV126" s="794"/>
      <c r="CW126" s="794"/>
      <c r="CX126" s="794"/>
      <c r="CY126" s="794"/>
      <c r="CZ126" s="794"/>
      <c r="DA126" s="794"/>
      <c r="DB126" s="794"/>
      <c r="DC126" s="794"/>
      <c r="DD126" s="794"/>
      <c r="DE126" s="794"/>
      <c r="DF126" s="795"/>
      <c r="DG126" s="860" t="s">
        <v>452</v>
      </c>
      <c r="DH126" s="861"/>
      <c r="DI126" s="861"/>
      <c r="DJ126" s="861"/>
      <c r="DK126" s="861"/>
      <c r="DL126" s="861" t="s">
        <v>452</v>
      </c>
      <c r="DM126" s="861"/>
      <c r="DN126" s="861"/>
      <c r="DO126" s="861"/>
      <c r="DP126" s="861"/>
      <c r="DQ126" s="861" t="s">
        <v>496</v>
      </c>
      <c r="DR126" s="861"/>
      <c r="DS126" s="861"/>
      <c r="DT126" s="861"/>
      <c r="DU126" s="861"/>
      <c r="DV126" s="838" t="s">
        <v>496</v>
      </c>
      <c r="DW126" s="838"/>
      <c r="DX126" s="838"/>
      <c r="DY126" s="838"/>
      <c r="DZ126" s="839"/>
    </row>
    <row r="127" spans="1:130" s="246" customFormat="1" ht="26.25" customHeight="1" x14ac:dyDescent="0.15">
      <c r="A127" s="866"/>
      <c r="B127" s="867"/>
      <c r="C127" s="885" t="s">
        <v>502</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452</v>
      </c>
      <c r="AB127" s="824"/>
      <c r="AC127" s="824"/>
      <c r="AD127" s="824"/>
      <c r="AE127" s="825"/>
      <c r="AF127" s="826" t="s">
        <v>503</v>
      </c>
      <c r="AG127" s="824"/>
      <c r="AH127" s="824"/>
      <c r="AI127" s="824"/>
      <c r="AJ127" s="825"/>
      <c r="AK127" s="826" t="s">
        <v>500</v>
      </c>
      <c r="AL127" s="824"/>
      <c r="AM127" s="824"/>
      <c r="AN127" s="824"/>
      <c r="AO127" s="825"/>
      <c r="AP127" s="871" t="s">
        <v>494</v>
      </c>
      <c r="AQ127" s="872"/>
      <c r="AR127" s="872"/>
      <c r="AS127" s="872"/>
      <c r="AT127" s="873"/>
      <c r="AU127" s="282"/>
      <c r="AV127" s="282"/>
      <c r="AW127" s="282"/>
      <c r="AX127" s="888" t="s">
        <v>504</v>
      </c>
      <c r="AY127" s="856"/>
      <c r="AZ127" s="856"/>
      <c r="BA127" s="856"/>
      <c r="BB127" s="856"/>
      <c r="BC127" s="856"/>
      <c r="BD127" s="856"/>
      <c r="BE127" s="857"/>
      <c r="BF127" s="855" t="s">
        <v>505</v>
      </c>
      <c r="BG127" s="856"/>
      <c r="BH127" s="856"/>
      <c r="BI127" s="856"/>
      <c r="BJ127" s="856"/>
      <c r="BK127" s="856"/>
      <c r="BL127" s="857"/>
      <c r="BM127" s="855" t="s">
        <v>506</v>
      </c>
      <c r="BN127" s="856"/>
      <c r="BO127" s="856"/>
      <c r="BP127" s="856"/>
      <c r="BQ127" s="856"/>
      <c r="BR127" s="856"/>
      <c r="BS127" s="857"/>
      <c r="BT127" s="855" t="s">
        <v>507</v>
      </c>
      <c r="BU127" s="856"/>
      <c r="BV127" s="856"/>
      <c r="BW127" s="856"/>
      <c r="BX127" s="856"/>
      <c r="BY127" s="856"/>
      <c r="BZ127" s="858"/>
      <c r="CA127" s="282"/>
      <c r="CB127" s="282"/>
      <c r="CC127" s="282"/>
      <c r="CD127" s="283"/>
      <c r="CE127" s="283"/>
      <c r="CF127" s="283"/>
      <c r="CG127" s="280"/>
      <c r="CH127" s="280"/>
      <c r="CI127" s="280"/>
      <c r="CJ127" s="281"/>
      <c r="CK127" s="901"/>
      <c r="CL127" s="902"/>
      <c r="CM127" s="902"/>
      <c r="CN127" s="902"/>
      <c r="CO127" s="903"/>
      <c r="CP127" s="859" t="s">
        <v>508</v>
      </c>
      <c r="CQ127" s="794"/>
      <c r="CR127" s="794"/>
      <c r="CS127" s="794"/>
      <c r="CT127" s="794"/>
      <c r="CU127" s="794"/>
      <c r="CV127" s="794"/>
      <c r="CW127" s="794"/>
      <c r="CX127" s="794"/>
      <c r="CY127" s="794"/>
      <c r="CZ127" s="794"/>
      <c r="DA127" s="794"/>
      <c r="DB127" s="794"/>
      <c r="DC127" s="794"/>
      <c r="DD127" s="794"/>
      <c r="DE127" s="794"/>
      <c r="DF127" s="795"/>
      <c r="DG127" s="860" t="s">
        <v>499</v>
      </c>
      <c r="DH127" s="861"/>
      <c r="DI127" s="861"/>
      <c r="DJ127" s="861"/>
      <c r="DK127" s="861"/>
      <c r="DL127" s="861" t="s">
        <v>452</v>
      </c>
      <c r="DM127" s="861"/>
      <c r="DN127" s="861"/>
      <c r="DO127" s="861"/>
      <c r="DP127" s="861"/>
      <c r="DQ127" s="861" t="s">
        <v>494</v>
      </c>
      <c r="DR127" s="861"/>
      <c r="DS127" s="861"/>
      <c r="DT127" s="861"/>
      <c r="DU127" s="861"/>
      <c r="DV127" s="838" t="s">
        <v>500</v>
      </c>
      <c r="DW127" s="838"/>
      <c r="DX127" s="838"/>
      <c r="DY127" s="838"/>
      <c r="DZ127" s="839"/>
    </row>
    <row r="128" spans="1:130" s="246" customFormat="1" ht="26.25" customHeight="1" thickBot="1" x14ac:dyDescent="0.2">
      <c r="A128" s="840" t="s">
        <v>509</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510</v>
      </c>
      <c r="X128" s="842"/>
      <c r="Y128" s="842"/>
      <c r="Z128" s="843"/>
      <c r="AA128" s="844">
        <v>2503033</v>
      </c>
      <c r="AB128" s="845"/>
      <c r="AC128" s="845"/>
      <c r="AD128" s="845"/>
      <c r="AE128" s="846"/>
      <c r="AF128" s="847">
        <v>2674375</v>
      </c>
      <c r="AG128" s="845"/>
      <c r="AH128" s="845"/>
      <c r="AI128" s="845"/>
      <c r="AJ128" s="846"/>
      <c r="AK128" s="847">
        <v>2755267</v>
      </c>
      <c r="AL128" s="845"/>
      <c r="AM128" s="845"/>
      <c r="AN128" s="845"/>
      <c r="AO128" s="846"/>
      <c r="AP128" s="848"/>
      <c r="AQ128" s="849"/>
      <c r="AR128" s="849"/>
      <c r="AS128" s="849"/>
      <c r="AT128" s="850"/>
      <c r="AU128" s="282"/>
      <c r="AV128" s="282"/>
      <c r="AW128" s="282"/>
      <c r="AX128" s="851" t="s">
        <v>511</v>
      </c>
      <c r="AY128" s="852"/>
      <c r="AZ128" s="852"/>
      <c r="BA128" s="852"/>
      <c r="BB128" s="852"/>
      <c r="BC128" s="852"/>
      <c r="BD128" s="852"/>
      <c r="BE128" s="853"/>
      <c r="BF128" s="830" t="s">
        <v>183</v>
      </c>
      <c r="BG128" s="831"/>
      <c r="BH128" s="831"/>
      <c r="BI128" s="831"/>
      <c r="BJ128" s="831"/>
      <c r="BK128" s="831"/>
      <c r="BL128" s="854"/>
      <c r="BM128" s="830">
        <v>11.25</v>
      </c>
      <c r="BN128" s="831"/>
      <c r="BO128" s="831"/>
      <c r="BP128" s="831"/>
      <c r="BQ128" s="831"/>
      <c r="BR128" s="831"/>
      <c r="BS128" s="854"/>
      <c r="BT128" s="830">
        <v>20</v>
      </c>
      <c r="BU128" s="831"/>
      <c r="BV128" s="831"/>
      <c r="BW128" s="831"/>
      <c r="BX128" s="831"/>
      <c r="BY128" s="831"/>
      <c r="BZ128" s="832"/>
      <c r="CA128" s="283"/>
      <c r="CB128" s="283"/>
      <c r="CC128" s="283"/>
      <c r="CD128" s="283"/>
      <c r="CE128" s="283"/>
      <c r="CF128" s="283"/>
      <c r="CG128" s="280"/>
      <c r="CH128" s="280"/>
      <c r="CI128" s="280"/>
      <c r="CJ128" s="281"/>
      <c r="CK128" s="904"/>
      <c r="CL128" s="905"/>
      <c r="CM128" s="905"/>
      <c r="CN128" s="905"/>
      <c r="CO128" s="906"/>
      <c r="CP128" s="833" t="s">
        <v>512</v>
      </c>
      <c r="CQ128" s="772"/>
      <c r="CR128" s="772"/>
      <c r="CS128" s="772"/>
      <c r="CT128" s="772"/>
      <c r="CU128" s="772"/>
      <c r="CV128" s="772"/>
      <c r="CW128" s="772"/>
      <c r="CX128" s="772"/>
      <c r="CY128" s="772"/>
      <c r="CZ128" s="772"/>
      <c r="DA128" s="772"/>
      <c r="DB128" s="772"/>
      <c r="DC128" s="772"/>
      <c r="DD128" s="772"/>
      <c r="DE128" s="772"/>
      <c r="DF128" s="773"/>
      <c r="DG128" s="834">
        <v>815886</v>
      </c>
      <c r="DH128" s="835"/>
      <c r="DI128" s="835"/>
      <c r="DJ128" s="835"/>
      <c r="DK128" s="835"/>
      <c r="DL128" s="835">
        <v>792853</v>
      </c>
      <c r="DM128" s="835"/>
      <c r="DN128" s="835"/>
      <c r="DO128" s="835"/>
      <c r="DP128" s="835"/>
      <c r="DQ128" s="835">
        <v>829723</v>
      </c>
      <c r="DR128" s="835"/>
      <c r="DS128" s="835"/>
      <c r="DT128" s="835"/>
      <c r="DU128" s="835"/>
      <c r="DV128" s="836">
        <v>1.1000000000000001</v>
      </c>
      <c r="DW128" s="836"/>
      <c r="DX128" s="836"/>
      <c r="DY128" s="836"/>
      <c r="DZ128" s="837"/>
    </row>
    <row r="129" spans="1:131" s="246"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513</v>
      </c>
      <c r="X129" s="821"/>
      <c r="Y129" s="821"/>
      <c r="Z129" s="822"/>
      <c r="AA129" s="823">
        <v>78283038</v>
      </c>
      <c r="AB129" s="824"/>
      <c r="AC129" s="824"/>
      <c r="AD129" s="824"/>
      <c r="AE129" s="825"/>
      <c r="AF129" s="826">
        <v>78762264</v>
      </c>
      <c r="AG129" s="824"/>
      <c r="AH129" s="824"/>
      <c r="AI129" s="824"/>
      <c r="AJ129" s="825"/>
      <c r="AK129" s="826">
        <v>81265849</v>
      </c>
      <c r="AL129" s="824"/>
      <c r="AM129" s="824"/>
      <c r="AN129" s="824"/>
      <c r="AO129" s="825"/>
      <c r="AP129" s="827"/>
      <c r="AQ129" s="828"/>
      <c r="AR129" s="828"/>
      <c r="AS129" s="828"/>
      <c r="AT129" s="829"/>
      <c r="AU129" s="284"/>
      <c r="AV129" s="284"/>
      <c r="AW129" s="284"/>
      <c r="AX129" s="793" t="s">
        <v>514</v>
      </c>
      <c r="AY129" s="794"/>
      <c r="AZ129" s="794"/>
      <c r="BA129" s="794"/>
      <c r="BB129" s="794"/>
      <c r="BC129" s="794"/>
      <c r="BD129" s="794"/>
      <c r="BE129" s="795"/>
      <c r="BF129" s="813" t="s">
        <v>496</v>
      </c>
      <c r="BG129" s="814"/>
      <c r="BH129" s="814"/>
      <c r="BI129" s="814"/>
      <c r="BJ129" s="814"/>
      <c r="BK129" s="814"/>
      <c r="BL129" s="815"/>
      <c r="BM129" s="813">
        <v>16.25</v>
      </c>
      <c r="BN129" s="814"/>
      <c r="BO129" s="814"/>
      <c r="BP129" s="814"/>
      <c r="BQ129" s="814"/>
      <c r="BR129" s="814"/>
      <c r="BS129" s="815"/>
      <c r="BT129" s="813">
        <v>30</v>
      </c>
      <c r="BU129" s="816"/>
      <c r="BV129" s="816"/>
      <c r="BW129" s="816"/>
      <c r="BX129" s="816"/>
      <c r="BY129" s="816"/>
      <c r="BZ129" s="817"/>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8" t="s">
        <v>515</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516</v>
      </c>
      <c r="X130" s="821"/>
      <c r="Y130" s="821"/>
      <c r="Z130" s="822"/>
      <c r="AA130" s="823">
        <v>8630416</v>
      </c>
      <c r="AB130" s="824"/>
      <c r="AC130" s="824"/>
      <c r="AD130" s="824"/>
      <c r="AE130" s="825"/>
      <c r="AF130" s="826">
        <v>8374033</v>
      </c>
      <c r="AG130" s="824"/>
      <c r="AH130" s="824"/>
      <c r="AI130" s="824"/>
      <c r="AJ130" s="825"/>
      <c r="AK130" s="826">
        <v>8127867</v>
      </c>
      <c r="AL130" s="824"/>
      <c r="AM130" s="824"/>
      <c r="AN130" s="824"/>
      <c r="AO130" s="825"/>
      <c r="AP130" s="827"/>
      <c r="AQ130" s="828"/>
      <c r="AR130" s="828"/>
      <c r="AS130" s="828"/>
      <c r="AT130" s="829"/>
      <c r="AU130" s="284"/>
      <c r="AV130" s="284"/>
      <c r="AW130" s="284"/>
      <c r="AX130" s="793" t="s">
        <v>517</v>
      </c>
      <c r="AY130" s="794"/>
      <c r="AZ130" s="794"/>
      <c r="BA130" s="794"/>
      <c r="BB130" s="794"/>
      <c r="BC130" s="794"/>
      <c r="BD130" s="794"/>
      <c r="BE130" s="795"/>
      <c r="BF130" s="796">
        <v>2.5</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518</v>
      </c>
      <c r="X131" s="804"/>
      <c r="Y131" s="804"/>
      <c r="Z131" s="805"/>
      <c r="AA131" s="806">
        <v>69652622</v>
      </c>
      <c r="AB131" s="807"/>
      <c r="AC131" s="807"/>
      <c r="AD131" s="807"/>
      <c r="AE131" s="808"/>
      <c r="AF131" s="809">
        <v>70388231</v>
      </c>
      <c r="AG131" s="807"/>
      <c r="AH131" s="807"/>
      <c r="AI131" s="807"/>
      <c r="AJ131" s="808"/>
      <c r="AK131" s="809">
        <v>73137982</v>
      </c>
      <c r="AL131" s="807"/>
      <c r="AM131" s="807"/>
      <c r="AN131" s="807"/>
      <c r="AO131" s="808"/>
      <c r="AP131" s="810"/>
      <c r="AQ131" s="811"/>
      <c r="AR131" s="811"/>
      <c r="AS131" s="811"/>
      <c r="AT131" s="812"/>
      <c r="AU131" s="284"/>
      <c r="AV131" s="284"/>
      <c r="AW131" s="284"/>
      <c r="AX131" s="771" t="s">
        <v>519</v>
      </c>
      <c r="AY131" s="772"/>
      <c r="AZ131" s="772"/>
      <c r="BA131" s="772"/>
      <c r="BB131" s="772"/>
      <c r="BC131" s="772"/>
      <c r="BD131" s="772"/>
      <c r="BE131" s="773"/>
      <c r="BF131" s="774" t="s">
        <v>520</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80" t="s">
        <v>521</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522</v>
      </c>
      <c r="W132" s="784"/>
      <c r="X132" s="784"/>
      <c r="Y132" s="784"/>
      <c r="Z132" s="785"/>
      <c r="AA132" s="786">
        <v>2.9824153189999998</v>
      </c>
      <c r="AB132" s="787"/>
      <c r="AC132" s="787"/>
      <c r="AD132" s="787"/>
      <c r="AE132" s="788"/>
      <c r="AF132" s="789">
        <v>1.233562753</v>
      </c>
      <c r="AG132" s="787"/>
      <c r="AH132" s="787"/>
      <c r="AI132" s="787"/>
      <c r="AJ132" s="788"/>
      <c r="AK132" s="789">
        <v>3.5680872350000001</v>
      </c>
      <c r="AL132" s="787"/>
      <c r="AM132" s="787"/>
      <c r="AN132" s="787"/>
      <c r="AO132" s="788"/>
      <c r="AP132" s="790"/>
      <c r="AQ132" s="791"/>
      <c r="AR132" s="791"/>
      <c r="AS132" s="791"/>
      <c r="AT132" s="792"/>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523</v>
      </c>
      <c r="W133" s="763"/>
      <c r="X133" s="763"/>
      <c r="Y133" s="763"/>
      <c r="Z133" s="764"/>
      <c r="AA133" s="765">
        <v>2.9</v>
      </c>
      <c r="AB133" s="766"/>
      <c r="AC133" s="766"/>
      <c r="AD133" s="766"/>
      <c r="AE133" s="767"/>
      <c r="AF133" s="765">
        <v>2.2000000000000002</v>
      </c>
      <c r="AG133" s="766"/>
      <c r="AH133" s="766"/>
      <c r="AI133" s="766"/>
      <c r="AJ133" s="767"/>
      <c r="AK133" s="765">
        <v>2.5</v>
      </c>
      <c r="AL133" s="766"/>
      <c r="AM133" s="766"/>
      <c r="AN133" s="766"/>
      <c r="AO133" s="767"/>
      <c r="AP133" s="768"/>
      <c r="AQ133" s="769"/>
      <c r="AR133" s="769"/>
      <c r="AS133" s="769"/>
      <c r="AT133" s="770"/>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sheetData>
  <sheetProtection algorithmName="SHA-512" hashValue="2S7mx4KHJgaWEdNv7SN7H3G6HHiAKUeKlLsc8KOF8A/Es2BUW5AMHb+syAa5WbAnEaEBL1rBxwHGUuMscERlHQ==" saltValue="QJKXe7FwpuElcTUGgLfo1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524</v>
      </c>
    </row>
    <row r="98" spans="24:120" hidden="1" x14ac:dyDescent="0.15">
      <c r="CS98" s="290"/>
      <c r="CX98" s="290"/>
      <c r="DC98" s="290"/>
      <c r="DH98" s="290"/>
    </row>
    <row r="99" spans="24:120" hidden="1" x14ac:dyDescent="0.15">
      <c r="CS99" s="290"/>
      <c r="CX99" s="290"/>
      <c r="DC99" s="290"/>
      <c r="DH99" s="290"/>
    </row>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sheetData>
  <sheetProtection algorithmName="SHA-512" hashValue="Ffk/j34XwER7AK7Y/Suib83fwmfIjfLwCwJamsClvs4h9vF3plnAWdywweRZTv1RjOKLlDNhA082bbjvNTpuyg==" saltValue="vsdRIbvV+c3+VFAFz+S4T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FkHvEWlpjFVFKemnG84y/iKxeh9zvgh3t/5DVDHL2+LQX4KFzXkNBiuKlcNSwoAGfesNvo7FBZvWwLWTUo6Ng==" saltValue="4GmZ7y/Kn2Fb5HMtXtqmh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525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526</v>
      </c>
      <c r="AL6" s="298"/>
      <c r="AM6" s="298"/>
      <c r="AN6" s="298"/>
      <c r="AO6" s="293"/>
      <c r="AP6" s="293"/>
      <c r="AQ6" s="293"/>
      <c r="AR6" s="293"/>
    </row>
    <row r="7" spans="1:46" ht="13.5" customHeight="1"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96" t="s">
        <v>527</v>
      </c>
      <c r="AP7" s="303"/>
      <c r="AQ7" s="304" t="s">
        <v>528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97"/>
      <c r="AP8" s="309" t="s">
        <v>529</v>
      </c>
      <c r="AQ8" s="310" t="s">
        <v>530</v>
      </c>
      <c r="AR8" s="311" t="s">
        <v>531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7" t="s">
        <v>532</v>
      </c>
      <c r="AL9" s="1188"/>
      <c r="AM9" s="1188"/>
      <c r="AN9" s="1189"/>
      <c r="AO9" s="312">
        <v>24447856</v>
      </c>
      <c r="AP9" s="312">
        <v>57043</v>
      </c>
      <c r="AQ9" s="313">
        <v>62265</v>
      </c>
      <c r="AR9" s="314">
        <v>-8.4</v>
      </c>
    </row>
    <row r="10" spans="1:46" ht="13.5" customHeight="1"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7" t="s">
        <v>533</v>
      </c>
      <c r="AL10" s="1188"/>
      <c r="AM10" s="1188"/>
      <c r="AN10" s="1189"/>
      <c r="AO10" s="315">
        <v>100676</v>
      </c>
      <c r="AP10" s="315">
        <v>235</v>
      </c>
      <c r="AQ10" s="316">
        <v>1645</v>
      </c>
      <c r="AR10" s="317">
        <v>-85.7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7" t="s">
        <v>534</v>
      </c>
      <c r="AL11" s="1188"/>
      <c r="AM11" s="1188"/>
      <c r="AN11" s="1189"/>
      <c r="AO11" s="315" t="s">
        <v>535</v>
      </c>
      <c r="AP11" s="315" t="s">
        <v>535</v>
      </c>
      <c r="AQ11" s="316">
        <v>688</v>
      </c>
      <c r="AR11" s="317" t="s">
        <v>535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7" t="s">
        <v>536</v>
      </c>
      <c r="AL12" s="1188"/>
      <c r="AM12" s="1188"/>
      <c r="AN12" s="1189"/>
      <c r="AO12" s="315" t="s">
        <v>535</v>
      </c>
      <c r="AP12" s="315" t="s">
        <v>535</v>
      </c>
      <c r="AQ12" s="316">
        <v>24</v>
      </c>
      <c r="AR12" s="317" t="s">
        <v>535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7" t="s">
        <v>537</v>
      </c>
      <c r="AL13" s="1188"/>
      <c r="AM13" s="1188"/>
      <c r="AN13" s="1189"/>
      <c r="AO13" s="315" t="s">
        <v>535</v>
      </c>
      <c r="AP13" s="315" t="s">
        <v>535</v>
      </c>
      <c r="AQ13" s="316">
        <v>2006</v>
      </c>
      <c r="AR13" s="317" t="s">
        <v>535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7" t="s">
        <v>538</v>
      </c>
      <c r="AL14" s="1188"/>
      <c r="AM14" s="1188"/>
      <c r="AN14" s="1189"/>
      <c r="AO14" s="315">
        <v>795553</v>
      </c>
      <c r="AP14" s="315">
        <v>1856</v>
      </c>
      <c r="AQ14" s="316">
        <v>1357</v>
      </c>
      <c r="AR14" s="317">
        <v>36.799999999999997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90" t="s">
        <v>539</v>
      </c>
      <c r="AL15" s="1191"/>
      <c r="AM15" s="1191"/>
      <c r="AN15" s="1192"/>
      <c r="AO15" s="315">
        <v>-1775811</v>
      </c>
      <c r="AP15" s="315">
        <v>-4143</v>
      </c>
      <c r="AQ15" s="316">
        <v>-3875</v>
      </c>
      <c r="AR15" s="317">
        <v>6.9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0" t="s">
        <v>186</v>
      </c>
      <c r="AL16" s="1191"/>
      <c r="AM16" s="1191"/>
      <c r="AN16" s="1192"/>
      <c r="AO16" s="315">
        <v>23568274</v>
      </c>
      <c r="AP16" s="315">
        <v>54991</v>
      </c>
      <c r="AQ16" s="316">
        <v>64110</v>
      </c>
      <c r="AR16" s="317">
        <v>-14.2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318"/>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9"/>
      <c r="AR18" s="319"/>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540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20"/>
      <c r="AL20" s="321"/>
      <c r="AM20" s="321"/>
      <c r="AN20" s="322"/>
      <c r="AO20" s="323" t="s">
        <v>541</v>
      </c>
      <c r="AP20" s="324" t="s">
        <v>542</v>
      </c>
      <c r="AQ20" s="325" t="s">
        <v>543</v>
      </c>
      <c r="AR20" s="326"/>
    </row>
    <row r="21" spans="1:46" s="332" customFormat="1" x14ac:dyDescent="0.15">
      <c r="A21" s="327"/>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93" t="s">
        <v>544</v>
      </c>
      <c r="AL21" s="1194"/>
      <c r="AM21" s="1194"/>
      <c r="AN21" s="1195"/>
      <c r="AO21" s="328">
        <v>5.99</v>
      </c>
      <c r="AP21" s="329">
        <v>6.37</v>
      </c>
      <c r="AQ21" s="330">
        <v>-0.38</v>
      </c>
      <c r="AR21" s="298"/>
      <c r="AS21" s="331"/>
      <c r="AT21" s="327"/>
    </row>
    <row r="22" spans="1:46" s="332" customFormat="1" x14ac:dyDescent="0.15">
      <c r="A22" s="327"/>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93" t="s">
        <v>545</v>
      </c>
      <c r="AL22" s="1194"/>
      <c r="AM22" s="1194"/>
      <c r="AN22" s="1195"/>
      <c r="AO22" s="333">
        <v>102.7</v>
      </c>
      <c r="AP22" s="334">
        <v>99.7</v>
      </c>
      <c r="AQ22" s="335">
        <v>3</v>
      </c>
      <c r="AR22" s="319"/>
      <c r="AS22" s="331"/>
      <c r="AT22" s="327"/>
    </row>
    <row r="23" spans="1:46" s="332" customFormat="1" x14ac:dyDescent="0.15">
      <c r="A23" s="327"/>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9"/>
      <c r="AQ23" s="319"/>
      <c r="AR23" s="319"/>
      <c r="AS23" s="331"/>
      <c r="AT23" s="327"/>
    </row>
    <row r="24" spans="1:46" s="332" customFormat="1" x14ac:dyDescent="0.15">
      <c r="A24" s="327"/>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8" t="s">
        <v>546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9"/>
      <c r="AQ26" s="319"/>
      <c r="AR26" s="319"/>
      <c r="AS26" s="298"/>
      <c r="AT26" s="298"/>
    </row>
    <row r="27" spans="1:46" x14ac:dyDescent="0.15">
      <c r="A27" s="340"/>
      <c r="AO27" s="293"/>
      <c r="AP27" s="293"/>
      <c r="AQ27" s="293"/>
      <c r="AR27" s="293"/>
      <c r="AS27" s="293"/>
      <c r="AT27" s="293"/>
    </row>
    <row r="28" spans="1:46" ht="17.25" x14ac:dyDescent="0.15">
      <c r="A28" s="294" t="s">
        <v>547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1"/>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548</v>
      </c>
      <c r="AL29" s="298"/>
      <c r="AM29" s="298"/>
      <c r="AN29" s="298"/>
      <c r="AO29" s="293"/>
      <c r="AP29" s="293"/>
      <c r="AQ29" s="293"/>
      <c r="AR29" s="293"/>
      <c r="AS29" s="342"/>
    </row>
    <row r="30" spans="1:46" ht="13.5" customHeight="1"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96" t="s">
        <v>527</v>
      </c>
      <c r="AP30" s="303"/>
      <c r="AQ30" s="304" t="s">
        <v>528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97"/>
      <c r="AP31" s="309" t="s">
        <v>529</v>
      </c>
      <c r="AQ31" s="310" t="s">
        <v>530</v>
      </c>
      <c r="AR31" s="311" t="s">
        <v>531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549</v>
      </c>
      <c r="AL32" s="1177"/>
      <c r="AM32" s="1177"/>
      <c r="AN32" s="1178"/>
      <c r="AO32" s="343">
        <v>9941634</v>
      </c>
      <c r="AP32" s="343">
        <v>23196</v>
      </c>
      <c r="AQ32" s="344">
        <v>36503</v>
      </c>
      <c r="AR32" s="345">
        <v>-36.5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550</v>
      </c>
      <c r="AL33" s="1177"/>
      <c r="AM33" s="1177"/>
      <c r="AN33" s="1178"/>
      <c r="AO33" s="343" t="s">
        <v>535</v>
      </c>
      <c r="AP33" s="343" t="s">
        <v>535</v>
      </c>
      <c r="AQ33" s="344">
        <v>3</v>
      </c>
      <c r="AR33" s="345" t="s">
        <v>535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551</v>
      </c>
      <c r="AL34" s="1177"/>
      <c r="AM34" s="1177"/>
      <c r="AN34" s="1178"/>
      <c r="AO34" s="343" t="s">
        <v>535</v>
      </c>
      <c r="AP34" s="343" t="s">
        <v>535</v>
      </c>
      <c r="AQ34" s="344">
        <v>76</v>
      </c>
      <c r="AR34" s="345" t="s">
        <v>535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552</v>
      </c>
      <c r="AL35" s="1177"/>
      <c r="AM35" s="1177"/>
      <c r="AN35" s="1178"/>
      <c r="AO35" s="343">
        <v>1029438</v>
      </c>
      <c r="AP35" s="343">
        <v>2402</v>
      </c>
      <c r="AQ35" s="344">
        <v>8582</v>
      </c>
      <c r="AR35" s="345">
        <v>-72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553</v>
      </c>
      <c r="AL36" s="1177"/>
      <c r="AM36" s="1177"/>
      <c r="AN36" s="1178"/>
      <c r="AO36" s="343">
        <v>89940</v>
      </c>
      <c r="AP36" s="343">
        <v>210</v>
      </c>
      <c r="AQ36" s="344">
        <v>400</v>
      </c>
      <c r="AR36" s="345">
        <v>-47.5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554</v>
      </c>
      <c r="AL37" s="1177"/>
      <c r="AM37" s="1177"/>
      <c r="AN37" s="1178"/>
      <c r="AO37" s="343">
        <v>2431749</v>
      </c>
      <c r="AP37" s="343">
        <v>5674</v>
      </c>
      <c r="AQ37" s="344">
        <v>747</v>
      </c>
      <c r="AR37" s="345">
        <v>659.6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3" t="s">
        <v>555</v>
      </c>
      <c r="AL38" s="1174"/>
      <c r="AM38" s="1174"/>
      <c r="AN38" s="1175"/>
      <c r="AO38" s="346" t="s">
        <v>535</v>
      </c>
      <c r="AP38" s="346" t="s">
        <v>535</v>
      </c>
      <c r="AQ38" s="347">
        <v>2</v>
      </c>
      <c r="AR38" s="335" t="s">
        <v>535</v>
      </c>
      <c r="AS38" s="342"/>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3" t="s">
        <v>556</v>
      </c>
      <c r="AL39" s="1174"/>
      <c r="AM39" s="1174"/>
      <c r="AN39" s="1175"/>
      <c r="AO39" s="343">
        <v>-2755267</v>
      </c>
      <c r="AP39" s="343">
        <v>-6429</v>
      </c>
      <c r="AQ39" s="344">
        <v>-7844</v>
      </c>
      <c r="AR39" s="345">
        <v>-18</v>
      </c>
      <c r="AS39" s="342"/>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557</v>
      </c>
      <c r="AL40" s="1177"/>
      <c r="AM40" s="1177"/>
      <c r="AN40" s="1178"/>
      <c r="AO40" s="343">
        <v>-8127867</v>
      </c>
      <c r="AP40" s="343">
        <v>-18964</v>
      </c>
      <c r="AQ40" s="344">
        <v>-28367</v>
      </c>
      <c r="AR40" s="345">
        <v>-33.1</v>
      </c>
      <c r="AS40" s="342"/>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79" t="s">
        <v>300</v>
      </c>
      <c r="AL41" s="1180"/>
      <c r="AM41" s="1180"/>
      <c r="AN41" s="1181"/>
      <c r="AO41" s="343">
        <v>2609627</v>
      </c>
      <c r="AP41" s="343">
        <v>6089</v>
      </c>
      <c r="AQ41" s="344">
        <v>10099</v>
      </c>
      <c r="AR41" s="345">
        <v>-39.700000000000003</v>
      </c>
      <c r="AS41" s="342"/>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8" t="s">
        <v>558</v>
      </c>
      <c r="AL42" s="293"/>
      <c r="AM42" s="293"/>
      <c r="AN42" s="293"/>
      <c r="AO42" s="293"/>
      <c r="AP42" s="293"/>
      <c r="AQ42" s="319"/>
      <c r="AR42" s="319"/>
      <c r="AS42" s="342"/>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9"/>
      <c r="AQ43" s="319"/>
      <c r="AR43" s="293"/>
      <c r="AS43" s="342"/>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9"/>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50"/>
      <c r="AR45" s="295"/>
      <c r="AS45" s="295"/>
      <c r="AT45" s="293"/>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3"/>
    </row>
    <row r="47" spans="1:46" ht="17.25" customHeight="1" x14ac:dyDescent="0.15">
      <c r="A47" s="352" t="s">
        <v>559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3" t="s">
        <v>560</v>
      </c>
      <c r="AL48" s="353"/>
      <c r="AM48" s="353"/>
      <c r="AN48" s="353"/>
      <c r="AO48" s="353"/>
      <c r="AP48" s="353"/>
      <c r="AQ48" s="354"/>
      <c r="AR48" s="353"/>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5"/>
      <c r="AL49" s="356"/>
      <c r="AM49" s="1182" t="s">
        <v>527</v>
      </c>
      <c r="AN49" s="1184" t="s">
        <v>561</v>
      </c>
      <c r="AO49" s="1185"/>
      <c r="AP49" s="1185"/>
      <c r="AQ49" s="1185"/>
      <c r="AR49" s="1186"/>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7"/>
      <c r="AL50" s="358"/>
      <c r="AM50" s="1183"/>
      <c r="AN50" s="359" t="s">
        <v>562</v>
      </c>
      <c r="AO50" s="360" t="s">
        <v>563</v>
      </c>
      <c r="AP50" s="361" t="s">
        <v>564</v>
      </c>
      <c r="AQ50" s="362" t="s">
        <v>565</v>
      </c>
      <c r="AR50" s="363" t="s">
        <v>566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5" t="s">
        <v>567</v>
      </c>
      <c r="AL51" s="356"/>
      <c r="AM51" s="364">
        <v>13203879</v>
      </c>
      <c r="AN51" s="365">
        <v>31995</v>
      </c>
      <c r="AO51" s="366">
        <v>-20.2</v>
      </c>
      <c r="AP51" s="367">
        <v>46395</v>
      </c>
      <c r="AQ51" s="368">
        <v>-8.8000000000000007</v>
      </c>
      <c r="AR51" s="369">
        <v>-11.4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70"/>
      <c r="AL52" s="371" t="s">
        <v>568</v>
      </c>
      <c r="AM52" s="372">
        <v>6985835</v>
      </c>
      <c r="AN52" s="373">
        <v>16928</v>
      </c>
      <c r="AO52" s="374">
        <v>-13.7</v>
      </c>
      <c r="AP52" s="375">
        <v>26304</v>
      </c>
      <c r="AQ52" s="376">
        <v>-5.4</v>
      </c>
      <c r="AR52" s="377">
        <v>-8.3000000000000007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5" t="s">
        <v>569</v>
      </c>
      <c r="AL53" s="356"/>
      <c r="AM53" s="364">
        <v>15709200</v>
      </c>
      <c r="AN53" s="365">
        <v>37723</v>
      </c>
      <c r="AO53" s="366">
        <v>17.899999999999999</v>
      </c>
      <c r="AP53" s="367">
        <v>48088</v>
      </c>
      <c r="AQ53" s="368">
        <v>3.6</v>
      </c>
      <c r="AR53" s="369">
        <v>14.3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70"/>
      <c r="AL54" s="371" t="s">
        <v>568</v>
      </c>
      <c r="AM54" s="372">
        <v>8032735</v>
      </c>
      <c r="AN54" s="373">
        <v>19289</v>
      </c>
      <c r="AO54" s="374">
        <v>13.9</v>
      </c>
      <c r="AP54" s="375">
        <v>25183</v>
      </c>
      <c r="AQ54" s="376">
        <v>-4.3</v>
      </c>
      <c r="AR54" s="377">
        <v>18.2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5" t="s">
        <v>570</v>
      </c>
      <c r="AL55" s="356"/>
      <c r="AM55" s="364">
        <v>11610988</v>
      </c>
      <c r="AN55" s="365">
        <v>27643</v>
      </c>
      <c r="AO55" s="366">
        <v>-26.7</v>
      </c>
      <c r="AP55" s="367">
        <v>46457</v>
      </c>
      <c r="AQ55" s="368">
        <v>-3.4</v>
      </c>
      <c r="AR55" s="369">
        <v>-23.3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70"/>
      <c r="AL56" s="371" t="s">
        <v>568</v>
      </c>
      <c r="AM56" s="372">
        <v>6249440</v>
      </c>
      <c r="AN56" s="373">
        <v>14879</v>
      </c>
      <c r="AO56" s="374">
        <v>-22.9</v>
      </c>
      <c r="AP56" s="375">
        <v>24020</v>
      </c>
      <c r="AQ56" s="376">
        <v>-4.5999999999999996</v>
      </c>
      <c r="AR56" s="377">
        <v>-18.3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5" t="s">
        <v>571</v>
      </c>
      <c r="AL57" s="356"/>
      <c r="AM57" s="364">
        <v>15525145</v>
      </c>
      <c r="AN57" s="365">
        <v>36537</v>
      </c>
      <c r="AO57" s="366">
        <v>32.200000000000003</v>
      </c>
      <c r="AP57" s="367">
        <v>51849</v>
      </c>
      <c r="AQ57" s="368">
        <v>11.6</v>
      </c>
      <c r="AR57" s="369">
        <v>20.6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70"/>
      <c r="AL58" s="371" t="s">
        <v>568</v>
      </c>
      <c r="AM58" s="372">
        <v>9944990</v>
      </c>
      <c r="AN58" s="373">
        <v>23404</v>
      </c>
      <c r="AO58" s="374">
        <v>57.3</v>
      </c>
      <c r="AP58" s="375">
        <v>26326</v>
      </c>
      <c r="AQ58" s="376">
        <v>9.6</v>
      </c>
      <c r="AR58" s="377">
        <v>47.7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5" t="s">
        <v>572</v>
      </c>
      <c r="AL59" s="356"/>
      <c r="AM59" s="364">
        <v>15719103</v>
      </c>
      <c r="AN59" s="365">
        <v>36677</v>
      </c>
      <c r="AO59" s="366">
        <v>0.4</v>
      </c>
      <c r="AP59" s="367">
        <v>52191</v>
      </c>
      <c r="AQ59" s="368">
        <v>0.7</v>
      </c>
      <c r="AR59" s="369">
        <v>-0.3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70"/>
      <c r="AL60" s="371" t="s">
        <v>568</v>
      </c>
      <c r="AM60" s="372">
        <v>10462848</v>
      </c>
      <c r="AN60" s="373">
        <v>24412</v>
      </c>
      <c r="AO60" s="374">
        <v>4.3</v>
      </c>
      <c r="AP60" s="375">
        <v>26807</v>
      </c>
      <c r="AQ60" s="376">
        <v>1.8</v>
      </c>
      <c r="AR60" s="377">
        <v>2.5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5" t="s">
        <v>573</v>
      </c>
      <c r="AL61" s="378"/>
      <c r="AM61" s="379">
        <v>14353663</v>
      </c>
      <c r="AN61" s="380">
        <v>34115</v>
      </c>
      <c r="AO61" s="381">
        <v>0.7</v>
      </c>
      <c r="AP61" s="382">
        <v>48996</v>
      </c>
      <c r="AQ61" s="383">
        <v>0.7</v>
      </c>
      <c r="AR61" s="369">
        <v>0</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70"/>
      <c r="AL62" s="371" t="s">
        <v>568</v>
      </c>
      <c r="AM62" s="372">
        <v>8335170</v>
      </c>
      <c r="AN62" s="373">
        <v>19782</v>
      </c>
      <c r="AO62" s="374">
        <v>7.8</v>
      </c>
      <c r="AP62" s="375">
        <v>25728</v>
      </c>
      <c r="AQ62" s="376">
        <v>-0.6</v>
      </c>
      <c r="AR62" s="377">
        <v>8.4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sheetData>
  <sheetProtection algorithmName="SHA-512" hashValue="Urfr5/TgrQDgR8kmUKTuE3xPDE2kHKUZTgDflZKvfWM1/3nzRgtUNfBU8dj5oBLqFsua6NEtROy1v/YkAIGoZQ==" saltValue="qawCVrN1Wjt0YU1QwGRS1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575</v>
      </c>
    </row>
    <row r="120" spans="125:125" ht="13.5" hidden="1" customHeight="1" x14ac:dyDescent="0.15"/>
    <row r="121" spans="125:125" ht="13.5" hidden="1" customHeight="1" x14ac:dyDescent="0.15">
      <c r="DU121" s="290"/>
    </row>
  </sheetData>
  <sheetProtection algorithmName="SHA-512" hashValue="jw214wS2J4/tgKe57FqRdDnxyy1pTzZpFOlyQlKmmF2/YP7+T2/Wf72WI8MZhu0ldn5iW4YLKfp2yIEi1QtBPw==" saltValue="vF9M8eJMN7ybUbd+WJ6nc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2"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576</v>
      </c>
    </row>
  </sheetData>
  <sheetProtection algorithmName="SHA-512" hashValue="5vWipxZFDnPss6y+LVqL14vuyzJsdHkojYFzn2nFyUsWxbRQCoVULxGqyYCGu7+Lb2gurnsbdGEA3lr4+9NCJw==" saltValue="LY4pY2fe3gfh/Jt7fewVZ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577</v>
      </c>
      <c r="G46" s="8" t="s">
        <v>578</v>
      </c>
      <c r="H46" s="8" t="s">
        <v>579</v>
      </c>
      <c r="I46" s="8" t="s">
        <v>580</v>
      </c>
      <c r="J46" s="9" t="s">
        <v>581</v>
      </c>
    </row>
    <row r="47" spans="2:10" ht="57.75" customHeight="1" x14ac:dyDescent="0.15">
      <c r="B47" s="10"/>
      <c r="C47" s="1198" t="s">
        <v>3</v>
      </c>
      <c r="D47" s="1198"/>
      <c r="E47" s="1199"/>
      <c r="F47" s="11">
        <v>13.8</v>
      </c>
      <c r="G47" s="12">
        <v>13.67</v>
      </c>
      <c r="H47" s="12">
        <v>13.44</v>
      </c>
      <c r="I47" s="12">
        <v>16.149999999999999</v>
      </c>
      <c r="J47" s="13">
        <v>14.43</v>
      </c>
    </row>
    <row r="48" spans="2:10" ht="57.75" customHeight="1" x14ac:dyDescent="0.15">
      <c r="B48" s="14"/>
      <c r="C48" s="1200" t="s">
        <v>4</v>
      </c>
      <c r="D48" s="1200"/>
      <c r="E48" s="1201"/>
      <c r="F48" s="15">
        <v>3.72</v>
      </c>
      <c r="G48" s="16">
        <v>4.83</v>
      </c>
      <c r="H48" s="16">
        <v>5.68</v>
      </c>
      <c r="I48" s="16">
        <v>5.07</v>
      </c>
      <c r="J48" s="17">
        <v>6.28</v>
      </c>
    </row>
    <row r="49" spans="2:10" ht="57.75" customHeight="1" thickBot="1" x14ac:dyDescent="0.2">
      <c r="B49" s="18"/>
      <c r="C49" s="1202" t="s">
        <v>5</v>
      </c>
      <c r="D49" s="1202"/>
      <c r="E49" s="1203"/>
      <c r="F49" s="19" t="s">
        <v>582</v>
      </c>
      <c r="G49" s="20" t="s">
        <v>583</v>
      </c>
      <c r="H49" s="20" t="s">
        <v>584</v>
      </c>
      <c r="I49" s="20" t="s">
        <v>585</v>
      </c>
      <c r="J49" s="21" t="s">
        <v>586</v>
      </c>
    </row>
    <row r="50" spans="2:10" ht="13.5" customHeight="1" x14ac:dyDescent="0.15"/>
  </sheetData>
  <sheetProtection algorithmName="SHA-512" hashValue="hGPufZlwY2JfDD3sW1AncGJ0Ih/w3F0ULuip5zh9IS61DP8wsmF58PDrEFazgtJxbEJcvrrPsqXffOelx3w0dA==" saltValue="LQDb9Xt7mmDXzb75mHjx1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2022-03-08T09:55:25Z</cp:lastPrinted>
  <dcterms:created xsi:type="dcterms:W3CDTF">2022-02-02T04:22:30Z</dcterms:created>
  <dcterms:modified xsi:type="dcterms:W3CDTF">2022-09-29T01:11:06Z</dcterms:modified>
  <cp:category/>
</cp:coreProperties>
</file>