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ion2\財政\バックアップ\財政係\009　調査・照会・通知等\010　財政状況資料集\H30決算\03_公会計指標分析等追加\02_回答\"/>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BE35" i="10"/>
  <c r="AM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<sst xmlns="http://schemas.openxmlformats.org/spreadsheetml/2006/main" count="1092" uniqueCount="608">
  <si>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</si>
  <si>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</si>
  <si>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</si>
  <si>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</si>
  <si>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</si>
  <si>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</si>
  <si>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</si>
  <si>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</si>
  <si>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</si>
  <si>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</si>
  <si>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</si>
  <si>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</si>
  <si>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</si>
  <si>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</si>
  <si>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</si>
  <si>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</si>
  <si>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</si>
  <si>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</si>
  <si>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</si>
  <si>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</si>
  <si>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</si>
  <si>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</si>
  <si>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</si>
  <si>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</si>
  <si>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</si>
  <si>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</si>
  <si>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</si>
  <si>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</si>
  <si>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</si>
  <si>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</si>
  <si>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</si>
  <si>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</si>
  <si>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</si>
  <si>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</si>
  <si>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</si>
  <si>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</si>
  <si>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</si>
  <si>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</si>
  <si>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</si>
  <si>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</si>
  <si>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</si>
  <si>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</si>
  <si>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</si>
  <si>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</si>
  <si>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</si>
  <si>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</si>
  <si>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</si>
  <si>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</si>
  <si>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</si>
  <si>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</si>
  <si>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</si>
  <si>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</si>
  <si>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</si>
  <si>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</si>
  <si>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</si>
  <si>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</si>
  <si>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</si>
  <si>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</si>
  <si>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</si>
  <si>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</si>
  <si>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</si>
  <si>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</si>
  <si>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</si>
  <si>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</si>
  <si>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</si>
  <si>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</si>
  <si>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</si>
  <si>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</si>
  <si>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</si>
  <si>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</si>
  <si>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</si>
  <si>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</si>
  <si>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</si>
  <si>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</si>
  <si>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</si>
  <si>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</si>
  <si>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</si>
  <si>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</si>
  <si>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</si>
  <si>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</si>
  <si>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</si>
  <si>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</si>
  <si>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</si>
  <si>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</si>
  <si>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</si>
  <si>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</si>
  <si>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</si>
  <si>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</si>
  <si>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</si>
  <si>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</si>
  <si>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</si>
  <si>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</si>
  <si>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</si>
  <si>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</si>
  <si>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</si>
  <si>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</si>
  <si>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</si>
  <si>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野田市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</si>
  <si>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</si>
  <si>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</si>
  <si>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</si>
  <si>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</si>
  <si>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</si>
  <si>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</si>
  <si>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</si>
  <si>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</si>
  <si>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</si>
  <si>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</si>
  <si>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</si>
  <si>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</si>
  <si>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</si>
  <si>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</si>
  <si>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</si>
  <si>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</si>
  <si>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</si>
  <si>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</si>
  <si>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</si>
  <si>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</si>
  <si>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</si>
  <si>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</si>
  <si>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</si>
  <si>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</si>
  <si>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</si>
  <si>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</si>
  <si>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</si>
  <si>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</si>
  <si>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</si>
  <si>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</si>
  <si>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</si>
  <si>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</si>
  <si>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</si>
  <si>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</si>
  <si>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</si>
  <si>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</si>
  <si>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</si>
  <si>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</si>
  <si>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</si>
  <si>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</si>
  <si>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</si>
  <si>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</si>
  <si>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</si>
  <si>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</si>
  <si>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</si>
  <si>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</si>
  <si>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</si>
  <si>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</si>
  <si>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</si>
  <si>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</si>
  <si>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</si>
  <si>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</si>
  <si>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</si>
  <si>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</si>
  <si>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</si>
  <si>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</si>
  <si>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</si>
  <si>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</si>
  <si>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</si>
  <si>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</si>
  <si>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</si>
  <si>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</si>
  <si>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</si>
  <si>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</si>
  <si>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</si>
  <si>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</si>
  <si>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</si>
  <si>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</si>
  <si>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</si>
  <si>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</si>
  <si>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</si>
  <si>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</si>
  <si>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</si>
  <si>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</si>
  <si>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</si>
  <si>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</si>
  <si>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</si>
  <si>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</si>
  <si>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</si>
  <si>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</si>
  <si>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</si>
  <si>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</si>
  <si>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</si>
  <si>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</si>
  <si>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</si>
  <si>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</si>
  <si>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</si>
  <si>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</si>
  <si>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</si>
  <si>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</si>
  <si>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</si>
  <si>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</si>
  <si>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</si>
  <si>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</si>
  <si>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</si>
  <si>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</si>
  <si>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</si>
  <si>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</si>
  <si>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</si>
  <si>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</si>
  <si>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</si>
  <si>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</si>
  <si>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</si>
  <si>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</si>
  <si>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</si>
  <si>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</si>
  <si>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</si>
  <si>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</si>
  <si>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</si>
  <si>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</si>
  <si>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</si>
  <si>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</si>
  <si>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千葉県野田市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</si>
  <si>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</si>
  <si>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</si>
  <si>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</si>
  <si>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</si>
  <si>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</si>
  <si>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</si>
  <si>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</si>
  <si>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</si>
  <si>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</si>
  <si>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</si>
  <si>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</si>
  <si>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</si>
  <si>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</si>
  <si>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</si>
  <si>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</si>
  <si>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</si>
  <si>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</si>
  <si>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</si>
  <si>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</si>
  <si>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</si>
  <si>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</si>
  <si>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</si>
  <si>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</si>
  <si>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</si>
  <si>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</si>
  <si>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</si>
  <si>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</si>
  <si>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</si>
  <si>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</si>
  <si>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</si>
  <si>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</si>
  <si>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</si>
  <si>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</si>
  <si>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</si>
  <si>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</si>
  <si>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</si>
  <si>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</si>
  <si>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</si>
  <si>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</si>
  <si>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</si>
  <si>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</si>
  <si>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</si>
  <si>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</si>
  <si>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</si>
  <si>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</si>
  <si>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</si>
  <si>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</si>
  <si>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</si>
  <si>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</si>
  <si>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</si>
  <si>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</si>
  <si>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</si>
  <si>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</si>
  <si>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</si>
  <si>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</si>
  <si>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</si>
  <si>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</si>
  <si>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</si>
  <si>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</si>
  <si>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</si>
  <si>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</si>
  <si>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</si>
  <si>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</si>
  <si>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</si>
  <si>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</si>
  <si>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</si>
  <si>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</si>
  <si>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</si>
  <si>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</si>
  <si>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</si>
  <si>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</si>
  <si>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</si>
  <si>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</si>
  <si>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</si>
  <si>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</si>
  <si>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</si>
  <si>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</si>
  <si>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</si>
  <si>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</si>
  <si>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</si>
  <si>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</si>
  <si>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</si>
  <si>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</si>
  <si>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</si>
  <si>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</si>
  <si>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</si>
  <si>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</si>
  <si>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</si>
  <si>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</si>
  <si>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</si>
  <si>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</si>
  <si>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</si>
  <si>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</si>
  <si>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</si>
  <si>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</si>
  <si>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</si>
  <si>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</si>
  <si>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</si>
  <si>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</si>
  <si>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</si>
  <si>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</si>
  <si>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</si>
  <si>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</si>
  <si>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</si>
  <si>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</si>
  <si>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</si>
  <si>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</si>
  <si>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</si>
  <si>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</si>
  <si>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</si>
  <si>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</si>
  <si>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</si>
  <si>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</si>
  <si>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</si>
  <si>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</si>
  <si>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</si>
  <si>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</si>
  <si>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</si>
  <si>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</si>
  <si>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</si>
  <si>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</si>
  <si>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</si>
  <si>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</si>
  <si>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</si>
  <si>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</si>
  <si>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</si>
  <si>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</si>
  <si>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</si>
  <si>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</si>
  <si>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</si>
  <si>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</si>
  <si>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</si>
  <si>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</si>
  <si>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</si>
  <si>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</si>
  <si>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</si>
  <si>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</si>
  <si>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</si>
  <si>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</si>
  <si>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</si>
  <si>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</si>
  <si>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</si>
  <si>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</si>
  <si>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</si>
  <si>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</si>
  <si>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</si>
  <si>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</si>
  <si>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</si>
  <si>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</si>
  <si>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千葉県野田市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</si>
  <si>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</si>
  <si>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</si>
  <si>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</si>
  <si>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</si>
  <si>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</si>
  <si>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</si>
  <si>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</si>
  <si>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</si>
  <si>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</si>
  <si>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</si>
  <si>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</si>
  <si>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</si>
  <si>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</si>
  <si>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</si>
  <si>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</si>
  <si>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</si>
  <si>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</si>
  <si>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</si>
  <si>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</si>
  <si>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</si>
  <si>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</si>
  <si>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次木親野井特定土地区画整理事業特別会計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</si>
  <si>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</si>
  <si>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</si>
  <si>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</si>
  <si>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</si>
  <si>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</si>
  <si>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</si>
  <si>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</si>
  <si>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</si>
  <si>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</si>
  <si>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</si>
  <si>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</si>
  <si>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</si>
  <si>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</si>
  <si>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</si>
  <si>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</si>
  <si>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</si>
  <si>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</si>
  <si>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</si>
  <si>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</si>
  <si>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</si>
  <si>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</si>
  <si>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</si>
  <si>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</si>
  <si>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</si>
  <si>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</si>
  <si>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</si>
  <si>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</si>
  <si>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</si>
  <si>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</si>
  <si>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</si>
  <si>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</si>
  <si>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</si>
  <si>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</si>
  <si>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</si>
  <si>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</si>
  <si>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</si>
  <si>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</si>
  <si>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</si>
  <si>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</si>
  <si>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</si>
  <si>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</si>
  <si>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</si>
  <si>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</si>
  <si>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</si>
  <si>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</si>
  <si>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</si>
  <si>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</si>
  <si>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</si>
  <si>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</si>
  <si>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</si>
  <si>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</si>
  <si>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</si>
  <si>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</si>
  <si>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</si>
  <si>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</si>
  <si>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</si>
  <si>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</si>
  <si>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</si>
  <si>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</si>
  <si>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</si>
  <si>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</si>
  <si>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</si>
  <si>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</si>
  <si>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</si>
  <si>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</si>
  <si>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</si>
  <si>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</si>
  <si>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</si>
  <si>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</si>
  <si>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</si>
  <si>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</si>
  <si>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</si>
  <si>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</si>
  <si>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</si>
  <si>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</si>
  <si>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</si>
  <si>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</si>
  <si>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</si>
  <si>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</si>
  <si>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</si>
  <si>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</si>
  <si>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</si>
  <si>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</si>
  <si>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</si>
  <si>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</si>
  <si>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</si>
  <si>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</si>
  <si>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</si>
  <si>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</si>
  <si>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</si>
  <si>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</si>
  <si>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</si>
  <si>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</si>
  <si>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</si>
  <si>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</si>
  <si>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</si>
  <si>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</si>
  <si>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</si>
  <si>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</si>
  <si>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</si>
  <si>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</si>
  <si>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</si>
  <si>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</si>
  <si>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</si>
  <si>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</si>
  <si>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</si>
  <si>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</si>
  <si>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</si>
  <si>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</si>
  <si>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</si>
  <si>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</si>
  <si>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</si>
  <si>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</si>
  <si>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</si>
  <si>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</si>
  <si>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</si>
  <si>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</si>
  <si>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</si>
  <si>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</si>
  <si>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</si>
  <si>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</si>
  <si>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</si>
  <si>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</si>
  <si>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</si>
  <si>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</si>
  <si>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</si>
  <si>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</si>
  <si>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</si>
  <si>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</si>
  <si>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</si>
  <si>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</si>
  <si>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</si>
  <si>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</si>
  <si>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</si>
  <si>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</si>
  <si>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</si>
  <si>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</si>
  <si>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</si>
  <si>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</si>
  <si>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</si>
  <si>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</si>
  <si>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</si>
  <si>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</si>
  <si>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</si>
  <si>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</si>
  <si>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</si>
  <si>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</si>
  <si>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</si>
  <si>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</si>
  <si>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</si>
  <si>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</si>
  <si>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</si>
  <si>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</si>
  <si>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</si>
  <si>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</si>
  <si>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</si>
  <si>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</si>
  <si>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</si>
  <si>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</si>
  <si>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</si>
  <si>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</si>
  <si>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</si>
  <si>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</si>
  <si>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</si>
  <si>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</si>
  <si>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</si>
  <si>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</si>
  <si>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</si>
  <si>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</si>
  <si>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</si>
  <si>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</si>
  <si>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</si>
  <si>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介護保険特別会計</t>
  </si>
  <si>
    <t>用地取得特別会計</t>
  </si>
  <si>
    <t>国民健康保険特別会計</t>
  </si>
  <si>
    <t>下水道事業特別会計</t>
  </si>
  <si>
    <t>後期高齢者医療特別会計</t>
  </si>
  <si>
    <t>次木親野井特定土地区画整理事業特別会計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</si>
  <si>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</si>
  <si>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</si>
  <si>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</si>
  <si>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</si>
  <si>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</si>
  <si>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</si>
  <si>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</si>
  <si>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</si>
  <si>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</si>
  <si>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8"/>
  </si>
  <si>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8"/>
  </si>
  <si>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8"/>
  </si>
  <si>
    <t>千葉県後期高齢医療広域連合（一般会計）</t>
    <rPh sb="0" eb="3">
      <t>チバケン</t>
    </rPh>
    <rPh sb="3" eb="5">
      <t>コウキ</t>
    </rPh>
    <rPh sb="5" eb="7">
      <t>コウレイ</t>
    </rPh>
    <rPh sb="7" eb="9">
      <t>イリョウ</t>
    </rPh>
    <rPh sb="9" eb="11">
      <t>コウイキ</t>
    </rPh>
    <rPh sb="11" eb="13">
      <t>レンゴウ</t>
    </rPh>
    <rPh sb="14" eb="16">
      <t>イッパン</t>
    </rPh>
    <rPh sb="16" eb="18">
      <t>カイケイ</t>
    </rPh>
    <phoneticPr fontId="18"/>
  </si>
  <si>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</si>
  <si>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野田市開発協会</t>
    <rPh sb="0" eb="3">
      <t>ノダシ</t>
    </rPh>
    <rPh sb="3" eb="5">
      <t>カイハツ</t>
    </rPh>
    <rPh sb="5" eb="7">
      <t>キョウカイ</t>
    </rPh>
    <phoneticPr fontId="18"/>
  </si>
  <si>
    <t>野田業務サービス</t>
    <rPh sb="0" eb="2">
      <t>ノダ</t>
    </rPh>
    <rPh sb="2" eb="4">
      <t>ギョウム</t>
    </rPh>
    <phoneticPr fontId="18"/>
  </si>
  <si>
    <t>野田市土地開発公社</t>
    <rPh sb="0" eb="3">
      <t>ノダシ</t>
    </rPh>
    <rPh sb="3" eb="5">
      <t>トチ</t>
    </rPh>
    <rPh sb="5" eb="7">
      <t>カイハツ</t>
    </rPh>
    <rPh sb="7" eb="9">
      <t>コウシャ</t>
    </rPh>
    <phoneticPr fontId="18"/>
  </si>
  <si>
    <t>野田自然共生ファーム</t>
    <rPh sb="0" eb="2">
      <t>ノダ</t>
    </rPh>
    <rPh sb="2" eb="4">
      <t>シゼン</t>
    </rPh>
    <rPh sb="4" eb="6">
      <t>キョウセイ</t>
    </rPh>
    <phoneticPr fontId="18"/>
  </si>
  <si>
    <t>法適用企業</t>
  </si>
  <si>
    <t>-</t>
    <phoneticPr fontId="2"/>
  </si>
  <si>
    <t>○</t>
    <phoneticPr fontId="2"/>
  </si>
  <si>
    <t>-</t>
    <phoneticPr fontId="2"/>
  </si>
  <si>
    <t>-</t>
    <phoneticPr fontId="2"/>
  </si>
  <si>
    <t>職員退職手当積立基金</t>
    <rPh sb="0" eb="2">
      <t>ショクイン</t>
    </rPh>
    <rPh sb="2" eb="4">
      <t>タイショク</t>
    </rPh>
    <rPh sb="4" eb="6">
      <t>テアテ</t>
    </rPh>
    <rPh sb="6" eb="8">
      <t>ツミタテ</t>
    </rPh>
    <rPh sb="8" eb="10">
      <t>キキン</t>
    </rPh>
    <phoneticPr fontId="2"/>
  </si>
  <si>
    <t>廃棄物減量基金</t>
    <rPh sb="0" eb="3">
      <t>ハイキブツ</t>
    </rPh>
    <rPh sb="3" eb="5">
      <t>ゲンリョウ</t>
    </rPh>
    <rPh sb="5" eb="7">
      <t>キキン</t>
    </rPh>
    <phoneticPr fontId="2"/>
  </si>
  <si>
    <t>-</t>
    <phoneticPr fontId="2"/>
  </si>
  <si>
    <t>鉄道建設基金</t>
    <rPh sb="0" eb="2">
      <t>テツドウ</t>
    </rPh>
    <rPh sb="2" eb="4">
      <t>ケンセツ</t>
    </rPh>
    <rPh sb="4" eb="6">
      <t>キキン</t>
    </rPh>
    <phoneticPr fontId="2"/>
  </si>
  <si>
    <t>公共施設整備基金</t>
    <rPh sb="0" eb="2">
      <t>コウキョウ</t>
    </rPh>
    <rPh sb="2" eb="4">
      <t>シセツ</t>
    </rPh>
    <rPh sb="4" eb="6">
      <t>セイビ</t>
    </rPh>
    <rPh sb="6" eb="8">
      <t>キキン</t>
    </rPh>
    <phoneticPr fontId="2"/>
  </si>
  <si>
    <t>社会福祉施設整備基金</t>
    <rPh sb="0" eb="2">
      <t>シャカイ</t>
    </rPh>
    <rPh sb="2" eb="4">
      <t>フクシ</t>
    </rPh>
    <rPh sb="4" eb="6">
      <t>シセツ</t>
    </rPh>
    <rPh sb="6" eb="8">
      <t>セイビ</t>
    </rPh>
    <rPh sb="8" eb="10">
      <t>キキン</t>
    </rPh>
    <phoneticPr fontId="2"/>
  </si>
  <si>
    <t>北千葉広域水道企業団（水道用水供給事業会計）</t>
    <rPh sb="7" eb="9">
      <t>キギョウ</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</si>
  <si>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</si>
  <si>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</si>
  <si>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</si>
  <si>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合併特例債を有効活用して市内各駅の駅前広場等のインフラ整備を実施してきたことなどから、有形固定資産減価償却率は類似団体より低い水準にある。一方、合併特例債の発行増等により、将来負担額の大半を占める一般会計等に係る地方債の現在高は高い水準にあるが、合併特例債は70％が普通交付税の基準財政需要額に算入されるため、将来負担比率に大きな影響を与えておらず、将来負担比率が類似団体より高い水準にあるのは、将来負担額から控除される財政調整基金を始めとした充当可能財源が少ないことが主な要因となっている。
　今後は、多くの公共施設が大規模改修等の時期を迎えることから、野田市公共施設等総合管理計画に基づき、総合的かつ長期的な視点に立ち、建物等の維持管理に努めるとともに、将来負担の抑制に資する財政調整基金の増強に努める。</t>
    <rPh sb="115" eb="116">
      <t>タカ</t>
    </rPh>
    <rPh sb="117" eb="119">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</si>
  <si>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</si>
  <si>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</si>
  <si>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</si>
  <si>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</si>
  <si>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</si>
  <si>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</si>
  <si>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</si>
  <si>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本市独自のプライマリーバランスの遵守により地方債残高の抑制を図っていることなどから年々減少しているものの、類似団体と比較して高い水準にある。これは、類似団体と比較して、実質公債費比率においては、公債費に充当可能な特定財源が少ないこと、将来負担比率においては、将来負担額から控除される財政調整基金を始めとした充当可能財源が少ないことが主な内容となっている。
　今後は、引き続き本市独自のプライマリーバランスの遵守により地方債残高の抑制を図るとともに、将来負担の抑制に資する財政調整基金の増強に努める。</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</si>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</sst>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9" xfId="3" quotePrefix="1" applyNumberFormat="1" applyFont="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43B2-4DD6-91AD-E6F865204C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42232</c:v>
                </c:pt>
                <c:pt idx="1">
                  <c:v>42373</c:v>
                </c:pt>
                <c:pt idx="2">
                  <c:v>40031</c:v>
                </c:pt>
                <c:pt idx="3">
                  <c:v>44672</c:v>
                </c:pt>
                <c:pt idx="4">
                  <c:v>26123</c:v>
                </c:pt>
              </c:numCache>
            </c:numRef>
          </c:val>
          <c:smooth val="0"/>
          <c:extLst xmlns:c16r2="http://schemas.microsoft.com/office/drawing/2015/06/chart">
            <c:ext xmlns:c16="http://schemas.microsoft.com/office/drawing/2014/chart" uri="{C3380CC4-5D6E-409C-BE32-E72D297353CC}">
              <c16:uniqueId val="{00000001-43B2-4DD6-91AD-E6F865204C6D}"/>
            </c:ext>
          </c:extLst>
        </c:ser>
        <c:dLbls>
          <c:showLegendKey val="0"/>
          <c:showVal val="0"/>
          <c:showCatName val="0"/>
          <c:showSerName val="0"/>
          <c:showPercent val="0"/>
          <c:showBubbleSize val="0"/>
        </c:dLbls>
        <c:marker val="1"/>
        <c:smooth val="0"/>
        <c:axId val="349930144"/>
        <c:axId val="349931320"/>
      </c:lineChart>
      <c:catAx>
        <c:axId val="34993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931320"/>
        <c:crosses val="autoZero"/>
        <c:auto val="1"/>
        <c:lblAlgn val="ctr"/>
        <c:lblOffset val="100"/>
        <c:tickLblSkip val="1"/>
        <c:tickMarkSkip val="1"/>
        <c:noMultiLvlLbl val="0"/>
      </c:catAx>
      <c:valAx>
        <c:axId val="3499313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93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5.19</c:v>
                </c:pt>
                <c:pt idx="1">
                  <c:v>6.62</c:v>
                </c:pt>
                <c:pt idx="2">
                  <c:v>4.1399999999999997</c:v>
                </c:pt>
                <c:pt idx="3">
                  <c:v>7.01</c:v>
                </c:pt>
                <c:pt idx="4">
                  <c:v>4.43</c:v>
                </c:pt>
              </c:numCache>
            </c:numRef>
          </c:val>
          <c:extLst xmlns:c16r2="http://schemas.microsoft.com/office/drawing/2015/06/chart">
            <c:ext xmlns:c16="http://schemas.microsoft.com/office/drawing/2014/chart" uri="{C3380CC4-5D6E-409C-BE32-E72D297353CC}">
              <c16:uniqueId val="{00000000-5FDC-46E8-AB5E-7A29177EA7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9.57</c:v>
                </c:pt>
                <c:pt idx="1">
                  <c:v>8.76</c:v>
                </c:pt>
                <c:pt idx="2">
                  <c:v>11.87</c:v>
                </c:pt>
                <c:pt idx="3">
                  <c:v>12.9</c:v>
                </c:pt>
                <c:pt idx="4">
                  <c:v>18.829999999999998</c:v>
                </c:pt>
              </c:numCache>
            </c:numRef>
          </c:val>
          <c:extLst xmlns:c16r2="http://schemas.microsoft.com/office/drawing/2015/06/chart">
            <c:ext xmlns:c16="http://schemas.microsoft.com/office/drawing/2014/chart" uri="{C3380CC4-5D6E-409C-BE32-E72D297353CC}">
              <c16:uniqueId val="{00000001-5FDC-46E8-AB5E-7A29177EA7C0}"/>
            </c:ext>
          </c:extLst>
        </c:ser>
        <c:dLbls>
          <c:showLegendKey val="0"/>
          <c:showVal val="0"/>
          <c:showCatName val="0"/>
          <c:showSerName val="0"/>
          <c:showPercent val="0"/>
          <c:showBubbleSize val="0"/>
        </c:dLbls>
        <c:gapWidth val="250"/>
        <c:overlap val="100"/>
        <c:axId val="428342256"/>
        <c:axId val="42833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0.73</c:v>
                </c:pt>
                <c:pt idx="1">
                  <c:v>0.75</c:v>
                </c:pt>
                <c:pt idx="2">
                  <c:v>0.54</c:v>
                </c:pt>
                <c:pt idx="3">
                  <c:v>3.98</c:v>
                </c:pt>
                <c:pt idx="4">
                  <c:v>3.48</c:v>
                </c:pt>
              </c:numCache>
            </c:numRef>
          </c:val>
          <c:smooth val="0"/>
          <c:extLst xmlns:c16r2="http://schemas.microsoft.com/office/drawing/2015/06/chart">
            <c:ext xmlns:c16="http://schemas.microsoft.com/office/drawing/2014/chart" uri="{C3380CC4-5D6E-409C-BE32-E72D297353CC}">
              <c16:uniqueId val="{00000002-5FDC-46E8-AB5E-7A29177EA7C0}"/>
            </c:ext>
          </c:extLst>
        </c:ser>
        <c:dLbls>
          <c:showLegendKey val="0"/>
          <c:showVal val="0"/>
          <c:showCatName val="0"/>
          <c:showSerName val="0"/>
          <c:showPercent val="0"/>
          <c:showBubbleSize val="0"/>
        </c:dLbls>
        <c:marker val="1"/>
        <c:smooth val="0"/>
        <c:axId val="428342256"/>
        <c:axId val="428335200"/>
      </c:lineChart>
      <c:catAx>
        <c:axId val="42834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335200"/>
        <c:crosses val="autoZero"/>
        <c:auto val="1"/>
        <c:lblAlgn val="ctr"/>
        <c:lblOffset val="100"/>
        <c:tickLblSkip val="1"/>
        <c:tickMarkSkip val="1"/>
        <c:noMultiLvlLbl val="0"/>
      </c:catAx>
      <c:valAx>
        <c:axId val="42833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4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068-4F77-8FAD-66C2B6C0CC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68-4F77-8FAD-66C2B6C0CC26}"/>
            </c:ext>
          </c:extLst>
        </c:ser>
        <c:ser>
          <c:idx val="2"/>
          <c:order val="2"/>
          <c:tx>
            <c:strRef>
              <c:f>データシート!$A$29</c:f>
              <c:strCache>
                <c:ptCount val="1"/>
                <c:pt idx="0">
                  <c:v>次木親野井特定土地区画整理事業特別会計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068-4F77-8FAD-66C2B6C0CC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0.16</c:v>
                </c:pt>
                <c:pt idx="8">
                  <c:v>#N/A</c:v>
                </c:pt>
                <c:pt idx="9">
                  <c:v>0.1</c:v>
                </c:pt>
              </c:numCache>
            </c:numRef>
          </c:val>
          <c:extLst xmlns:c16r2="http://schemas.microsoft.com/office/drawing/2015/06/chart">
            <c:ext xmlns:c16="http://schemas.microsoft.com/office/drawing/2014/chart" uri="{C3380CC4-5D6E-409C-BE32-E72D297353CC}">
              <c16:uniqueId val="{00000003-6068-4F77-8FAD-66C2B6C0CC2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0.16</c:v>
                </c:pt>
                <c:pt idx="4">
                  <c:v>#N/A</c:v>
                </c:pt>
                <c:pt idx="5">
                  <c:v>0.15</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4-6068-4F77-8FAD-66C2B6C0CC2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2.99</c:v>
                </c:pt>
                <c:pt idx="2">
                  <c:v>#N/A</c:v>
                </c:pt>
                <c:pt idx="3">
                  <c:v>3.26</c:v>
                </c:pt>
                <c:pt idx="4">
                  <c:v>#N/A</c:v>
                </c:pt>
                <c:pt idx="5">
                  <c:v>5.16</c:v>
                </c:pt>
                <c:pt idx="6">
                  <c:v>#N/A</c:v>
                </c:pt>
                <c:pt idx="7">
                  <c:v>4.17</c:v>
                </c:pt>
                <c:pt idx="8">
                  <c:v>#N/A</c:v>
                </c:pt>
                <c:pt idx="9">
                  <c:v>0.24</c:v>
                </c:pt>
              </c:numCache>
            </c:numRef>
          </c:val>
          <c:extLst xmlns:c16r2="http://schemas.microsoft.com/office/drawing/2015/06/chart">
            <c:ext xmlns:c16="http://schemas.microsoft.com/office/drawing/2014/chart" uri="{C3380CC4-5D6E-409C-BE32-E72D297353CC}">
              <c16:uniqueId val="{00000005-6068-4F77-8FAD-66C2B6C0CC26}"/>
            </c:ext>
          </c:extLst>
        </c:ser>
        <c:ser>
          <c:idx val="6"/>
          <c:order val="6"/>
          <c:tx>
            <c:strRef>
              <c:f>データシート!$A$33</c:f>
              <c:strCache>
                <c:ptCount val="1"/>
                <c:pt idx="0">
                  <c:v>用地取得特別会計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0.35</c:v>
                </c:pt>
                <c:pt idx="4">
                  <c:v>#N/A</c:v>
                </c:pt>
                <c:pt idx="5">
                  <c:v>0.4</c:v>
                </c:pt>
                <c:pt idx="6">
                  <c:v>#N/A</c:v>
                </c:pt>
                <c:pt idx="7">
                  <c:v>0.47</c:v>
                </c:pt>
                <c:pt idx="8">
                  <c:v>#N/A</c:v>
                </c:pt>
                <c:pt idx="9">
                  <c:v>0.5</c:v>
                </c:pt>
              </c:numCache>
            </c:numRef>
          </c:val>
          <c:extLst xmlns:c16r2="http://schemas.microsoft.com/office/drawing/2015/06/chart">
            <c:ext xmlns:c16="http://schemas.microsoft.com/office/drawing/2014/chart" uri="{C3380CC4-5D6E-409C-BE32-E72D297353CC}">
              <c16:uniqueId val="{00000006-6068-4F77-8FAD-66C2B6C0CC2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0.04</c:v>
                </c:pt>
                <c:pt idx="4">
                  <c:v>#N/A</c:v>
                </c:pt>
                <c:pt idx="5">
                  <c:v>0.9</c:v>
                </c:pt>
                <c:pt idx="6">
                  <c:v>#N/A</c:v>
                </c:pt>
                <c:pt idx="7">
                  <c:v>0.91</c:v>
                </c:pt>
                <c:pt idx="8">
                  <c:v>#N/A</c:v>
                </c:pt>
                <c:pt idx="9">
                  <c:v>1.0900000000000001</c:v>
                </c:pt>
              </c:numCache>
            </c:numRef>
          </c:val>
          <c:extLst xmlns:c16r2="http://schemas.microsoft.com/office/drawing/2015/06/chart">
            <c:ext xmlns:c16="http://schemas.microsoft.com/office/drawing/2014/chart" uri="{C3380CC4-5D6E-409C-BE32-E72D297353CC}">
              <c16:uniqueId val="{00000007-6068-4F77-8FAD-66C2B6C0CC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5.0599999999999996</c:v>
                </c:pt>
                <c:pt idx="2">
                  <c:v>#N/A</c:v>
                </c:pt>
                <c:pt idx="3">
                  <c:v>6.26</c:v>
                </c:pt>
                <c:pt idx="4">
                  <c:v>#N/A</c:v>
                </c:pt>
                <c:pt idx="5">
                  <c:v>3.72</c:v>
                </c:pt>
                <c:pt idx="6">
                  <c:v>#N/A</c:v>
                </c:pt>
                <c:pt idx="7">
                  <c:v>6.53</c:v>
                </c:pt>
                <c:pt idx="8">
                  <c:v>#N/A</c:v>
                </c:pt>
                <c:pt idx="9">
                  <c:v>3.92</c:v>
                </c:pt>
              </c:numCache>
            </c:numRef>
          </c:val>
          <c:extLst xmlns:c16r2="http://schemas.microsoft.com/office/drawing/2015/06/chart">
            <c:ext xmlns:c16="http://schemas.microsoft.com/office/drawing/2014/chart" uri="{C3380CC4-5D6E-409C-BE32-E72D297353CC}">
              <c16:uniqueId val="{00000008-6068-4F77-8FAD-66C2B6C0CC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20.55</c:v>
                </c:pt>
                <c:pt idx="2">
                  <c:v>#N/A</c:v>
                </c:pt>
                <c:pt idx="3">
                  <c:v>19.28</c:v>
                </c:pt>
                <c:pt idx="4">
                  <c:v>#N/A</c:v>
                </c:pt>
                <c:pt idx="5">
                  <c:v>18.690000000000001</c:v>
                </c:pt>
                <c:pt idx="6">
                  <c:v>#N/A</c:v>
                </c:pt>
                <c:pt idx="7">
                  <c:v>18.11</c:v>
                </c:pt>
                <c:pt idx="8">
                  <c:v>#N/A</c:v>
                </c:pt>
                <c:pt idx="9">
                  <c:v>17.98</c:v>
                </c:pt>
              </c:numCache>
            </c:numRef>
          </c:val>
          <c:extLst xmlns:c16r2="http://schemas.microsoft.com/office/drawing/2015/06/chart">
            <c:ext xmlns:c16="http://schemas.microsoft.com/office/drawing/2014/chart" uri="{C3380CC4-5D6E-409C-BE32-E72D297353CC}">
              <c16:uniqueId val="{00000009-6068-4F77-8FAD-66C2B6C0CC26}"/>
            </c:ext>
          </c:extLst>
        </c:ser>
        <c:dLbls>
          <c:showLegendKey val="0"/>
          <c:showVal val="0"/>
          <c:showCatName val="0"/>
          <c:showSerName val="0"/>
          <c:showPercent val="0"/>
          <c:showBubbleSize val="0"/>
        </c:dLbls>
        <c:gapWidth val="150"/>
        <c:overlap val="100"/>
        <c:axId val="428338728"/>
        <c:axId val="428336376"/>
      </c:barChart>
      <c:catAx>
        <c:axId val="42833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336376"/>
        <c:crosses val="autoZero"/>
        <c:auto val="1"/>
        <c:lblAlgn val="ctr"/>
        <c:lblOffset val="100"/>
        <c:tickLblSkip val="1"/>
        <c:tickMarkSkip val="1"/>
        <c:noMultiLvlLbl val="0"/>
      </c:catAx>
      <c:valAx>
        <c:axId val="42833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38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4870</c:v>
                </c:pt>
                <c:pt idx="5">
                  <c:v>4703</c:v>
                </c:pt>
                <c:pt idx="8">
                  <c:v>5020</c:v>
                </c:pt>
                <c:pt idx="11">
                  <c:v>5198</c:v>
                </c:pt>
                <c:pt idx="14">
                  <c:v>5178</c:v>
                </c:pt>
              </c:numCache>
            </c:numRef>
          </c:val>
          <c:extLst xmlns:c16r2="http://schemas.microsoft.com/office/drawing/2015/06/chart">
            <c:ext xmlns:c16="http://schemas.microsoft.com/office/drawing/2014/chart" uri="{C3380CC4-5D6E-409C-BE32-E72D297353CC}">
              <c16:uniqueId val="{00000000-06BF-4A82-9BD3-E5B4E10A90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6BF-4A82-9BD3-E5B4E10A90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466</c:v>
                </c:pt>
                <c:pt idx="3">
                  <c:v>448</c:v>
                </c:pt>
                <c:pt idx="6">
                  <c:v>451</c:v>
                </c:pt>
                <c:pt idx="9">
                  <c:v>404</c:v>
                </c:pt>
                <c:pt idx="12">
                  <c:v>177</c:v>
                </c:pt>
              </c:numCache>
            </c:numRef>
          </c:val>
          <c:extLst xmlns:c16r2="http://schemas.microsoft.com/office/drawing/2015/06/chart">
            <c:ext xmlns:c16="http://schemas.microsoft.com/office/drawing/2014/chart" uri="{C3380CC4-5D6E-409C-BE32-E72D297353CC}">
              <c16:uniqueId val="{00000002-06BF-4A82-9BD3-E5B4E10A90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7</c:v>
                </c:pt>
                <c:pt idx="6">
                  <c:v>4</c:v>
                </c:pt>
                <c:pt idx="9">
                  <c:v>2</c:v>
                </c:pt>
                <c:pt idx="12">
                  <c:v>1</c:v>
                </c:pt>
              </c:numCache>
            </c:numRef>
          </c:val>
          <c:extLst xmlns:c16r2="http://schemas.microsoft.com/office/drawing/2015/06/chart">
            <c:ext xmlns:c16="http://schemas.microsoft.com/office/drawing/2014/chart" uri="{C3380CC4-5D6E-409C-BE32-E72D297353CC}">
              <c16:uniqueId val="{00000003-06BF-4A82-9BD3-E5B4E10A90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1361</c:v>
                </c:pt>
                <c:pt idx="3">
                  <c:v>1346</c:v>
                </c:pt>
                <c:pt idx="6">
                  <c:v>1306</c:v>
                </c:pt>
                <c:pt idx="9">
                  <c:v>1218</c:v>
                </c:pt>
                <c:pt idx="12">
                  <c:v>1159</c:v>
                </c:pt>
              </c:numCache>
            </c:numRef>
          </c:val>
          <c:extLst xmlns:c16r2="http://schemas.microsoft.com/office/drawing/2015/06/chart">
            <c:ext xmlns:c16="http://schemas.microsoft.com/office/drawing/2014/chart" uri="{C3380CC4-5D6E-409C-BE32-E72D297353CC}">
              <c16:uniqueId val="{00000004-06BF-4A82-9BD3-E5B4E10A90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BF-4A82-9BD3-E5B4E10A90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BF-4A82-9BD3-E5B4E10A90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5452</c:v>
                </c:pt>
                <c:pt idx="3">
                  <c:v>5182</c:v>
                </c:pt>
                <c:pt idx="6">
                  <c:v>5197</c:v>
                </c:pt>
                <c:pt idx="9">
                  <c:v>5195</c:v>
                </c:pt>
                <c:pt idx="12">
                  <c:v>4899</c:v>
                </c:pt>
              </c:numCache>
            </c:numRef>
          </c:val>
          <c:extLst xmlns:c16r2="http://schemas.microsoft.com/office/drawing/2015/06/chart">
            <c:ext xmlns:c16="http://schemas.microsoft.com/office/drawing/2014/chart" uri="{C3380CC4-5D6E-409C-BE32-E72D297353CC}">
              <c16:uniqueId val="{00000007-06BF-4A82-9BD3-E5B4E10A9062}"/>
            </c:ext>
          </c:extLst>
        </c:ser>
        <c:dLbls>
          <c:showLegendKey val="0"/>
          <c:showVal val="0"/>
          <c:showCatName val="0"/>
          <c:showSerName val="0"/>
          <c:showPercent val="0"/>
          <c:showBubbleSize val="0"/>
        </c:dLbls>
        <c:gapWidth val="100"/>
        <c:overlap val="100"/>
        <c:axId val="428338336"/>
        <c:axId val="42833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2418</c:v>
                </c:pt>
                <c:pt idx="2">
                  <c:v>#N/A</c:v>
                </c:pt>
                <c:pt idx="3">
                  <c:v>#N/A</c:v>
                </c:pt>
                <c:pt idx="4">
                  <c:v>2280</c:v>
                </c:pt>
                <c:pt idx="5">
                  <c:v>#N/A</c:v>
                </c:pt>
                <c:pt idx="6">
                  <c:v>#N/A</c:v>
                </c:pt>
                <c:pt idx="7">
                  <c:v>1938</c:v>
                </c:pt>
                <c:pt idx="8">
                  <c:v>#N/A</c:v>
                </c:pt>
                <c:pt idx="9">
                  <c:v>#N/A</c:v>
                </c:pt>
                <c:pt idx="10">
                  <c:v>1621</c:v>
                </c:pt>
                <c:pt idx="11">
                  <c:v>#N/A</c:v>
                </c:pt>
                <c:pt idx="12">
                  <c:v>#N/A</c:v>
                </c:pt>
                <c:pt idx="13">
                  <c:v>1058</c:v>
                </c:pt>
                <c:pt idx="14">
                  <c:v>#N/A</c:v>
                </c:pt>
              </c:numCache>
            </c:numRef>
          </c:val>
          <c:smooth val="0"/>
          <c:extLst xmlns:c16r2="http://schemas.microsoft.com/office/drawing/2015/06/chart">
            <c:ext xmlns:c16="http://schemas.microsoft.com/office/drawing/2014/chart" uri="{C3380CC4-5D6E-409C-BE32-E72D297353CC}">
              <c16:uniqueId val="{00000008-06BF-4A82-9BD3-E5B4E10A9062}"/>
            </c:ext>
          </c:extLst>
        </c:ser>
        <c:dLbls>
          <c:showLegendKey val="0"/>
          <c:showVal val="0"/>
          <c:showCatName val="0"/>
          <c:showSerName val="0"/>
          <c:showPercent val="0"/>
          <c:showBubbleSize val="0"/>
        </c:dLbls>
        <c:marker val="1"/>
        <c:smooth val="0"/>
        <c:axId val="428338336"/>
        <c:axId val="428335984"/>
      </c:lineChart>
      <c:catAx>
        <c:axId val="4283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335984"/>
        <c:crosses val="autoZero"/>
        <c:auto val="1"/>
        <c:lblAlgn val="ctr"/>
        <c:lblOffset val="100"/>
        <c:tickLblSkip val="1"/>
        <c:tickMarkSkip val="1"/>
        <c:noMultiLvlLbl val="0"/>
      </c:catAx>
      <c:valAx>
        <c:axId val="42833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3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43532</c:v>
                </c:pt>
                <c:pt idx="5">
                  <c:v>43435</c:v>
                </c:pt>
                <c:pt idx="8">
                  <c:v>43417</c:v>
                </c:pt>
                <c:pt idx="11">
                  <c:v>42193</c:v>
                </c:pt>
                <c:pt idx="14">
                  <c:v>41249</c:v>
                </c:pt>
              </c:numCache>
            </c:numRef>
          </c:val>
          <c:extLst xmlns:c16r2="http://schemas.microsoft.com/office/drawing/2015/06/chart">
            <c:ext xmlns:c16="http://schemas.microsoft.com/office/drawing/2014/chart" uri="{C3380CC4-5D6E-409C-BE32-E72D297353CC}">
              <c16:uniqueId val="{00000000-A47B-4D75-9338-3C5FBD5556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5919</c:v>
                </c:pt>
                <c:pt idx="5">
                  <c:v>5176</c:v>
                </c:pt>
                <c:pt idx="8">
                  <c:v>5713</c:v>
                </c:pt>
                <c:pt idx="11">
                  <c:v>6522</c:v>
                </c:pt>
                <c:pt idx="14">
                  <c:v>7070</c:v>
                </c:pt>
              </c:numCache>
            </c:numRef>
          </c:val>
          <c:extLst xmlns:c16r2="http://schemas.microsoft.com/office/drawing/2015/06/chart">
            <c:ext xmlns:c16="http://schemas.microsoft.com/office/drawing/2014/chart" uri="{C3380CC4-5D6E-409C-BE32-E72D297353CC}">
              <c16:uniqueId val="{00000001-A47B-4D75-9338-3C5FBD5556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6171</c:v>
                </c:pt>
                <c:pt idx="5">
                  <c:v>6473</c:v>
                </c:pt>
                <c:pt idx="8">
                  <c:v>7322</c:v>
                </c:pt>
                <c:pt idx="11">
                  <c:v>8693</c:v>
                </c:pt>
                <c:pt idx="14">
                  <c:v>11120</c:v>
                </c:pt>
              </c:numCache>
            </c:numRef>
          </c:val>
          <c:extLst xmlns:c16r2="http://schemas.microsoft.com/office/drawing/2015/06/chart">
            <c:ext xmlns:c16="http://schemas.microsoft.com/office/drawing/2014/chart" uri="{C3380CC4-5D6E-409C-BE32-E72D297353CC}">
              <c16:uniqueId val="{00000002-A47B-4D75-9338-3C5FBD5556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7B-4D75-9338-3C5FBD5556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7B-4D75-9338-3C5FBD5556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172</c:v>
                </c:pt>
                <c:pt idx="3">
                  <c:v>154</c:v>
                </c:pt>
                <c:pt idx="6">
                  <c:v>128</c:v>
                </c:pt>
                <c:pt idx="9">
                  <c:v>106</c:v>
                </c:pt>
                <c:pt idx="12">
                  <c:v>84</c:v>
                </c:pt>
              </c:numCache>
            </c:numRef>
          </c:val>
          <c:extLst xmlns:c16r2="http://schemas.microsoft.com/office/drawing/2015/06/chart">
            <c:ext xmlns:c16="http://schemas.microsoft.com/office/drawing/2014/chart" uri="{C3380CC4-5D6E-409C-BE32-E72D297353CC}">
              <c16:uniqueId val="{00000005-A47B-4D75-9338-3C5FBD5556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9939</c:v>
                </c:pt>
                <c:pt idx="3">
                  <c:v>9374</c:v>
                </c:pt>
                <c:pt idx="6">
                  <c:v>9220</c:v>
                </c:pt>
                <c:pt idx="9">
                  <c:v>8822</c:v>
                </c:pt>
                <c:pt idx="12">
                  <c:v>8350</c:v>
                </c:pt>
              </c:numCache>
            </c:numRef>
          </c:val>
          <c:extLst xmlns:c16r2="http://schemas.microsoft.com/office/drawing/2015/06/chart">
            <c:ext xmlns:c16="http://schemas.microsoft.com/office/drawing/2014/chart" uri="{C3380CC4-5D6E-409C-BE32-E72D297353CC}">
              <c16:uniqueId val="{00000006-A47B-4D75-9338-3C5FBD5556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c:v>
                </c:pt>
                <c:pt idx="3">
                  <c:v>9</c:v>
                </c:pt>
                <c:pt idx="6">
                  <c:v>4</c:v>
                </c:pt>
                <c:pt idx="9">
                  <c:v>1</c:v>
                </c:pt>
                <c:pt idx="12">
                  <c:v>0</c:v>
                </c:pt>
              </c:numCache>
            </c:numRef>
          </c:val>
          <c:extLst xmlns:c16r2="http://schemas.microsoft.com/office/drawing/2015/06/chart">
            <c:ext xmlns:c16="http://schemas.microsoft.com/office/drawing/2014/chart" uri="{C3380CC4-5D6E-409C-BE32-E72D297353CC}">
              <c16:uniqueId val="{00000007-A47B-4D75-9338-3C5FBD5556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13899</c:v>
                </c:pt>
                <c:pt idx="3">
                  <c:v>13049</c:v>
                </c:pt>
                <c:pt idx="6">
                  <c:v>12436</c:v>
                </c:pt>
                <c:pt idx="9">
                  <c:v>11580</c:v>
                </c:pt>
                <c:pt idx="12">
                  <c:v>10650</c:v>
                </c:pt>
              </c:numCache>
            </c:numRef>
          </c:val>
          <c:extLst xmlns:c16r2="http://schemas.microsoft.com/office/drawing/2015/06/chart">
            <c:ext xmlns:c16="http://schemas.microsoft.com/office/drawing/2014/chart" uri="{C3380CC4-5D6E-409C-BE32-E72D297353CC}">
              <c16:uniqueId val="{00000008-A47B-4D75-9338-3C5FBD5556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2471</c:v>
                </c:pt>
                <c:pt idx="3">
                  <c:v>2059</c:v>
                </c:pt>
                <c:pt idx="6">
                  <c:v>1602</c:v>
                </c:pt>
                <c:pt idx="9">
                  <c:v>1524</c:v>
                </c:pt>
                <c:pt idx="12">
                  <c:v>1221</c:v>
                </c:pt>
              </c:numCache>
            </c:numRef>
          </c:val>
          <c:extLst xmlns:c16r2="http://schemas.microsoft.com/office/drawing/2015/06/chart">
            <c:ext xmlns:c16="http://schemas.microsoft.com/office/drawing/2014/chart" uri="{C3380CC4-5D6E-409C-BE32-E72D297353CC}">
              <c16:uniqueId val="{00000009-A47B-4D75-9338-3C5FBD5556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46518</c:v>
                </c:pt>
                <c:pt idx="3">
                  <c:v>46337</c:v>
                </c:pt>
                <c:pt idx="6">
                  <c:v>46550</c:v>
                </c:pt>
                <c:pt idx="9">
                  <c:v>47364</c:v>
                </c:pt>
                <c:pt idx="12">
                  <c:v>46150</c:v>
                </c:pt>
              </c:numCache>
            </c:numRef>
          </c:val>
          <c:extLst xmlns:c16r2="http://schemas.microsoft.com/office/drawing/2015/06/chart">
            <c:ext xmlns:c16="http://schemas.microsoft.com/office/drawing/2014/chart" uri="{C3380CC4-5D6E-409C-BE32-E72D297353CC}">
              <c16:uniqueId val="{0000000A-A47B-4D75-9338-3C5FBD5556C4}"/>
            </c:ext>
          </c:extLst>
        </c:ser>
        <c:dLbls>
          <c:showLegendKey val="0"/>
          <c:showVal val="0"/>
          <c:showCatName val="0"/>
          <c:showSerName val="0"/>
          <c:showPercent val="0"/>
          <c:showBubbleSize val="0"/>
        </c:dLbls>
        <c:gapWidth val="100"/>
        <c:overlap val="100"/>
        <c:axId val="428335592"/>
        <c:axId val="428341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17394</c:v>
                </c:pt>
                <c:pt idx="2">
                  <c:v>#N/A</c:v>
                </c:pt>
                <c:pt idx="3">
                  <c:v>#N/A</c:v>
                </c:pt>
                <c:pt idx="4">
                  <c:v>15898</c:v>
                </c:pt>
                <c:pt idx="5">
                  <c:v>#N/A</c:v>
                </c:pt>
                <c:pt idx="6">
                  <c:v>#N/A</c:v>
                </c:pt>
                <c:pt idx="7">
                  <c:v>13488</c:v>
                </c:pt>
                <c:pt idx="8">
                  <c:v>#N/A</c:v>
                </c:pt>
                <c:pt idx="9">
                  <c:v>#N/A</c:v>
                </c:pt>
                <c:pt idx="10">
                  <c:v>11989</c:v>
                </c:pt>
                <c:pt idx="11">
                  <c:v>#N/A</c:v>
                </c:pt>
                <c:pt idx="12">
                  <c:v>#N/A</c:v>
                </c:pt>
                <c:pt idx="13">
                  <c:v>7016</c:v>
                </c:pt>
                <c:pt idx="14">
                  <c:v>#N/A</c:v>
                </c:pt>
              </c:numCache>
            </c:numRef>
          </c:val>
          <c:smooth val="0"/>
          <c:extLst xmlns:c16r2="http://schemas.microsoft.com/office/drawing/2015/06/chart">
            <c:ext xmlns:c16="http://schemas.microsoft.com/office/drawing/2014/chart" uri="{C3380CC4-5D6E-409C-BE32-E72D297353CC}">
              <c16:uniqueId val="{0000000B-A47B-4D75-9338-3C5FBD5556C4}"/>
            </c:ext>
          </c:extLst>
        </c:ser>
        <c:dLbls>
          <c:showLegendKey val="0"/>
          <c:showVal val="0"/>
          <c:showCatName val="0"/>
          <c:showSerName val="0"/>
          <c:showPercent val="0"/>
          <c:showBubbleSize val="0"/>
        </c:dLbls>
        <c:marker val="1"/>
        <c:smooth val="0"/>
        <c:axId val="428335592"/>
        <c:axId val="428341080"/>
      </c:lineChart>
      <c:catAx>
        <c:axId val="42833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341080"/>
        <c:crosses val="autoZero"/>
        <c:auto val="1"/>
        <c:lblAlgn val="ctr"/>
        <c:lblOffset val="100"/>
        <c:tickLblSkip val="1"/>
        <c:tickMarkSkip val="1"/>
        <c:noMultiLvlLbl val="0"/>
      </c:catAx>
      <c:valAx>
        <c:axId val="428341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3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3543</c:v>
                </c:pt>
                <c:pt idx="1">
                  <c:v>3869</c:v>
                </c:pt>
                <c:pt idx="2">
                  <c:v>5685</c:v>
                </c:pt>
              </c:numCache>
            </c:numRef>
          </c:val>
          <c:extLst xmlns:c16r2="http://schemas.microsoft.com/office/drawing/2015/06/chart">
            <c:ext xmlns:c16="http://schemas.microsoft.com/office/drawing/2014/chart" uri="{C3380CC4-5D6E-409C-BE32-E72D297353CC}">
              <c16:uniqueId val="{00000000-F32C-4D6D-B04C-E9A821936A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123</c:v>
                </c:pt>
                <c:pt idx="1">
                  <c:v>123</c:v>
                </c:pt>
                <c:pt idx="2">
                  <c:v>123</c:v>
                </c:pt>
              </c:numCache>
            </c:numRef>
          </c:val>
          <c:extLst xmlns:c16r2="http://schemas.microsoft.com/office/drawing/2015/06/chart">
            <c:ext xmlns:c16="http://schemas.microsoft.com/office/drawing/2014/chart" uri="{C3380CC4-5D6E-409C-BE32-E72D297353CC}">
              <c16:uniqueId val="{00000001-F32C-4D6D-B04C-E9A821936A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1988</c:v>
                </c:pt>
                <c:pt idx="1">
                  <c:v>1741</c:v>
                </c:pt>
                <c:pt idx="2">
                  <c:v>1606</c:v>
                </c:pt>
              </c:numCache>
            </c:numRef>
          </c:val>
          <c:extLst xmlns:c16r2="http://schemas.microsoft.com/office/drawing/2015/06/chart">
            <c:ext xmlns:c16="http://schemas.microsoft.com/office/drawing/2014/chart" uri="{C3380CC4-5D6E-409C-BE32-E72D297353CC}">
              <c16:uniqueId val="{00000002-F32C-4D6D-B04C-E9A821936A34}"/>
            </c:ext>
          </c:extLst>
        </c:ser>
        <c:dLbls>
          <c:showLegendKey val="0"/>
          <c:showVal val="0"/>
          <c:showCatName val="0"/>
          <c:showSerName val="0"/>
          <c:showPercent val="0"/>
          <c:showBubbleSize val="0"/>
        </c:dLbls>
        <c:gapWidth val="120"/>
        <c:overlap val="100"/>
        <c:axId val="428340688"/>
        <c:axId val="428341864"/>
      </c:barChart>
      <c:catAx>
        <c:axId val="42834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8341864"/>
        <c:crosses val="autoZero"/>
        <c:auto val="1"/>
        <c:lblAlgn val="ctr"/>
        <c:lblOffset val="100"/>
        <c:tickLblSkip val="1"/>
        <c:tickMarkSkip val="1"/>
        <c:noMultiLvlLbl val="0"/>
      </c:catAx>
      <c:valAx>
        <c:axId val="428341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834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68-4325-96C6-D2AC2CC1CDE9}"/>
                </c:ext>
                <c:ext xmlns:c15="http://schemas.microsoft.com/office/drawing/2012/chart" uri="{CE6537A1-D6FC-4f65-9D91-7224C49458BB}">
                  <c15:dlblFieldTable>
                    <c15:dlblFTEntry>
                      <c15:txfldGUID>{25DB1042-1EF8-4BF3-8E8A-719039006E06}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68-4325-96C6-D2AC2CC1CDE9}"/>
                </c:ext>
                <c:ext xmlns:c15="http://schemas.microsoft.com/office/drawing/2012/chart" uri="{CE6537A1-D6FC-4f65-9D91-7224C49458BB}">
                  <c15:dlblFieldTable>
                    <c15:dlblFTEntry>
                      <c15:txfldGUID>{0D0DC435-D14F-4998-BDCE-4658FB2A3E9A}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68-4325-96C6-D2AC2CC1CDE9}"/>
                </c:ext>
                <c:ext xmlns:c15="http://schemas.microsoft.com/office/drawing/2012/chart" uri="{CE6537A1-D6FC-4f65-9D91-7224C49458BB}">
                  <c15:dlblFieldTable>
                    <c15:dlblFTEntry>
                      <c15:txfldGUID>{CEED5A8B-C994-45C8-A857-1D6C124BFA81}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68-4325-96C6-D2AC2CC1CDE9}"/>
                </c:ext>
                <c:ext xmlns:c15="http://schemas.microsoft.com/office/drawing/2012/chart" uri="{CE6537A1-D6FC-4f65-9D91-7224C49458BB}">
                  <c15:dlblFieldTable>
                    <c15:dlblFTEntry>
                      <c15:txfldGUID>{B36C44EF-3BD4-42D7-A141-CA82A514B162}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68-4325-96C6-D2AC2CC1CDE9}"/>
                </c:ext>
                <c:ext xmlns:c15="http://schemas.microsoft.com/office/drawing/2012/chart" uri="{CE6537A1-D6FC-4f65-9D91-7224C49458BB}">
                  <c15:dlblFieldTable>
                    <c15:dlblFTEntry>
                      <c15:txfldGUID>{49714274-7D7F-4C8F-AD83-BEAB3D121EFA}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68-4325-96C6-D2AC2CC1CDE9}"/>
                </c:ext>
                <c:ext xmlns:c15="http://schemas.microsoft.com/office/drawing/2012/chart" uri="{CE6537A1-D6FC-4f65-9D91-7224C49458BB}">
                  <c15:dlblFieldTable>
                    <c15:dlblFTEntry>
                      <c15:txfldGUID>{8DD951A5-C595-4F5D-A9A7-44DF2EC0710E}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68-4325-96C6-D2AC2CC1CDE9}"/>
                </c:ext>
                <c:ext xmlns:c15="http://schemas.microsoft.com/office/drawing/2012/chart" uri="{CE6537A1-D6FC-4f65-9D91-7224C49458BB}">
                  <c15:dlblFieldTable>
                    <c15:dlblFTEntry>
                      <c15:txfldGUID>{7F4C9E7D-94F3-4B8C-971F-FE1A28994B9D}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68-4325-96C6-D2AC2CC1CDE9}"/>
                </c:ext>
                <c:ext xmlns:c15="http://schemas.microsoft.com/office/drawing/2012/chart" uri="{CE6537A1-D6FC-4f65-9D91-7224C49458BB}">
                  <c15:dlblFieldTable>
                    <c15:dlblFTEntry>
                      <c15:txfldGUID>{9FF905C2-E583-487F-9D43-5C252E4EE1D8}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68-4325-96C6-D2AC2CC1CDE9}"/>
                </c:ext>
                <c:ext xmlns:c15="http://schemas.microsoft.com/office/drawing/2012/chart" uri="{CE6537A1-D6FC-4f65-9D91-7224C49458BB}">
                  <c15:dlblFieldTable>
                    <c15:dlblFTEntry>
                      <c15:txfldGUID>{F189A682-15F0-4A60-B843-097D7BD87AE2}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50.8</c:v>
                </c:pt>
                <c:pt idx="32">
                  <c:v>52.3</c:v>
                </c:pt>
              </c:numCache>
            </c:numRef>
          </c:xVal>
          <c:yVal>
            <c:numRef>
              <c:f>公会計指標分析・財政指標組合せ分析表!$BP$51:$DC$51</c:f>
              <c:numCache>
                <c:formatCode>#,##0.0;"▲ "#,##0.0</c:formatCode>
                <c:ptCount val="40"/>
                <c:pt idx="16">
                  <c:v>52.3</c:v>
                </c:pt>
                <c:pt idx="24">
                  <c:v>46.4</c:v>
                </c:pt>
                <c:pt idx="32">
                  <c:v>26.9</c:v>
                </c:pt>
              </c:numCache>
            </c:numRef>
          </c:yVal>
          <c:smooth val="0"/>
          <c:extLst xmlns:c16r2="http://schemas.microsoft.com/office/drawing/2015/06/chart">
            <c:ext xmlns:c16="http://schemas.microsoft.com/office/drawing/2014/chart" uri="{C3380CC4-5D6E-409C-BE32-E72D297353CC}">
              <c16:uniqueId val="{00000009-6968-4325-96C6-D2AC2CC1CD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68-4325-96C6-D2AC2CC1CDE9}"/>
                </c:ext>
                <c:ext xmlns:c15="http://schemas.microsoft.com/office/drawing/2012/chart" uri="{CE6537A1-D6FC-4f65-9D91-7224C49458BB}">
                  <c15:dlblFieldTable>
                    <c15:dlblFTEntry>
                      <c15:txfldGUID>{3B675CE5-058F-449A-A645-A68F53FEACE6}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68-4325-96C6-D2AC2CC1CDE9}"/>
                </c:ext>
                <c:ext xmlns:c15="http://schemas.microsoft.com/office/drawing/2012/chart" uri="{CE6537A1-D6FC-4f65-9D91-7224C49458BB}">
                  <c15:dlblFieldTable>
                    <c15:dlblFTEntry>
                      <c15:txfldGUID>{2DA872B2-E2CC-4F89-AED0-2FB555B3547D}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68-4325-96C6-D2AC2CC1CDE9}"/>
                </c:ext>
                <c:ext xmlns:c15="http://schemas.microsoft.com/office/drawing/2012/chart" uri="{CE6537A1-D6FC-4f65-9D91-7224C49458BB}">
                  <c15:dlblFieldTable>
                    <c15:dlblFTEntry>
                      <c15:txfldGUID>{56187687-AC12-421C-B885-774019CF3787}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68-4325-96C6-D2AC2CC1CDE9}"/>
                </c:ext>
                <c:ext xmlns:c15="http://schemas.microsoft.com/office/drawing/2012/chart" uri="{CE6537A1-D6FC-4f65-9D91-7224C49458BB}">
                  <c15:dlblFieldTable>
                    <c15:dlblFTEntry>
                      <c15:txfldGUID>{6A9A7A51-671A-4B3F-87BF-DB3084167A9D}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68-4325-96C6-D2AC2CC1CDE9}"/>
                </c:ext>
                <c:ext xmlns:c15="http://schemas.microsoft.com/office/drawing/2012/chart" uri="{CE6537A1-D6FC-4f65-9D91-7224C49458BB}">
                  <c15:dlblFieldTable>
                    <c15:dlblFTEntry>
                      <c15:txfldGUID>{0E8C930A-3CF0-4117-9344-7E69B0EBD783}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68-4325-96C6-D2AC2CC1CDE9}"/>
                </c:ext>
                <c:ext xmlns:c15="http://schemas.microsoft.com/office/drawing/2012/chart" uri="{CE6537A1-D6FC-4f65-9D91-7224C49458BB}">
                  <c15:dlblFieldTable>
                    <c15:dlblFTEntry>
                      <c15:txfldGUID>{176A1142-0A18-4C61-B7B5-64BD5D5FAB0E}</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36594284462847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68-4325-96C6-D2AC2CC1CDE9}"/>
                </c:ext>
                <c:ext xmlns:c15="http://schemas.microsoft.com/office/drawing/2012/chart" uri="{CE6537A1-D6FC-4f65-9D91-7224C49458BB}">
                  <c15:dlblFieldTable>
                    <c15:dlblFTEntry>
                      <c15:txfldGUID>{86D68C9B-CF12-4F50-8275-55390C42BDC8}</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063097249285987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68-4325-96C6-D2AC2CC1CDE9}"/>
                </c:ext>
                <c:ext xmlns:c15="http://schemas.microsoft.com/office/drawing/2012/chart" uri="{CE6537A1-D6FC-4f65-9D91-7224C49458BB}">
                  <c15:dlblFieldTable>
                    <c15:dlblFTEntry>
                      <c15:txfldGUID>{FB315B53-42B4-4A2D-B54A-97AC69627994}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68-4325-96C6-D2AC2CC1CDE9}"/>
                </c:ext>
                <c:ext xmlns:c15="http://schemas.microsoft.com/office/drawing/2012/chart" uri="{CE6537A1-D6FC-4f65-9D91-7224C49458BB}">
                  <c15:dlblFieldTable>
                    <c15:dlblFTEntry>
                      <c15:txfldGUID>{2AF7F7EF-481F-4A04-981B-C62295B0AC43}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6968-4325-96C6-D2AC2CC1CDE9}"/>
            </c:ext>
          </c:extLst>
        </c:ser>
        <c:dLbls>
          <c:showLegendKey val="0"/>
          <c:showVal val="1"/>
          <c:showCatName val="0"/>
          <c:showSerName val="0"/>
          <c:showPercent val="0"/>
          <c:showBubbleSize val="0"/>
        </c:dLbls>
        <c:axId val="505758168"/>
        <c:axId val="505756208"/>
      </c:scatterChart>
      <c:valAx>
        <c:axId val="505758168"/>
        <c:scaling>
          <c:orientation val="minMax"/>
          <c:max val="60"/>
          <c:min val="4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756208"/>
        <c:crosses val="autoZero"/>
        <c:crossBetween val="midCat"/>
      </c:valAx>
      <c:valAx>
        <c:axId val="505756208"/>
        <c:scaling>
          <c:orientation val="minMax"/>
          <c:max val="5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758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1D-4BFF-B1F9-C34FB316DD99}"/>
                </c:ext>
                <c:ext xmlns:c15="http://schemas.microsoft.com/office/drawing/2012/chart" uri="{CE6537A1-D6FC-4f65-9D91-7224C49458BB}">
                  <c15:dlblFieldTable>
                    <c15:dlblFTEntry>
                      <c15:txfldGUID>{434FF6A9-9F1F-4EA5-981D-56221ADC1E02}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1D-4BFF-B1F9-C34FB316DD99}"/>
                </c:ext>
                <c:ext xmlns:c15="http://schemas.microsoft.com/office/drawing/2012/chart" uri="{CE6537A1-D6FC-4f65-9D91-7224C49458BB}">
                  <c15:dlblFieldTable>
                    <c15:dlblFTEntry>
                      <c15:txfldGUID>{82E82DA5-BABB-408C-A5D8-9FBC4A78F676}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1D-4BFF-B1F9-C34FB316DD99}"/>
                </c:ext>
                <c:ext xmlns:c15="http://schemas.microsoft.com/office/drawing/2012/chart" uri="{CE6537A1-D6FC-4f65-9D91-7224C49458BB}">
                  <c15:dlblFieldTable>
                    <c15:dlblFTEntry>
                      <c15:txfldGUID>{C0288A3B-77EB-400C-976A-5A4D4BDCF6DC}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1D-4BFF-B1F9-C34FB316DD99}"/>
                </c:ext>
                <c:ext xmlns:c15="http://schemas.microsoft.com/office/drawing/2012/chart" uri="{CE6537A1-D6FC-4f65-9D91-7224C49458BB}">
                  <c15:dlblFieldTable>
                    <c15:dlblFTEntry>
                      <c15:txfldGUID>{BA55E542-EF21-4423-855C-A91E08C9237E}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1D-4BFF-B1F9-C34FB316DD99}"/>
                </c:ext>
                <c:ext xmlns:c15="http://schemas.microsoft.com/office/drawing/2012/chart" uri="{CE6537A1-D6FC-4f65-9D91-7224C49458BB}">
                  <c15:dlblFieldTable>
                    <c15:dlblFTEntry>
                      <c15:txfldGUID>{D7C7C314-A827-4FE4-BEC8-E3F04F0208D9}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1D-4BFF-B1F9-C34FB316DD99}"/>
                </c:ext>
                <c:ext xmlns:c15="http://schemas.microsoft.com/office/drawing/2012/chart" uri="{CE6537A1-D6FC-4f65-9D91-7224C49458BB}">
                  <c15:dlblFieldTable>
                    <c15:dlblFTEntry>
                      <c15:txfldGUID>{6EC70351-2137-4E13-ACC3-4FBA814818CA}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1D-4BFF-B1F9-C34FB316DD99}"/>
                </c:ext>
                <c:ext xmlns:c15="http://schemas.microsoft.com/office/drawing/2012/chart" uri="{CE6537A1-D6FC-4f65-9D91-7224C49458BB}">
                  <c15:dlblFieldTable>
                    <c15:dlblFTEntry>
                      <c15:txfldGUID>{A357D4C7-2B1F-48EA-9835-CA3154DA96E0}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1D-4BFF-B1F9-C34FB316DD99}"/>
                </c:ext>
                <c:ext xmlns:c15="http://schemas.microsoft.com/office/drawing/2012/chart" uri="{CE6537A1-D6FC-4f65-9D91-7224C49458BB}">
                  <c15:dlblFieldTable>
                    <c15:dlblFTEntry>
                      <c15:txfldGUID>{0FB4DDFB-944C-43B3-97BE-BB4A30C720EE}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1D-4BFF-B1F9-C34FB316DD99}"/>
                </c:ext>
                <c:ext xmlns:c15="http://schemas.microsoft.com/office/drawing/2012/chart" uri="{CE6537A1-D6FC-4f65-9D91-7224C49458BB}">
                  <c15:dlblFieldTable>
                    <c15:dlblFTEntry>
                      <c15:txfldGUID>{D2729E79-4BCC-449B-B665-37A2B742C24D}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8.5</c:v>
                </c:pt>
                <c:pt idx="24">
                  <c:v>7.5</c:v>
                </c:pt>
                <c:pt idx="32">
                  <c:v>5.9</c:v>
                </c:pt>
              </c:numCache>
            </c:numRef>
          </c:xVal>
          <c:yVal>
            <c:numRef>
              <c:f>公会計指標分析・財政指標組合せ分析表!$BP$73:$DC$73</c:f>
              <c:numCache>
                <c:formatCode>#,##0.0;"▲ "#,##0.0</c:formatCode>
                <c:ptCount val="40"/>
                <c:pt idx="0">
                  <c:v>68</c:v>
                </c:pt>
                <c:pt idx="8">
                  <c:v>61.1</c:v>
                </c:pt>
                <c:pt idx="16">
                  <c:v>52.3</c:v>
                </c:pt>
                <c:pt idx="24">
                  <c:v>46.4</c:v>
                </c:pt>
                <c:pt idx="32">
                  <c:v>26.9</c:v>
                </c:pt>
              </c:numCache>
            </c:numRef>
          </c:yVal>
          <c:smooth val="0"/>
          <c:extLst xmlns:c16r2="http://schemas.microsoft.com/office/drawing/2015/06/chart">
            <c:ext xmlns:c16="http://schemas.microsoft.com/office/drawing/2014/chart" uri="{C3380CC4-5D6E-409C-BE32-E72D297353CC}">
              <c16:uniqueId val="{00000009-9E1D-4BFF-B1F9-C34FB316DD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1D-4BFF-B1F9-C34FB316DD99}"/>
                </c:ext>
                <c:ext xmlns:c15="http://schemas.microsoft.com/office/drawing/2012/chart" uri="{CE6537A1-D6FC-4f65-9D91-7224C49458BB}">
                  <c15:dlblFieldTable>
                    <c15:dlblFTEntry>
                      <c15:txfldGUID>{264E49F5-2C90-4959-8E2E-8F9BD812D956}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1D-4BFF-B1F9-C34FB316DD99}"/>
                </c:ext>
                <c:ext xmlns:c15="http://schemas.microsoft.com/office/drawing/2012/chart" uri="{CE6537A1-D6FC-4f65-9D91-7224C49458BB}">
                  <c15:dlblFieldTable>
                    <c15:dlblFTEntry>
                      <c15:txfldGUID>{7D0141DF-C241-4D23-BAB7-AB9981A3836D}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1D-4BFF-B1F9-C34FB316DD99}"/>
                </c:ext>
                <c:ext xmlns:c15="http://schemas.microsoft.com/office/drawing/2012/chart" uri="{CE6537A1-D6FC-4f65-9D91-7224C49458BB}">
                  <c15:dlblFieldTable>
                    <c15:dlblFTEntry>
                      <c15:txfldGUID>{AF230713-7703-427F-BCDA-2D11F2A3A726}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1D-4BFF-B1F9-C34FB316DD99}"/>
                </c:ext>
                <c:ext xmlns:c15="http://schemas.microsoft.com/office/drawing/2012/chart" uri="{CE6537A1-D6FC-4f65-9D91-7224C49458BB}">
                  <c15:dlblFieldTable>
                    <c15:dlblFTEntry>
                      <c15:txfldGUID>{240D758D-09BD-4B89-A602-5CF4941D8BFF}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1D-4BFF-B1F9-C34FB316DD99}"/>
                </c:ext>
                <c:ext xmlns:c15="http://schemas.microsoft.com/office/drawing/2012/chart" uri="{CE6537A1-D6FC-4f65-9D91-7224C49458BB}">
                  <c15:dlblFieldTable>
                    <c15:dlblFTEntry>
                      <c15:txfldGUID>{0F442AB1-5BF4-49F3-A61C-946F9374CBFD}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1D-4BFF-B1F9-C34FB316DD99}"/>
                </c:ext>
                <c:ext xmlns:c15="http://schemas.microsoft.com/office/drawing/2012/chart" uri="{CE6537A1-D6FC-4f65-9D91-7224C49458BB}">
                  <c15:dlblFieldTable>
                    <c15:dlblFTEntry>
                      <c15:txfldGUID>{59939DB6-DE80-4750-B728-91BAAA69143B}</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1D-4BFF-B1F9-C34FB316DD99}"/>
                </c:ext>
                <c:ext xmlns:c15="http://schemas.microsoft.com/office/drawing/2012/chart" uri="{CE6537A1-D6FC-4f65-9D91-7224C49458BB}">
                  <c15:dlblFieldTable>
                    <c15:dlblFTEntry>
                      <c15:txfldGUID>{BA0DBEA4-FE40-4FB0-A33B-BA906A3D4312}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1D-4BFF-B1F9-C34FB316DD99}"/>
                </c:ext>
                <c:ext xmlns:c15="http://schemas.microsoft.com/office/drawing/2012/chart" uri="{CE6537A1-D6FC-4f65-9D91-7224C49458BB}">
                  <c15:dlblFieldTable>
                    <c15:dlblFTEntry>
                      <c15:txfldGUID>{EB713263-2BB2-4519-AD00-92B477ACB291}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1D-4BFF-B1F9-C34FB316DD99}"/>
                </c:ext>
                <c:ext xmlns:c15="http://schemas.microsoft.com/office/drawing/2012/chart" uri="{CE6537A1-D6FC-4f65-9D91-7224C49458BB}">
                  <c15:dlblFieldTable>
                    <c15:dlblFTEntry>
                      <c15:txfldGUID>{2A7F4819-3CAE-49E1-89CE-60DE4F97C5EE}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9E1D-4BFF-B1F9-C34FB316DD99}"/>
            </c:ext>
          </c:extLst>
        </c:ser>
        <c:dLbls>
          <c:showLegendKey val="0"/>
          <c:showVal val="1"/>
          <c:showCatName val="0"/>
          <c:showSerName val="0"/>
          <c:showPercent val="0"/>
          <c:showBubbleSize val="0"/>
        </c:dLbls>
        <c:axId val="505746016"/>
        <c:axId val="505757384"/>
      </c:scatterChart>
      <c:valAx>
        <c:axId val="505746016"/>
        <c:scaling>
          <c:orientation val="minMax"/>
          <c:max val="10"/>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757384"/>
        <c:crosses val="autoZero"/>
        <c:crossBetween val="midCat"/>
      </c:valAx>
      <c:valAx>
        <c:axId val="505757384"/>
        <c:scaling>
          <c:orientation val="minMax"/>
          <c:max val="7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746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154,727
151,711
103.55
50,211,722
48,663,396
1,336,859
30,197,039
46,138,440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社会保障関係経費や臨時財政対策債等の公債費の増により、分母となる基準財政需要額が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や固定資産税償却資産、</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市民税所得割等の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により分子となる基準財政収入額が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分母の伸びを上回る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ため、単年度の財政力指数は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0.014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年平均では横ばいの状況となっている。類似団体平均値を下回っており、今後は少子高齢化の進展により社会保障関係経費の増加が見込まれる中で、生産年齢人口の減少により、歳入の根幹である市税の大きな伸びが見込めないため、引き続き</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市税等の徴収率向上に取り組み</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、財政基盤の強化を図る。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9172</xdr:rowOff>
    </xdr:to>
    <xdr:cxnSp macro="">
      <xdr:nvCxnSpPr>
        <xdr:cNvPr id="69" name="直線コネクタ 68"/>
        <xdr:cNvCxnSpPr/>
      </xdr:nvCxnSpPr>
      <xdr:spPr>
        <a:xfrm>
          <a:off x="4114800" y="703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101899</xdr:rowOff>
    </xdr:from>
    <xdr:ext cx="762000" cy="259045"/>
    <xdr:sp macro="" textlink="">
      <xdr:nvSpPr>
        <xdr:cNvPr id="89" name="財政力該当値テキスト"/>
        <xdr:cNvSpPr txBox="1"/>
      </xdr:nvSpPr>
      <xdr:spPr>
        <a:xfrm>
          <a:off x="5041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44749</xdr:rowOff>
    </xdr:from>
    <xdr:ext cx="736600" cy="259045"/>
    <xdr:sp macro="" textlink="">
      <xdr:nvSpPr>
        <xdr:cNvPr id="91" name="テキスト ボックス 90"/>
        <xdr:cNvSpPr txBox="1"/>
      </xdr:nvSpPr>
      <xdr:spPr>
        <a:xfrm>
          <a:off x="3733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社会保障関係費の増による扶助費、繰出金の増に加え、人件費、物件費等の増により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、分子となる一般財源充当経常経費は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％の増となった。一方、分母となる経常一般財源については、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法人税割等の増による市税の増に加え、清算基準見直しに伴う地方消費税交付金の増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なった。この結果、分子の伸びを分母の伸びが上回ったことから、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経常収支比率は対前年度比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しかしながら、依然として類似団体平均値より高い状況が続いていることから、更なる行政改革の推進による物件費等の経常経費の削減に努めるとともに、引き続き市税等の徴収率向上に取り組み、経常一般財源の確保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167386</xdr:rowOff>
    </xdr:to>
    <xdr:cxnSp macro="">
      <xdr:nvCxnSpPr>
        <xdr:cNvPr id="130" name="直線コネクタ 129"/>
        <xdr:cNvCxnSpPr/>
      </xdr:nvCxnSpPr>
      <xdr:spPr>
        <a:xfrm flipV="1">
          <a:off x="4114800" y="1094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82804</xdr:rowOff>
    </xdr:to>
    <xdr:cxnSp macro="">
      <xdr:nvCxnSpPr>
        <xdr:cNvPr id="133" name="直線コネクタ 132"/>
        <xdr:cNvCxnSpPr/>
      </xdr:nvCxnSpPr>
      <xdr:spPr>
        <a:xfrm flipV="1">
          <a:off x="3225800" y="109687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82804</xdr:rowOff>
    </xdr:to>
    <xdr:cxnSp macro="">
      <xdr:nvCxnSpPr>
        <xdr:cNvPr id="136" name="直線コネクタ 135"/>
        <xdr:cNvCxnSpPr/>
      </xdr:nvCxnSpPr>
      <xdr:spPr>
        <a:xfrm>
          <a:off x="2336800" y="109301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128778</xdr:rowOff>
    </xdr:to>
    <xdr:cxnSp macro="">
      <xdr:nvCxnSpPr>
        <xdr:cNvPr id="139" name="直線コネクタ 138"/>
        <xdr:cNvCxnSpPr/>
      </xdr:nvCxnSpPr>
      <xdr:spPr>
        <a:xfrm>
          <a:off x="1447800" y="1093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1" name="楕円 150"/>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2" name="テキスト ボックス 151"/>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4" name="テキスト ボックス 153"/>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8" name="テキスト ボックス 157"/>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人件費については、行政改革大綱実施計画に基づく職員削減計画を推進してきたため、減少傾向にあったが、人事院勧告の影響による給料や期末勤勉手当の増などにより、増額となっている。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また、物件費については行政改革大綱実施計画に基づく民間活力の有効活用を推進していることなどから、増加傾向となっている。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今後も行政改革大綱に基づき、民間活力の有効活用、定員の適正化、給与の適正化等を実施し、更なる経常経費の削減に努める。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95340</xdr:rowOff>
    </xdr:from>
    <xdr:to>
      <xdr:col>23</xdr:col>
      <xdr:colOff>133350</xdr:colOff>
      <xdr:row>83</xdr:row>
      <xdr:rowOff>104797</xdr:rowOff>
    </xdr:to>
    <xdr:cxnSp macro="">
      <xdr:nvCxnSpPr>
        <xdr:cNvPr id="195" name="直線コネクタ 194"/>
        <xdr:cNvCxnSpPr/>
      </xdr:nvCxnSpPr>
      <xdr:spPr>
        <a:xfrm>
          <a:off x="4114800" y="14325690"/>
          <a:ext cx="8382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95340</xdr:rowOff>
    </xdr:from>
    <xdr:to>
      <xdr:col>19</xdr:col>
      <xdr:colOff>133350</xdr:colOff>
      <xdr:row>83</xdr:row>
      <xdr:rowOff>104693</xdr:rowOff>
    </xdr:to>
    <xdr:cxnSp macro="">
      <xdr:nvCxnSpPr>
        <xdr:cNvPr id="198" name="直線コネクタ 197"/>
        <xdr:cNvCxnSpPr/>
      </xdr:nvCxnSpPr>
      <xdr:spPr>
        <a:xfrm flipV="1">
          <a:off x="3225800" y="14325690"/>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104693</xdr:rowOff>
    </xdr:from>
    <xdr:to>
      <xdr:col>15</xdr:col>
      <xdr:colOff>82550</xdr:colOff>
      <xdr:row>84</xdr:row>
      <xdr:rowOff>8127</xdr:rowOff>
    </xdr:to>
    <xdr:cxnSp macro="">
      <xdr:nvCxnSpPr>
        <xdr:cNvPr id="201" name="直線コネクタ 200"/>
        <xdr:cNvCxnSpPr/>
      </xdr:nvCxnSpPr>
      <xdr:spPr>
        <a:xfrm flipV="1">
          <a:off x="2336800" y="14335043"/>
          <a:ext cx="889000" cy="7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160559</xdr:rowOff>
    </xdr:from>
    <xdr:to>
      <xdr:col>11</xdr:col>
      <xdr:colOff>31750</xdr:colOff>
      <xdr:row>84</xdr:row>
      <xdr:rowOff>8127</xdr:rowOff>
    </xdr:to>
    <xdr:cxnSp macro="">
      <xdr:nvCxnSpPr>
        <xdr:cNvPr id="204" name="直線コネクタ 203"/>
        <xdr:cNvCxnSpPr/>
      </xdr:nvCxnSpPr>
      <xdr:spPr>
        <a:xfrm>
          <a:off x="1447800" y="14390909"/>
          <a:ext cx="8890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08" name="テキスト ボックス 207"/>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53997</xdr:rowOff>
    </xdr:from>
    <xdr:to>
      <xdr:col>23</xdr:col>
      <xdr:colOff>184150</xdr:colOff>
      <xdr:row>83</xdr:row>
      <xdr:rowOff>155597</xdr:rowOff>
    </xdr:to>
    <xdr:sp macro="" textlink="">
      <xdr:nvSpPr>
        <xdr:cNvPr id="214" name="楕円 213"/>
        <xdr:cNvSpPr/>
      </xdr:nvSpPr>
      <xdr:spPr>
        <a:xfrm>
          <a:off x="4902200" y="142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26074</xdr:rowOff>
    </xdr:from>
    <xdr:ext cx="762000" cy="259045"/>
    <xdr:sp macro="" textlink="">
      <xdr:nvSpPr>
        <xdr:cNvPr id="215" name="人件費・物件費等の状況該当値テキスト"/>
        <xdr:cNvSpPr txBox="1"/>
      </xdr:nvSpPr>
      <xdr:spPr>
        <a:xfrm>
          <a:off x="5041900" y="1425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44540</xdr:rowOff>
    </xdr:from>
    <xdr:to>
      <xdr:col>19</xdr:col>
      <xdr:colOff>184150</xdr:colOff>
      <xdr:row>83</xdr:row>
      <xdr:rowOff>146140</xdr:rowOff>
    </xdr:to>
    <xdr:sp macro="" textlink="">
      <xdr:nvSpPr>
        <xdr:cNvPr id="216" name="楕円 215"/>
        <xdr:cNvSpPr/>
      </xdr:nvSpPr>
      <xdr:spPr>
        <a:xfrm>
          <a:off x="4064000" y="14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156317</xdr:rowOff>
    </xdr:from>
    <xdr:ext cx="736600" cy="259045"/>
    <xdr:sp macro="" textlink="">
      <xdr:nvSpPr>
        <xdr:cNvPr id="217" name="テキスト ボックス 216"/>
        <xdr:cNvSpPr txBox="1"/>
      </xdr:nvSpPr>
      <xdr:spPr>
        <a:xfrm>
          <a:off x="3733800" y="1404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53893</xdr:rowOff>
    </xdr:from>
    <xdr:to>
      <xdr:col>15</xdr:col>
      <xdr:colOff>133350</xdr:colOff>
      <xdr:row>83</xdr:row>
      <xdr:rowOff>155493</xdr:rowOff>
    </xdr:to>
    <xdr:sp macro="" textlink="">
      <xdr:nvSpPr>
        <xdr:cNvPr id="218" name="楕円 217"/>
        <xdr:cNvSpPr/>
      </xdr:nvSpPr>
      <xdr:spPr>
        <a:xfrm>
          <a:off x="3175000" y="142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165670</xdr:rowOff>
    </xdr:from>
    <xdr:ext cx="762000" cy="259045"/>
    <xdr:sp macro="" textlink="">
      <xdr:nvSpPr>
        <xdr:cNvPr id="219" name="テキスト ボックス 218"/>
        <xdr:cNvSpPr txBox="1"/>
      </xdr:nvSpPr>
      <xdr:spPr>
        <a:xfrm>
          <a:off x="2844800" y="1405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128777</xdr:rowOff>
    </xdr:from>
    <xdr:to>
      <xdr:col>11</xdr:col>
      <xdr:colOff>82550</xdr:colOff>
      <xdr:row>84</xdr:row>
      <xdr:rowOff>58927</xdr:rowOff>
    </xdr:to>
    <xdr:sp macro="" textlink="">
      <xdr:nvSpPr>
        <xdr:cNvPr id="220" name="楕円 219"/>
        <xdr:cNvSpPr/>
      </xdr:nvSpPr>
      <xdr:spPr>
        <a:xfrm>
          <a:off x="2286000" y="143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69104</xdr:rowOff>
    </xdr:from>
    <xdr:ext cx="762000" cy="259045"/>
    <xdr:sp macro="" textlink="">
      <xdr:nvSpPr>
        <xdr:cNvPr id="221" name="テキスト ボックス 220"/>
        <xdr:cNvSpPr txBox="1"/>
      </xdr:nvSpPr>
      <xdr:spPr>
        <a:xfrm>
          <a:off x="1955800" y="141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109759</xdr:rowOff>
    </xdr:from>
    <xdr:to>
      <xdr:col>7</xdr:col>
      <xdr:colOff>31750</xdr:colOff>
      <xdr:row>84</xdr:row>
      <xdr:rowOff>39909</xdr:rowOff>
    </xdr:to>
    <xdr:sp macro="" textlink="">
      <xdr:nvSpPr>
        <xdr:cNvPr id="222" name="楕円 221"/>
        <xdr:cNvSpPr/>
      </xdr:nvSpPr>
      <xdr:spPr>
        <a:xfrm>
          <a:off x="1397000" y="143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24686</xdr:rowOff>
    </xdr:from>
    <xdr:ext cx="762000" cy="259045"/>
    <xdr:sp macro="" textlink="">
      <xdr:nvSpPr>
        <xdr:cNvPr id="223" name="テキスト ボックス 222"/>
        <xdr:cNvSpPr txBox="1"/>
      </xdr:nvSpPr>
      <xdr:spPr>
        <a:xfrm>
          <a:off x="1066800" y="144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年度からは、国家公務員俸給表を基本とした給料表へ切り替え、給与の適正化に取り組んでいる。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128270</xdr:rowOff>
    </xdr:to>
    <xdr:cxnSp macro="">
      <xdr:nvCxnSpPr>
        <xdr:cNvPr id="255" name="直線コネクタ 254"/>
        <xdr:cNvCxnSpPr/>
      </xdr:nvCxnSpPr>
      <xdr:spPr>
        <a:xfrm>
          <a:off x="16179800" y="146050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77470</xdr:rowOff>
    </xdr:to>
    <xdr:cxnSp macro="">
      <xdr:nvCxnSpPr>
        <xdr:cNvPr id="261" name="直線コネクタ 260"/>
        <xdr:cNvCxnSpPr/>
      </xdr:nvCxnSpPr>
      <xdr:spPr>
        <a:xfrm flipV="1">
          <a:off x="14401800" y="14605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99061</xdr:rowOff>
    </xdr:to>
    <xdr:cxnSp macro="">
      <xdr:nvCxnSpPr>
        <xdr:cNvPr id="264" name="直線コネクタ 263"/>
        <xdr:cNvCxnSpPr/>
      </xdr:nvCxnSpPr>
      <xdr:spPr>
        <a:xfrm flipV="1">
          <a:off x="13512800" y="148221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4" name="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5"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0" name="楕円 279"/>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1" name="テキスト ボックス 280"/>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年度は、総務・企画部門が減少したが、幼児教育・保育無償化への準備や子育て支援体制の強化などにより福祉関係部門が増加したために</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人の増加となった。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引き続き行政改革大綱に基づき、適正な定員管理及び職員配置に努める。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20320</xdr:rowOff>
    </xdr:to>
    <xdr:cxnSp macro="">
      <xdr:nvCxnSpPr>
        <xdr:cNvPr id="320" name="直線コネクタ 319"/>
        <xdr:cNvCxnSpPr/>
      </xdr:nvCxnSpPr>
      <xdr:spPr>
        <a:xfrm>
          <a:off x="16179800" y="1063298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6531</xdr:rowOff>
    </xdr:to>
    <xdr:cxnSp macro="">
      <xdr:nvCxnSpPr>
        <xdr:cNvPr id="323" name="直線コネクタ 322"/>
        <xdr:cNvCxnSpPr/>
      </xdr:nvCxnSpPr>
      <xdr:spPr>
        <a:xfrm flipV="1">
          <a:off x="15290800" y="106329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164193</xdr:rowOff>
    </xdr:from>
    <xdr:to>
      <xdr:col>72</xdr:col>
      <xdr:colOff>203200</xdr:colOff>
      <xdr:row>62</xdr:row>
      <xdr:rowOff>6531</xdr:rowOff>
    </xdr:to>
    <xdr:cxnSp macro="">
      <xdr:nvCxnSpPr>
        <xdr:cNvPr id="326" name="直線コネクタ 325"/>
        <xdr:cNvCxnSpPr/>
      </xdr:nvCxnSpPr>
      <xdr:spPr>
        <a:xfrm>
          <a:off x="14401800" y="106226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164193</xdr:rowOff>
    </xdr:from>
    <xdr:to>
      <xdr:col>68</xdr:col>
      <xdr:colOff>152400</xdr:colOff>
      <xdr:row>61</xdr:row>
      <xdr:rowOff>164193</xdr:rowOff>
    </xdr:to>
    <xdr:cxnSp macro="">
      <xdr:nvCxnSpPr>
        <xdr:cNvPr id="329" name="直線コネクタ 328"/>
        <xdr:cNvCxnSpPr/>
      </xdr:nvCxnSpPr>
      <xdr:spPr>
        <a:xfrm>
          <a:off x="13512800" y="1062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9" name="楕円 338"/>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0"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1" name="楕円 340"/>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42" name="テキスト ボックス 341"/>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127181</xdr:rowOff>
    </xdr:from>
    <xdr:to>
      <xdr:col>73</xdr:col>
      <xdr:colOff>44450</xdr:colOff>
      <xdr:row>62</xdr:row>
      <xdr:rowOff>57331</xdr:rowOff>
    </xdr:to>
    <xdr:sp macro="" textlink="">
      <xdr:nvSpPr>
        <xdr:cNvPr id="343" name="楕円 342"/>
        <xdr:cNvSpPr/>
      </xdr:nvSpPr>
      <xdr:spPr>
        <a:xfrm>
          <a:off x="15240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44" name="テキスト ボックス 343"/>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113393</xdr:rowOff>
    </xdr:from>
    <xdr:to>
      <xdr:col>68</xdr:col>
      <xdr:colOff>203200</xdr:colOff>
      <xdr:row>62</xdr:row>
      <xdr:rowOff>43543</xdr:rowOff>
    </xdr:to>
    <xdr:sp macro="" textlink="">
      <xdr:nvSpPr>
        <xdr:cNvPr id="345" name="楕円 344"/>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53720</xdr:rowOff>
    </xdr:from>
    <xdr:ext cx="762000" cy="259045"/>
    <xdr:sp macro="" textlink="">
      <xdr:nvSpPr>
        <xdr:cNvPr id="346" name="テキスト ボックス 345"/>
        <xdr:cNvSpPr txBox="1"/>
      </xdr:nvSpPr>
      <xdr:spPr>
        <a:xfrm>
          <a:off x="14020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113393</xdr:rowOff>
    </xdr:from>
    <xdr:to>
      <xdr:col>64</xdr:col>
      <xdr:colOff>152400</xdr:colOff>
      <xdr:row>62</xdr:row>
      <xdr:rowOff>43543</xdr:rowOff>
    </xdr:to>
    <xdr:sp macro="" textlink="">
      <xdr:nvSpPr>
        <xdr:cNvPr id="347" name="楕円 346"/>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53720</xdr:rowOff>
    </xdr:from>
    <xdr:ext cx="762000" cy="259045"/>
    <xdr:sp macro="" textlink="">
      <xdr:nvSpPr>
        <xdr:cNvPr id="348" name="テキスト ボックス 347"/>
        <xdr:cNvSpPr txBox="1"/>
      </xdr:nvSpPr>
      <xdr:spPr>
        <a:xfrm>
          <a:off x="13131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元利償還金の額、公債費に準ずる債務負担行為等の減により分子が大幅に減少したことに加え、分母となる標準財政規模が増加したことから、実質公債費比率は単年度比率で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か年平均で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ポイント改善したが、依然として類似団体より高い水準にある。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今後は、合併特例債の償還の減少が見込まれるものの、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実施した小中学校及び幼稚園空調設備設置事業に係る地方債の償還が本格化してくることや、多くの施設が大規模改修等の時期を迎えることから、各種事業の必要性や緊急性を見極め、地方債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128815</xdr:rowOff>
    </xdr:to>
    <xdr:cxnSp macro="">
      <xdr:nvCxnSpPr>
        <xdr:cNvPr id="383" name="直線コネクタ 382"/>
        <xdr:cNvCxnSpPr/>
      </xdr:nvCxnSpPr>
      <xdr:spPr>
        <a:xfrm flipV="1">
          <a:off x="16179800" y="7145867"/>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72269</xdr:rowOff>
    </xdr:to>
    <xdr:cxnSp macro="">
      <xdr:nvCxnSpPr>
        <xdr:cNvPr id="386" name="直線コネクタ 385"/>
        <xdr:cNvCxnSpPr/>
      </xdr:nvCxnSpPr>
      <xdr:spPr>
        <a:xfrm flipV="1">
          <a:off x="15290800" y="73297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72269</xdr:rowOff>
    </xdr:from>
    <xdr:to>
      <xdr:col>72</xdr:col>
      <xdr:colOff>203200</xdr:colOff>
      <xdr:row>43</xdr:row>
      <xdr:rowOff>164193</xdr:rowOff>
    </xdr:to>
    <xdr:cxnSp macro="">
      <xdr:nvCxnSpPr>
        <xdr:cNvPr id="389" name="直線コネクタ 388"/>
        <xdr:cNvCxnSpPr/>
      </xdr:nvCxnSpPr>
      <xdr:spPr>
        <a:xfrm flipV="1">
          <a:off x="14401800" y="74446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15724</xdr:rowOff>
    </xdr:to>
    <xdr:cxnSp macro="">
      <xdr:nvCxnSpPr>
        <xdr:cNvPr id="392" name="直線コネクタ 391"/>
        <xdr:cNvCxnSpPr/>
      </xdr:nvCxnSpPr>
      <xdr:spPr>
        <a:xfrm flipV="1">
          <a:off x="13512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2" name="楕円 401"/>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3"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4" name="楕円 403"/>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5" name="テキスト ボックス 404"/>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21469</xdr:rowOff>
    </xdr:from>
    <xdr:to>
      <xdr:col>73</xdr:col>
      <xdr:colOff>44450</xdr:colOff>
      <xdr:row>43</xdr:row>
      <xdr:rowOff>123069</xdr:rowOff>
    </xdr:to>
    <xdr:sp macro="" textlink="">
      <xdr:nvSpPr>
        <xdr:cNvPr id="406" name="楕円 405"/>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107846</xdr:rowOff>
    </xdr:from>
    <xdr:ext cx="762000" cy="259045"/>
    <xdr:sp macro="" textlink="">
      <xdr:nvSpPr>
        <xdr:cNvPr id="407" name="テキスト ボックス 406"/>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08" name="楕円 407"/>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09" name="テキスト ボックス 408"/>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136374</xdr:rowOff>
    </xdr:from>
    <xdr:to>
      <xdr:col>64</xdr:col>
      <xdr:colOff>152400</xdr:colOff>
      <xdr:row>44</xdr:row>
      <xdr:rowOff>66524</xdr:rowOff>
    </xdr:to>
    <xdr:sp macro="" textlink="">
      <xdr:nvSpPr>
        <xdr:cNvPr id="410" name="楕円 409"/>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51301</xdr:rowOff>
    </xdr:from>
    <xdr:ext cx="762000" cy="259045"/>
    <xdr:sp macro="" textlink="">
      <xdr:nvSpPr>
        <xdr:cNvPr id="411" name="テキスト ボックス 410"/>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分子において地方債現在高を始めとした将来負担額がいずれも減少したことに加え、一般会計及び国民健康保険特別会計の財政調整基金の増による充当可能基金が大幅に増加したことから、将来負担比率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ポイント改善したが、依然として類似団体より高い水準にある。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今後は、多くの施設が大規模改修等の時期を迎えることから、地方債の発行を抑制しつつ、将来負担の抑制に資する財政調整基金の増強に努める。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159526</xdr:rowOff>
    </xdr:from>
    <xdr:to>
      <xdr:col>81</xdr:col>
      <xdr:colOff>44450</xdr:colOff>
      <xdr:row>17</xdr:row>
      <xdr:rowOff>78034</xdr:rowOff>
    </xdr:to>
    <xdr:cxnSp macro="">
      <xdr:nvCxnSpPr>
        <xdr:cNvPr id="445" name="直線コネクタ 444"/>
        <xdr:cNvCxnSpPr/>
      </xdr:nvCxnSpPr>
      <xdr:spPr>
        <a:xfrm flipV="1">
          <a:off x="16179800" y="2731276"/>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78034</xdr:rowOff>
    </xdr:from>
    <xdr:to>
      <xdr:col>77</xdr:col>
      <xdr:colOff>44450</xdr:colOff>
      <xdr:row>17</xdr:row>
      <xdr:rowOff>157127</xdr:rowOff>
    </xdr:to>
    <xdr:cxnSp macro="">
      <xdr:nvCxnSpPr>
        <xdr:cNvPr id="448" name="直線コネクタ 447"/>
        <xdr:cNvCxnSpPr/>
      </xdr:nvCxnSpPr>
      <xdr:spPr>
        <a:xfrm flipV="1">
          <a:off x="15290800" y="2992684"/>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157127</xdr:rowOff>
    </xdr:from>
    <xdr:to>
      <xdr:col>72</xdr:col>
      <xdr:colOff>203200</xdr:colOff>
      <xdr:row>18</xdr:row>
      <xdr:rowOff>103646</xdr:rowOff>
    </xdr:to>
    <xdr:cxnSp macro="">
      <xdr:nvCxnSpPr>
        <xdr:cNvPr id="451" name="直線コネクタ 450"/>
        <xdr:cNvCxnSpPr/>
      </xdr:nvCxnSpPr>
      <xdr:spPr>
        <a:xfrm flipV="1">
          <a:off x="14401800" y="3071777"/>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103646</xdr:rowOff>
    </xdr:from>
    <xdr:to>
      <xdr:col>68</xdr:col>
      <xdr:colOff>152400</xdr:colOff>
      <xdr:row>19</xdr:row>
      <xdr:rowOff>24695</xdr:rowOff>
    </xdr:to>
    <xdr:cxnSp macro="">
      <xdr:nvCxnSpPr>
        <xdr:cNvPr id="454" name="直線コネクタ 453"/>
        <xdr:cNvCxnSpPr/>
      </xdr:nvCxnSpPr>
      <xdr:spPr>
        <a:xfrm flipV="1">
          <a:off x="13512800" y="318974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108726</xdr:rowOff>
    </xdr:from>
    <xdr:to>
      <xdr:col>81</xdr:col>
      <xdr:colOff>95250</xdr:colOff>
      <xdr:row>16</xdr:row>
      <xdr:rowOff>38876</xdr:rowOff>
    </xdr:to>
    <xdr:sp macro="" textlink="">
      <xdr:nvSpPr>
        <xdr:cNvPr id="464" name="楕円 463"/>
        <xdr:cNvSpPr/>
      </xdr:nvSpPr>
      <xdr:spPr>
        <a:xfrm>
          <a:off x="16967200" y="26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80803</xdr:rowOff>
    </xdr:from>
    <xdr:ext cx="762000" cy="259045"/>
    <xdr:sp macro="" textlink="">
      <xdr:nvSpPr>
        <xdr:cNvPr id="465" name="将来負担の状況該当値テキスト"/>
        <xdr:cNvSpPr txBox="1"/>
      </xdr:nvSpPr>
      <xdr:spPr>
        <a:xfrm>
          <a:off x="17106900" y="2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27234</xdr:rowOff>
    </xdr:from>
    <xdr:to>
      <xdr:col>77</xdr:col>
      <xdr:colOff>95250</xdr:colOff>
      <xdr:row>17</xdr:row>
      <xdr:rowOff>128834</xdr:rowOff>
    </xdr:to>
    <xdr:sp macro="" textlink="">
      <xdr:nvSpPr>
        <xdr:cNvPr id="466" name="楕円 465"/>
        <xdr:cNvSpPr/>
      </xdr:nvSpPr>
      <xdr:spPr>
        <a:xfrm>
          <a:off x="16129000" y="2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113611</xdr:rowOff>
    </xdr:from>
    <xdr:ext cx="736600" cy="259045"/>
    <xdr:sp macro="" textlink="">
      <xdr:nvSpPr>
        <xdr:cNvPr id="467" name="テキスト ボックス 466"/>
        <xdr:cNvSpPr txBox="1"/>
      </xdr:nvSpPr>
      <xdr:spPr>
        <a:xfrm>
          <a:off x="15798800" y="302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106327</xdr:rowOff>
    </xdr:from>
    <xdr:to>
      <xdr:col>73</xdr:col>
      <xdr:colOff>44450</xdr:colOff>
      <xdr:row>18</xdr:row>
      <xdr:rowOff>36477</xdr:rowOff>
    </xdr:to>
    <xdr:sp macro="" textlink="">
      <xdr:nvSpPr>
        <xdr:cNvPr id="468" name="楕円 467"/>
        <xdr:cNvSpPr/>
      </xdr:nvSpPr>
      <xdr:spPr>
        <a:xfrm>
          <a:off x="152400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21254</xdr:rowOff>
    </xdr:from>
    <xdr:ext cx="762000" cy="259045"/>
    <xdr:sp macro="" textlink="">
      <xdr:nvSpPr>
        <xdr:cNvPr id="469" name="テキスト ボックス 468"/>
        <xdr:cNvSpPr txBox="1"/>
      </xdr:nvSpPr>
      <xdr:spPr>
        <a:xfrm>
          <a:off x="14909800" y="31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52846</xdr:rowOff>
    </xdr:from>
    <xdr:to>
      <xdr:col>68</xdr:col>
      <xdr:colOff>203200</xdr:colOff>
      <xdr:row>18</xdr:row>
      <xdr:rowOff>154446</xdr:rowOff>
    </xdr:to>
    <xdr:sp macro="" textlink="">
      <xdr:nvSpPr>
        <xdr:cNvPr id="470" name="楕円 469"/>
        <xdr:cNvSpPr/>
      </xdr:nvSpPr>
      <xdr:spPr>
        <a:xfrm>
          <a:off x="14351000" y="31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139223</xdr:rowOff>
    </xdr:from>
    <xdr:ext cx="762000" cy="259045"/>
    <xdr:sp macro="" textlink="">
      <xdr:nvSpPr>
        <xdr:cNvPr id="471" name="テキスト ボックス 470"/>
        <xdr:cNvSpPr txBox="1"/>
      </xdr:nvSpPr>
      <xdr:spPr>
        <a:xfrm>
          <a:off x="14020800" y="32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145344</xdr:rowOff>
    </xdr:from>
    <xdr:to>
      <xdr:col>64</xdr:col>
      <xdr:colOff>152400</xdr:colOff>
      <xdr:row>19</xdr:row>
      <xdr:rowOff>75495</xdr:rowOff>
    </xdr:to>
    <xdr:sp macro="" textlink="">
      <xdr:nvSpPr>
        <xdr:cNvPr id="472" name="楕円 471"/>
        <xdr:cNvSpPr/>
      </xdr:nvSpPr>
      <xdr:spPr>
        <a:xfrm>
          <a:off x="13462000" y="323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60272</xdr:rowOff>
    </xdr:from>
    <xdr:ext cx="762000" cy="259045"/>
    <xdr:sp macro="" textlink="">
      <xdr:nvSpPr>
        <xdr:cNvPr id="473" name="テキスト ボックス 472"/>
        <xdr:cNvSpPr txBox="1"/>
      </xdr:nvSpPr>
      <xdr:spPr>
        <a:xfrm>
          <a:off x="13131800" y="331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154,727
151,711
103.55
50,211,722
48,663,396
1,336,859
30,197,039
46,138,440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人件費に係る経常収支比率は、行政改革大綱実施計画に基づく職員削減計画を推進してきたため類似団体と比べて低い水準にあったが、</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年度は退職手当の増により、類似団体内平均値とほぼ同水準となっている。地域手当は、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％だった支給率を段階的に引き下げ、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なお、国基準の引上げにより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％としているが、国の俸給表を基本とした給料表への切替えを行うなど、給料の適正化に取り組んでいる。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107950</xdr:rowOff>
    </xdr:to>
    <xdr:cxnSp macro="">
      <xdr:nvCxnSpPr>
        <xdr:cNvPr id="66" name="直線コネクタ 65"/>
        <xdr:cNvCxnSpPr/>
      </xdr:nvCxnSpPr>
      <xdr:spPr>
        <a:xfrm>
          <a:off x="3987800" y="645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107950</xdr:rowOff>
    </xdr:to>
    <xdr:cxnSp macro="">
      <xdr:nvCxnSpPr>
        <xdr:cNvPr id="69" name="直線コネクタ 68"/>
        <xdr:cNvCxnSpPr/>
      </xdr:nvCxnSpPr>
      <xdr:spPr>
        <a:xfrm>
          <a:off x="3098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69850</xdr:rowOff>
    </xdr:to>
    <xdr:cxnSp macro="">
      <xdr:nvCxnSpPr>
        <xdr:cNvPr id="72" name="直線コネクタ 71"/>
        <xdr:cNvCxnSpPr/>
      </xdr:nvCxnSpPr>
      <xdr:spPr>
        <a:xfrm flipV="1">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85090</xdr:rowOff>
    </xdr:to>
    <xdr:cxnSp macro="">
      <xdr:nvCxnSpPr>
        <xdr:cNvPr id="75" name="直線コネクタ 74"/>
        <xdr:cNvCxnSpPr/>
      </xdr:nvCxnSpPr>
      <xdr:spPr>
        <a:xfrm flipV="1">
          <a:off x="1320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73677</xdr:rowOff>
    </xdr:from>
    <xdr:ext cx="762000" cy="259045"/>
    <xdr:sp macro="" textlink="">
      <xdr:nvSpPr>
        <xdr:cNvPr id="86" name="人件費該当値テキスト"/>
        <xdr:cNvSpPr txBox="1"/>
      </xdr:nvSpPr>
      <xdr:spPr>
        <a:xfrm>
          <a:off x="4914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123207</xdr:rowOff>
    </xdr:from>
    <xdr:ext cx="762000" cy="259045"/>
    <xdr:sp macro="" textlink="">
      <xdr:nvSpPr>
        <xdr:cNvPr id="90" name="テキスト ボックス 89"/>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と比べて高い水準にある。要因としては、行政改革大綱実施計画に基づき民間活力の有効活用を推進していること、備品等の更新の際に予算の平均化を図るためリースとしていることが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民間活力の有効活用は、人件費の抑制につながるとともに、効率化が図れることから今後も推進し、併せて需用費等の経常経費削減の徹底化に努める。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53848</xdr:rowOff>
    </xdr:to>
    <xdr:cxnSp macro="">
      <xdr:nvCxnSpPr>
        <xdr:cNvPr id="125" name="直線コネクタ 124"/>
        <xdr:cNvCxnSpPr/>
      </xdr:nvCxnSpPr>
      <xdr:spPr>
        <a:xfrm>
          <a:off x="15671800" y="2783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67564</xdr:rowOff>
    </xdr:to>
    <xdr:cxnSp macro="">
      <xdr:nvCxnSpPr>
        <xdr:cNvPr id="128" name="直線コネクタ 127"/>
        <xdr:cNvCxnSpPr/>
      </xdr:nvCxnSpPr>
      <xdr:spPr>
        <a:xfrm flipV="1">
          <a:off x="14782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131572</xdr:rowOff>
    </xdr:to>
    <xdr:cxnSp macro="">
      <xdr:nvCxnSpPr>
        <xdr:cNvPr id="131" name="直線コネクタ 130"/>
        <xdr:cNvCxnSpPr/>
      </xdr:nvCxnSpPr>
      <xdr:spPr>
        <a:xfrm flipV="1">
          <a:off x="13893800" y="2810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131572</xdr:rowOff>
    </xdr:to>
    <xdr:cxnSp macro="">
      <xdr:nvCxnSpPr>
        <xdr:cNvPr id="134" name="直線コネクタ 133"/>
        <xdr:cNvCxnSpPr/>
      </xdr:nvCxnSpPr>
      <xdr:spPr>
        <a:xfrm>
          <a:off x="13004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4" name="楕円 143"/>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146575</xdr:rowOff>
    </xdr:from>
    <xdr:ext cx="762000" cy="259045"/>
    <xdr:sp macro="" textlink="">
      <xdr:nvSpPr>
        <xdr:cNvPr id="145" name="物件費該当値テキスト"/>
        <xdr:cNvSpPr txBox="1"/>
      </xdr:nvSpPr>
      <xdr:spPr>
        <a:xfrm>
          <a:off x="165989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47" name="テキスト ボックス 146"/>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49" name="テキスト ボックス 148"/>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扶助費に係る経常収支比率は、生活保護費、公立保育所扶助費、子ども医療助成金、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障がい者給付費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障害児通所給付費の増などにより、前年度に比べ増加となった。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今後も高齢化の進展、幼児教育・保育の無償化の開始等により社会保障関係経費の増加が見込まれることから、引き続き給付の適正化、事業の見直し等を図り、真に必要な給付を行う。</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69850</xdr:rowOff>
    </xdr:to>
    <xdr:cxnSp macro="">
      <xdr:nvCxnSpPr>
        <xdr:cNvPr id="186" name="直線コネクタ 185"/>
        <xdr:cNvCxnSpPr/>
      </xdr:nvCxnSpPr>
      <xdr:spPr>
        <a:xfrm>
          <a:off x="3987800" y="9975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31750</xdr:rowOff>
    </xdr:to>
    <xdr:cxnSp macro="">
      <xdr:nvCxnSpPr>
        <xdr:cNvPr id="189" name="直線コネクタ 188"/>
        <xdr:cNvCxnSpPr/>
      </xdr:nvCxnSpPr>
      <xdr:spPr>
        <a:xfrm>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165100</xdr:rowOff>
    </xdr:to>
    <xdr:cxnSp macro="">
      <xdr:nvCxnSpPr>
        <xdr:cNvPr id="192" name="直線コネクタ 191"/>
        <xdr:cNvCxnSpPr/>
      </xdr:nvCxnSpPr>
      <xdr:spPr>
        <a:xfrm>
          <a:off x="2209800" y="9613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195" name="直線コネクタ 194"/>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5" name="楕円 204"/>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6"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7" name="楕円 206"/>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8" name="テキスト ボックス 207"/>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9" name="楕円 208"/>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10" name="テキスト ボックス 209"/>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その他に係る経常収支比率は、主に維持補修費と特別会計への繰出金であり、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維持補修費は減となったものの、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保険給付費の伸びに伴う介護保険特別会計繰出金、後期高齢者医療特別会計繰出金の増により繰出金が増となり、前年度と比べ増加となった。高齢化により医療関連特別会計への繰出金は年々増加傾向にあることから、引き続き繰出基準に基づく適正な繰出しを行う。</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29028</xdr:rowOff>
    </xdr:to>
    <xdr:cxnSp macro="">
      <xdr:nvCxnSpPr>
        <xdr:cNvPr id="249" name="直線コネクタ 248"/>
        <xdr:cNvCxnSpPr/>
      </xdr:nvCxnSpPr>
      <xdr:spPr>
        <a:xfrm>
          <a:off x="15671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39915</xdr:rowOff>
    </xdr:to>
    <xdr:cxnSp macro="">
      <xdr:nvCxnSpPr>
        <xdr:cNvPr id="252" name="直線コネクタ 251"/>
        <xdr:cNvCxnSpPr/>
      </xdr:nvCxnSpPr>
      <xdr:spPr>
        <a:xfrm flipV="1">
          <a:off x="14782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39915</xdr:rowOff>
    </xdr:to>
    <xdr:cxnSp macro="">
      <xdr:nvCxnSpPr>
        <xdr:cNvPr id="255" name="直線コネクタ 254"/>
        <xdr:cNvCxnSpPr/>
      </xdr:nvCxnSpPr>
      <xdr:spPr>
        <a:xfrm>
          <a:off x="13893800" y="9929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156935</xdr:rowOff>
    </xdr:to>
    <xdr:cxnSp macro="">
      <xdr:nvCxnSpPr>
        <xdr:cNvPr id="258" name="直線コネクタ 257"/>
        <xdr:cNvCxnSpPr/>
      </xdr:nvCxnSpPr>
      <xdr:spPr>
        <a:xfrm>
          <a:off x="13004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68" name="楕円 267"/>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69"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0" name="楕円 269"/>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1" name="テキスト ボックス 270"/>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2" name="楕円 271"/>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3" name="テキスト ボックス 272"/>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4" name="楕円 273"/>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5" name="テキスト ボックス 274"/>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6" name="楕円 275"/>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7" name="テキスト ボックス 276"/>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類似団体と比べてかなり低い水準にある。各種団体への補助金支出が大きな要因の一つになっており、これまでも交付に一定の基準を設け、公平・公正な審査、執行等に努めてきた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年度からは補助金等交付規則を全部改正し、更なる適正性の確保を図っている。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20320</xdr:rowOff>
    </xdr:to>
    <xdr:cxnSp macro="">
      <xdr:nvCxnSpPr>
        <xdr:cNvPr id="309" name="直線コネクタ 308"/>
        <xdr:cNvCxnSpPr/>
      </xdr:nvCxnSpPr>
      <xdr:spPr>
        <a:xfrm>
          <a:off x="15671800" y="584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34</xdr:row>
      <xdr:rowOff>35560</xdr:rowOff>
    </xdr:to>
    <xdr:cxnSp macro="">
      <xdr:nvCxnSpPr>
        <xdr:cNvPr id="312" name="直線コネクタ 311"/>
        <xdr:cNvCxnSpPr/>
      </xdr:nvCxnSpPr>
      <xdr:spPr>
        <a:xfrm flipV="1">
          <a:off x="14782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35560</xdr:rowOff>
    </xdr:to>
    <xdr:cxnSp macro="">
      <xdr:nvCxnSpPr>
        <xdr:cNvPr id="315" name="直線コネクタ 314"/>
        <xdr:cNvCxnSpPr/>
      </xdr:nvCxnSpPr>
      <xdr:spPr>
        <a:xfrm>
          <a:off x="13893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12700</xdr:rowOff>
    </xdr:to>
    <xdr:cxnSp macro="">
      <xdr:nvCxnSpPr>
        <xdr:cNvPr id="318" name="直線コネクタ 317"/>
        <xdr:cNvCxnSpPr/>
      </xdr:nvCxnSpPr>
      <xdr:spPr>
        <a:xfrm>
          <a:off x="13004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28" name="楕円 327"/>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49547</xdr:rowOff>
    </xdr:from>
    <xdr:ext cx="762000" cy="259045"/>
    <xdr:sp macro="" textlink="">
      <xdr:nvSpPr>
        <xdr:cNvPr id="329" name="補助費等該当値テキスト"/>
        <xdr:cNvSpPr txBox="1"/>
      </xdr:nvSpPr>
      <xdr:spPr>
        <a:xfrm>
          <a:off x="16598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140970</xdr:rowOff>
    </xdr:from>
    <xdr:to>
      <xdr:col>78</xdr:col>
      <xdr:colOff>120650</xdr:colOff>
      <xdr:row>34</xdr:row>
      <xdr:rowOff>71120</xdr:rowOff>
    </xdr:to>
    <xdr:sp macro="" textlink="">
      <xdr:nvSpPr>
        <xdr:cNvPr id="330" name="楕円 329"/>
        <xdr:cNvSpPr/>
      </xdr:nvSpPr>
      <xdr:spPr>
        <a:xfrm>
          <a:off x="15621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81297</xdr:rowOff>
    </xdr:from>
    <xdr:ext cx="736600" cy="259045"/>
    <xdr:sp macro="" textlink="">
      <xdr:nvSpPr>
        <xdr:cNvPr id="331" name="テキスト ボックス 330"/>
        <xdr:cNvSpPr txBox="1"/>
      </xdr:nvSpPr>
      <xdr:spPr>
        <a:xfrm>
          <a:off x="15290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2" name="楕円 331"/>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3" name="テキスト ボックス 332"/>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4" name="楕円 333"/>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5" name="テキスト ボックス 334"/>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6" name="楕円 335"/>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7" name="テキスト ボックス 336"/>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公債費に係る経常収支比率は、類似団体と比べて高い水準にあるが、これは合併時に決定した新市建設計画に基づき、合併特例債を有効活用してきたことが一因である。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今後は、合併特例債の償還の減少が見込まれるものの、臨時財政対策債の増加に加え、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年度にかけて実施した小中学校及び幼稚園空調設備設置事業に係る地方債の償還が本格化してくることから、各種事業の必要性や緊急性を見極め、地方債発行額の抑制に努める。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78</xdr:row>
      <xdr:rowOff>12700</xdr:rowOff>
    </xdr:to>
    <xdr:cxnSp macro="">
      <xdr:nvCxnSpPr>
        <xdr:cNvPr id="370" name="直線コネクタ 369"/>
        <xdr:cNvCxnSpPr/>
      </xdr:nvCxnSpPr>
      <xdr:spPr>
        <a:xfrm flipV="1">
          <a:off x="3987800" y="1330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50800</xdr:rowOff>
    </xdr:to>
    <xdr:cxnSp macro="">
      <xdr:nvCxnSpPr>
        <xdr:cNvPr id="373" name="直線コネクタ 372"/>
        <xdr:cNvCxnSpPr/>
      </xdr:nvCxnSpPr>
      <xdr:spPr>
        <a:xfrm flipV="1">
          <a:off x="3098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50800</xdr:rowOff>
    </xdr:to>
    <xdr:cxnSp macro="">
      <xdr:nvCxnSpPr>
        <xdr:cNvPr id="376" name="直線コネクタ 375"/>
        <xdr:cNvCxnSpPr/>
      </xdr:nvCxnSpPr>
      <xdr:spPr>
        <a:xfrm>
          <a:off x="2209800" y="13401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104139</xdr:rowOff>
    </xdr:to>
    <xdr:cxnSp macro="">
      <xdr:nvCxnSpPr>
        <xdr:cNvPr id="379" name="直線コネクタ 378"/>
        <xdr:cNvCxnSpPr/>
      </xdr:nvCxnSpPr>
      <xdr:spPr>
        <a:xfrm flipV="1">
          <a:off x="1320800" y="13401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9" name="楕円 388"/>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0"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3" name="楕円 392"/>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4" name="テキスト ボックス 393"/>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5" name="楕円 394"/>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6" name="テキスト ボックス 395"/>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7" name="楕円 396"/>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8" name="テキスト ボックス 397"/>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前年度に比べ増加している。今後も扶助費などの義務的経費の増加が見込まれることから、更なる行政改革の推進による経常経費の削減を進めるとともに、市税等の徴収率向上に取り組み、経常一般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134620</xdr:rowOff>
    </xdr:to>
    <xdr:cxnSp macro="">
      <xdr:nvCxnSpPr>
        <xdr:cNvPr id="431" name="直線コネクタ 430"/>
        <xdr:cNvCxnSpPr/>
      </xdr:nvCxnSpPr>
      <xdr:spPr>
        <a:xfrm>
          <a:off x="15671800" y="131038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104139</xdr:rowOff>
    </xdr:to>
    <xdr:cxnSp macro="">
      <xdr:nvCxnSpPr>
        <xdr:cNvPr id="434" name="直線コネクタ 433"/>
        <xdr:cNvCxnSpPr/>
      </xdr:nvCxnSpPr>
      <xdr:spPr>
        <a:xfrm flipV="1">
          <a:off x="14782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104139</xdr:rowOff>
    </xdr:to>
    <xdr:cxnSp macro="">
      <xdr:nvCxnSpPr>
        <xdr:cNvPr id="437" name="直線コネクタ 436"/>
        <xdr:cNvCxnSpPr/>
      </xdr:nvCxnSpPr>
      <xdr:spPr>
        <a:xfrm>
          <a:off x="13893800" y="13058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76</xdr:row>
      <xdr:rowOff>27939</xdr:rowOff>
    </xdr:to>
    <xdr:cxnSp macro="">
      <xdr:nvCxnSpPr>
        <xdr:cNvPr id="440" name="直線コネクタ 439"/>
        <xdr:cNvCxnSpPr/>
      </xdr:nvCxnSpPr>
      <xdr:spPr>
        <a:xfrm>
          <a:off x="13004800" y="129819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50" name="楕円 449"/>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51"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2" name="楕円 451"/>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53" name="テキスト ボックス 452"/>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4" name="楕円 453"/>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5" name="テキスト ボックス 454"/>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6" name="楕円 455"/>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57" name="テキスト ボックス 456"/>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8" name="楕円 457"/>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158766</xdr:rowOff>
    </xdr:from>
    <xdr:ext cx="762000" cy="259045"/>
    <xdr:sp macro="" textlink="">
      <xdr:nvSpPr>
        <xdr:cNvPr id="459" name="テキスト ボックス 458"/>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34127</xdr:rowOff>
    </xdr:from>
    <xdr:to>
      <xdr:col>29</xdr:col>
      <xdr:colOff>127000</xdr:colOff>
      <xdr:row>18</xdr:row>
      <xdr:rowOff>54427</xdr:rowOff>
    </xdr:to>
    <xdr:cxnSp macro="">
      <xdr:nvCxnSpPr>
        <xdr:cNvPr id="48" name="直線コネクタ 47"/>
        <xdr:cNvCxnSpPr/>
      </xdr:nvCxnSpPr>
      <xdr:spPr bwMode="auto">
        <a:xfrm>
          <a:off x="5003800" y="3167852"/>
          <a:ext cx="647700" cy="2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34127</xdr:rowOff>
    </xdr:from>
    <xdr:to>
      <xdr:col>26</xdr:col>
      <xdr:colOff>50800</xdr:colOff>
      <xdr:row>18</xdr:row>
      <xdr:rowOff>52004</xdr:rowOff>
    </xdr:to>
    <xdr:cxnSp macro="">
      <xdr:nvCxnSpPr>
        <xdr:cNvPr id="51" name="直線コネクタ 50"/>
        <xdr:cNvCxnSpPr/>
      </xdr:nvCxnSpPr>
      <xdr:spPr bwMode="auto">
        <a:xfrm flipV="1">
          <a:off x="4305300" y="3167852"/>
          <a:ext cx="698500" cy="1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30470</xdr:rowOff>
    </xdr:from>
    <xdr:to>
      <xdr:col>22</xdr:col>
      <xdr:colOff>114300</xdr:colOff>
      <xdr:row>18</xdr:row>
      <xdr:rowOff>52004</xdr:rowOff>
    </xdr:to>
    <xdr:cxnSp macro="">
      <xdr:nvCxnSpPr>
        <xdr:cNvPr id="54" name="直線コネクタ 53"/>
        <xdr:cNvCxnSpPr/>
      </xdr:nvCxnSpPr>
      <xdr:spPr bwMode="auto">
        <a:xfrm>
          <a:off x="3606800" y="3164195"/>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30470</xdr:rowOff>
    </xdr:from>
    <xdr:to>
      <xdr:col>18</xdr:col>
      <xdr:colOff>177800</xdr:colOff>
      <xdr:row>18</xdr:row>
      <xdr:rowOff>61834</xdr:rowOff>
    </xdr:to>
    <xdr:cxnSp macro="">
      <xdr:nvCxnSpPr>
        <xdr:cNvPr id="57" name="直線コネクタ 56"/>
        <xdr:cNvCxnSpPr/>
      </xdr:nvCxnSpPr>
      <xdr:spPr bwMode="auto">
        <a:xfrm flipV="1">
          <a:off x="2908300" y="3164195"/>
          <a:ext cx="698500" cy="3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3627</xdr:rowOff>
    </xdr:from>
    <xdr:to>
      <xdr:col>29</xdr:col>
      <xdr:colOff>177800</xdr:colOff>
      <xdr:row>18</xdr:row>
      <xdr:rowOff>105227</xdr:rowOff>
    </xdr:to>
    <xdr:sp macro="" textlink="">
      <xdr:nvSpPr>
        <xdr:cNvPr id="67" name="楕円 66"/>
        <xdr:cNvSpPr/>
      </xdr:nvSpPr>
      <xdr:spPr bwMode="auto">
        <a:xfrm>
          <a:off x="5600700" y="313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147154</xdr:rowOff>
    </xdr:from>
    <xdr:ext cx="762000" cy="259045"/>
    <xdr:sp macro="" textlink="">
      <xdr:nvSpPr>
        <xdr:cNvPr id="68" name="人口1人当たり決算額の推移該当値テキスト130"/>
        <xdr:cNvSpPr txBox="1"/>
      </xdr:nvSpPr>
      <xdr:spPr>
        <a:xfrm>
          <a:off x="5740400" y="310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154777</xdr:rowOff>
    </xdr:from>
    <xdr:to>
      <xdr:col>26</xdr:col>
      <xdr:colOff>101600</xdr:colOff>
      <xdr:row>18</xdr:row>
      <xdr:rowOff>84927</xdr:rowOff>
    </xdr:to>
    <xdr:sp macro="" textlink="">
      <xdr:nvSpPr>
        <xdr:cNvPr id="69" name="楕円 68"/>
        <xdr:cNvSpPr/>
      </xdr:nvSpPr>
      <xdr:spPr bwMode="auto">
        <a:xfrm>
          <a:off x="4953000" y="311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69704</xdr:rowOff>
    </xdr:from>
    <xdr:ext cx="736600" cy="259045"/>
    <xdr:sp macro="" textlink="">
      <xdr:nvSpPr>
        <xdr:cNvPr id="70" name="テキスト ボックス 69"/>
        <xdr:cNvSpPr txBox="1"/>
      </xdr:nvSpPr>
      <xdr:spPr>
        <a:xfrm>
          <a:off x="4622800" y="32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1204</xdr:rowOff>
    </xdr:from>
    <xdr:to>
      <xdr:col>22</xdr:col>
      <xdr:colOff>165100</xdr:colOff>
      <xdr:row>18</xdr:row>
      <xdr:rowOff>102804</xdr:rowOff>
    </xdr:to>
    <xdr:sp macro="" textlink="">
      <xdr:nvSpPr>
        <xdr:cNvPr id="71" name="楕円 70"/>
        <xdr:cNvSpPr/>
      </xdr:nvSpPr>
      <xdr:spPr bwMode="auto">
        <a:xfrm>
          <a:off x="4254500" y="31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87581</xdr:rowOff>
    </xdr:from>
    <xdr:ext cx="762000" cy="259045"/>
    <xdr:sp macro="" textlink="">
      <xdr:nvSpPr>
        <xdr:cNvPr id="72" name="テキスト ボックス 71"/>
        <xdr:cNvSpPr txBox="1"/>
      </xdr:nvSpPr>
      <xdr:spPr>
        <a:xfrm>
          <a:off x="3924300" y="322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151120</xdr:rowOff>
    </xdr:from>
    <xdr:to>
      <xdr:col>19</xdr:col>
      <xdr:colOff>38100</xdr:colOff>
      <xdr:row>18</xdr:row>
      <xdr:rowOff>81270</xdr:rowOff>
    </xdr:to>
    <xdr:sp macro="" textlink="">
      <xdr:nvSpPr>
        <xdr:cNvPr id="73" name="楕円 72"/>
        <xdr:cNvSpPr/>
      </xdr:nvSpPr>
      <xdr:spPr bwMode="auto">
        <a:xfrm>
          <a:off x="3556000" y="311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66047</xdr:rowOff>
    </xdr:from>
    <xdr:ext cx="762000" cy="259045"/>
    <xdr:sp macro="" textlink="">
      <xdr:nvSpPr>
        <xdr:cNvPr id="74" name="テキスト ボックス 73"/>
        <xdr:cNvSpPr txBox="1"/>
      </xdr:nvSpPr>
      <xdr:spPr>
        <a:xfrm>
          <a:off x="3225800" y="31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11034</xdr:rowOff>
    </xdr:from>
    <xdr:to>
      <xdr:col>15</xdr:col>
      <xdr:colOff>101600</xdr:colOff>
      <xdr:row>18</xdr:row>
      <xdr:rowOff>112634</xdr:rowOff>
    </xdr:to>
    <xdr:sp macro="" textlink="">
      <xdr:nvSpPr>
        <xdr:cNvPr id="75" name="楕円 74"/>
        <xdr:cNvSpPr/>
      </xdr:nvSpPr>
      <xdr:spPr bwMode="auto">
        <a:xfrm>
          <a:off x="2857500" y="314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97411</xdr:rowOff>
    </xdr:from>
    <xdr:ext cx="762000" cy="259045"/>
    <xdr:sp macro="" textlink="">
      <xdr:nvSpPr>
        <xdr:cNvPr id="76" name="テキスト ボックス 75"/>
        <xdr:cNvSpPr txBox="1"/>
      </xdr:nvSpPr>
      <xdr:spPr>
        <a:xfrm>
          <a:off x="2527300" y="323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166319</xdr:rowOff>
    </xdr:from>
    <xdr:to>
      <xdr:col>29</xdr:col>
      <xdr:colOff>127000</xdr:colOff>
      <xdr:row>35</xdr:row>
      <xdr:rowOff>304508</xdr:rowOff>
    </xdr:to>
    <xdr:cxnSp macro="">
      <xdr:nvCxnSpPr>
        <xdr:cNvPr id="109" name="直線コネクタ 108"/>
        <xdr:cNvCxnSpPr/>
      </xdr:nvCxnSpPr>
      <xdr:spPr bwMode="auto">
        <a:xfrm>
          <a:off x="5003800" y="6776669"/>
          <a:ext cx="647700" cy="13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289285</xdr:rowOff>
    </xdr:from>
    <xdr:ext cx="762000" cy="259045"/>
    <xdr:sp macro="" textlink="">
      <xdr:nvSpPr>
        <xdr:cNvPr id="110" name="人口1人当たり決算額の推移平均値テキスト445"/>
        <xdr:cNvSpPr txBox="1"/>
      </xdr:nvSpPr>
      <xdr:spPr>
        <a:xfrm>
          <a:off x="5740400" y="6899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89129</xdr:rowOff>
    </xdr:from>
    <xdr:to>
      <xdr:col>26</xdr:col>
      <xdr:colOff>50800</xdr:colOff>
      <xdr:row>35</xdr:row>
      <xdr:rowOff>166319</xdr:rowOff>
    </xdr:to>
    <xdr:cxnSp macro="">
      <xdr:nvCxnSpPr>
        <xdr:cNvPr id="112" name="直線コネクタ 111"/>
        <xdr:cNvCxnSpPr/>
      </xdr:nvCxnSpPr>
      <xdr:spPr bwMode="auto">
        <a:xfrm>
          <a:off x="4305300" y="6699479"/>
          <a:ext cx="698500" cy="7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5842</xdr:rowOff>
    </xdr:from>
    <xdr:to>
      <xdr:col>22</xdr:col>
      <xdr:colOff>114300</xdr:colOff>
      <xdr:row>35</xdr:row>
      <xdr:rowOff>89129</xdr:rowOff>
    </xdr:to>
    <xdr:cxnSp macro="">
      <xdr:nvCxnSpPr>
        <xdr:cNvPr id="115" name="直線コネクタ 114"/>
        <xdr:cNvCxnSpPr/>
      </xdr:nvCxnSpPr>
      <xdr:spPr bwMode="auto">
        <a:xfrm>
          <a:off x="3606800" y="6616192"/>
          <a:ext cx="698500" cy="8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317500</xdr:rowOff>
    </xdr:from>
    <xdr:to>
      <xdr:col>18</xdr:col>
      <xdr:colOff>177800</xdr:colOff>
      <xdr:row>35</xdr:row>
      <xdr:rowOff>5842</xdr:rowOff>
    </xdr:to>
    <xdr:cxnSp macro="">
      <xdr:nvCxnSpPr>
        <xdr:cNvPr id="118" name="直線コネクタ 117"/>
        <xdr:cNvCxnSpPr/>
      </xdr:nvCxnSpPr>
      <xdr:spPr bwMode="auto">
        <a:xfrm>
          <a:off x="2908300" y="658495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253708</xdr:rowOff>
    </xdr:from>
    <xdr:to>
      <xdr:col>29</xdr:col>
      <xdr:colOff>177800</xdr:colOff>
      <xdr:row>36</xdr:row>
      <xdr:rowOff>12408</xdr:rowOff>
    </xdr:to>
    <xdr:sp macro="" textlink="">
      <xdr:nvSpPr>
        <xdr:cNvPr id="128" name="楕円 127"/>
        <xdr:cNvSpPr/>
      </xdr:nvSpPr>
      <xdr:spPr bwMode="auto">
        <a:xfrm>
          <a:off x="5600700" y="686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98785</xdr:rowOff>
    </xdr:from>
    <xdr:ext cx="762000" cy="259045"/>
    <xdr:sp macro="" textlink="">
      <xdr:nvSpPr>
        <xdr:cNvPr id="129" name="人口1人当たり決算額の推移該当値テキスト445"/>
        <xdr:cNvSpPr txBox="1"/>
      </xdr:nvSpPr>
      <xdr:spPr>
        <a:xfrm>
          <a:off x="5740400" y="670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115519</xdr:rowOff>
    </xdr:from>
    <xdr:to>
      <xdr:col>26</xdr:col>
      <xdr:colOff>101600</xdr:colOff>
      <xdr:row>35</xdr:row>
      <xdr:rowOff>217119</xdr:rowOff>
    </xdr:to>
    <xdr:sp macro="" textlink="">
      <xdr:nvSpPr>
        <xdr:cNvPr id="130" name="楕円 129"/>
        <xdr:cNvSpPr/>
      </xdr:nvSpPr>
      <xdr:spPr bwMode="auto">
        <a:xfrm>
          <a:off x="4953000" y="672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227296</xdr:rowOff>
    </xdr:from>
    <xdr:ext cx="736600" cy="259045"/>
    <xdr:sp macro="" textlink="">
      <xdr:nvSpPr>
        <xdr:cNvPr id="131" name="テキスト ボックス 130"/>
        <xdr:cNvSpPr txBox="1"/>
      </xdr:nvSpPr>
      <xdr:spPr>
        <a:xfrm>
          <a:off x="4622800" y="6494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38329</xdr:rowOff>
    </xdr:from>
    <xdr:to>
      <xdr:col>22</xdr:col>
      <xdr:colOff>165100</xdr:colOff>
      <xdr:row>35</xdr:row>
      <xdr:rowOff>139929</xdr:rowOff>
    </xdr:to>
    <xdr:sp macro="" textlink="">
      <xdr:nvSpPr>
        <xdr:cNvPr id="132" name="楕円 131"/>
        <xdr:cNvSpPr/>
      </xdr:nvSpPr>
      <xdr:spPr bwMode="auto">
        <a:xfrm>
          <a:off x="4254500" y="66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150106</xdr:rowOff>
    </xdr:from>
    <xdr:ext cx="762000" cy="259045"/>
    <xdr:sp macro="" textlink="">
      <xdr:nvSpPr>
        <xdr:cNvPr id="133" name="テキスト ボックス 132"/>
        <xdr:cNvSpPr txBox="1"/>
      </xdr:nvSpPr>
      <xdr:spPr>
        <a:xfrm>
          <a:off x="3924300" y="641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297942</xdr:rowOff>
    </xdr:from>
    <xdr:to>
      <xdr:col>19</xdr:col>
      <xdr:colOff>38100</xdr:colOff>
      <xdr:row>35</xdr:row>
      <xdr:rowOff>56642</xdr:rowOff>
    </xdr:to>
    <xdr:sp macro="" textlink="">
      <xdr:nvSpPr>
        <xdr:cNvPr id="134" name="楕円 133"/>
        <xdr:cNvSpPr/>
      </xdr:nvSpPr>
      <xdr:spPr bwMode="auto">
        <a:xfrm>
          <a:off x="3556000" y="656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66819</xdr:rowOff>
    </xdr:from>
    <xdr:ext cx="762000" cy="259045"/>
    <xdr:sp macro="" textlink="">
      <xdr:nvSpPr>
        <xdr:cNvPr id="135" name="テキスト ボックス 134"/>
        <xdr:cNvSpPr txBox="1"/>
      </xdr:nvSpPr>
      <xdr:spPr>
        <a:xfrm>
          <a:off x="3225800" y="63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266700</xdr:rowOff>
    </xdr:from>
    <xdr:to>
      <xdr:col>15</xdr:col>
      <xdr:colOff>101600</xdr:colOff>
      <xdr:row>35</xdr:row>
      <xdr:rowOff>25400</xdr:rowOff>
    </xdr:to>
    <xdr:sp macro="" textlink="">
      <xdr:nvSpPr>
        <xdr:cNvPr id="136" name="楕円 135"/>
        <xdr:cNvSpPr/>
      </xdr:nvSpPr>
      <xdr:spPr bwMode="auto">
        <a:xfrm>
          <a:off x="2857500" y="653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35577</xdr:rowOff>
    </xdr:from>
    <xdr:ext cx="762000" cy="259045"/>
    <xdr:sp macro="" textlink="">
      <xdr:nvSpPr>
        <xdr:cNvPr id="137" name="テキスト ボックス 136"/>
        <xdr:cNvSpPr txBox="1"/>
      </xdr:nvSpPr>
      <xdr:spPr>
        <a:xfrm>
          <a:off x="25273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154,727
151,711
103.55
50,211,722
48,663,396
1,336,859
30,197,039
46,138,440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117602</xdr:rowOff>
    </xdr:from>
    <xdr:to>
      <xdr:col>24</xdr:col>
      <xdr:colOff>63500</xdr:colOff>
      <xdr:row>35</xdr:row>
      <xdr:rowOff>128232</xdr:rowOff>
    </xdr:to>
    <xdr:cxnSp macro="">
      <xdr:nvCxnSpPr>
        <xdr:cNvPr id="61" name="直線コネクタ 60"/>
        <xdr:cNvCxnSpPr/>
      </xdr:nvCxnSpPr>
      <xdr:spPr>
        <a:xfrm flipV="1">
          <a:off x="3797300" y="6118352"/>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128232</xdr:rowOff>
    </xdr:from>
    <xdr:to>
      <xdr:col>19</xdr:col>
      <xdr:colOff>177800</xdr:colOff>
      <xdr:row>36</xdr:row>
      <xdr:rowOff>30848</xdr:rowOff>
    </xdr:to>
    <xdr:cxnSp macro="">
      <xdr:nvCxnSpPr>
        <xdr:cNvPr id="64" name="直線コネクタ 63"/>
        <xdr:cNvCxnSpPr/>
      </xdr:nvCxnSpPr>
      <xdr:spPr>
        <a:xfrm flipV="1">
          <a:off x="2908300" y="6128982"/>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18123</xdr:rowOff>
    </xdr:from>
    <xdr:to>
      <xdr:col>15</xdr:col>
      <xdr:colOff>50800</xdr:colOff>
      <xdr:row>36</xdr:row>
      <xdr:rowOff>30848</xdr:rowOff>
    </xdr:to>
    <xdr:cxnSp macro="">
      <xdr:nvCxnSpPr>
        <xdr:cNvPr id="67" name="直線コネクタ 66"/>
        <xdr:cNvCxnSpPr/>
      </xdr:nvCxnSpPr>
      <xdr:spPr>
        <a:xfrm>
          <a:off x="2019300" y="619032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11036</xdr:rowOff>
    </xdr:from>
    <xdr:to>
      <xdr:col>10</xdr:col>
      <xdr:colOff>114300</xdr:colOff>
      <xdr:row>36</xdr:row>
      <xdr:rowOff>18123</xdr:rowOff>
    </xdr:to>
    <xdr:cxnSp macro="">
      <xdr:nvCxnSpPr>
        <xdr:cNvPr id="70" name="直線コネクタ 69"/>
        <xdr:cNvCxnSpPr/>
      </xdr:nvCxnSpPr>
      <xdr:spPr>
        <a:xfrm>
          <a:off x="1130300" y="618323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66802</xdr:rowOff>
    </xdr:from>
    <xdr:to>
      <xdr:col>24</xdr:col>
      <xdr:colOff>114300</xdr:colOff>
      <xdr:row>35</xdr:row>
      <xdr:rowOff>168402</xdr:rowOff>
    </xdr:to>
    <xdr:sp macro="" textlink="">
      <xdr:nvSpPr>
        <xdr:cNvPr id="80" name="楕円 79"/>
        <xdr:cNvSpPr/>
      </xdr:nvSpPr>
      <xdr:spPr>
        <a:xfrm>
          <a:off x="45847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89679</xdr:rowOff>
    </xdr:from>
    <xdr:ext cx="534377" cy="259045"/>
    <xdr:sp macro="" textlink="">
      <xdr:nvSpPr>
        <xdr:cNvPr id="81" name="人件費該当値テキスト"/>
        <xdr:cNvSpPr txBox="1"/>
      </xdr:nvSpPr>
      <xdr:spPr>
        <a:xfrm>
          <a:off x="4686300" y="59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77432</xdr:rowOff>
    </xdr:from>
    <xdr:to>
      <xdr:col>20</xdr:col>
      <xdr:colOff>38100</xdr:colOff>
      <xdr:row>36</xdr:row>
      <xdr:rowOff>7582</xdr:rowOff>
    </xdr:to>
    <xdr:sp macro="" textlink="">
      <xdr:nvSpPr>
        <xdr:cNvPr id="82" name="楕円 81"/>
        <xdr:cNvSpPr/>
      </xdr:nvSpPr>
      <xdr:spPr>
        <a:xfrm>
          <a:off x="3746500" y="60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170159</xdr:rowOff>
    </xdr:from>
    <xdr:ext cx="534377" cy="259045"/>
    <xdr:sp macro="" textlink="">
      <xdr:nvSpPr>
        <xdr:cNvPr id="83" name="テキスト ボックス 82"/>
        <xdr:cNvSpPr txBox="1"/>
      </xdr:nvSpPr>
      <xdr:spPr>
        <a:xfrm>
          <a:off x="3530111" y="61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151498</xdr:rowOff>
    </xdr:from>
    <xdr:to>
      <xdr:col>15</xdr:col>
      <xdr:colOff>101600</xdr:colOff>
      <xdr:row>36</xdr:row>
      <xdr:rowOff>81648</xdr:rowOff>
    </xdr:to>
    <xdr:sp macro="" textlink="">
      <xdr:nvSpPr>
        <xdr:cNvPr id="84" name="楕円 83"/>
        <xdr:cNvSpPr/>
      </xdr:nvSpPr>
      <xdr:spPr>
        <a:xfrm>
          <a:off x="2857500" y="61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72775</xdr:rowOff>
    </xdr:from>
    <xdr:ext cx="534377" cy="259045"/>
    <xdr:sp macro="" textlink="">
      <xdr:nvSpPr>
        <xdr:cNvPr id="85" name="テキスト ボックス 84"/>
        <xdr:cNvSpPr txBox="1"/>
      </xdr:nvSpPr>
      <xdr:spPr>
        <a:xfrm>
          <a:off x="2641111" y="62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138773</xdr:rowOff>
    </xdr:from>
    <xdr:to>
      <xdr:col>10</xdr:col>
      <xdr:colOff>165100</xdr:colOff>
      <xdr:row>36</xdr:row>
      <xdr:rowOff>68923</xdr:rowOff>
    </xdr:to>
    <xdr:sp macro="" textlink="">
      <xdr:nvSpPr>
        <xdr:cNvPr id="86" name="楕円 85"/>
        <xdr:cNvSpPr/>
      </xdr:nvSpPr>
      <xdr:spPr>
        <a:xfrm>
          <a:off x="1968500" y="61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60050</xdr:rowOff>
    </xdr:from>
    <xdr:ext cx="534377" cy="259045"/>
    <xdr:sp macro="" textlink="">
      <xdr:nvSpPr>
        <xdr:cNvPr id="87" name="テキスト ボックス 86"/>
        <xdr:cNvSpPr txBox="1"/>
      </xdr:nvSpPr>
      <xdr:spPr>
        <a:xfrm>
          <a:off x="1752111" y="62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131686</xdr:rowOff>
    </xdr:from>
    <xdr:to>
      <xdr:col>6</xdr:col>
      <xdr:colOff>38100</xdr:colOff>
      <xdr:row>36</xdr:row>
      <xdr:rowOff>61836</xdr:rowOff>
    </xdr:to>
    <xdr:sp macro="" textlink="">
      <xdr:nvSpPr>
        <xdr:cNvPr id="88" name="楕円 87"/>
        <xdr:cNvSpPr/>
      </xdr:nvSpPr>
      <xdr:spPr>
        <a:xfrm>
          <a:off x="1079500" y="61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52963</xdr:rowOff>
    </xdr:from>
    <xdr:ext cx="534377" cy="259045"/>
    <xdr:sp macro="" textlink="">
      <xdr:nvSpPr>
        <xdr:cNvPr id="89" name="テキスト ボックス 88"/>
        <xdr:cNvSpPr txBox="1"/>
      </xdr:nvSpPr>
      <xdr:spPr>
        <a:xfrm>
          <a:off x="863111" y="62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124874</xdr:rowOff>
    </xdr:from>
    <xdr:to>
      <xdr:col>24</xdr:col>
      <xdr:colOff>63500</xdr:colOff>
      <xdr:row>55</xdr:row>
      <xdr:rowOff>149023</xdr:rowOff>
    </xdr:to>
    <xdr:cxnSp macro="">
      <xdr:nvCxnSpPr>
        <xdr:cNvPr id="121" name="直線コネクタ 120"/>
        <xdr:cNvCxnSpPr/>
      </xdr:nvCxnSpPr>
      <xdr:spPr>
        <a:xfrm flipV="1">
          <a:off x="3797300" y="9554624"/>
          <a:ext cx="8382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134606</xdr:rowOff>
    </xdr:from>
    <xdr:to>
      <xdr:col>19</xdr:col>
      <xdr:colOff>177800</xdr:colOff>
      <xdr:row>55</xdr:row>
      <xdr:rowOff>149023</xdr:rowOff>
    </xdr:to>
    <xdr:cxnSp macro="">
      <xdr:nvCxnSpPr>
        <xdr:cNvPr id="124" name="直線コネクタ 123"/>
        <xdr:cNvCxnSpPr/>
      </xdr:nvCxnSpPr>
      <xdr:spPr>
        <a:xfrm>
          <a:off x="2908300" y="9564356"/>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77940</xdr:rowOff>
    </xdr:from>
    <xdr:ext cx="534377" cy="259045"/>
    <xdr:sp macro="" textlink="">
      <xdr:nvSpPr>
        <xdr:cNvPr id="126" name="テキスト ボックス 125"/>
        <xdr:cNvSpPr txBox="1"/>
      </xdr:nvSpPr>
      <xdr:spPr>
        <a:xfrm>
          <a:off x="3530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37205</xdr:rowOff>
    </xdr:from>
    <xdr:to>
      <xdr:col>15</xdr:col>
      <xdr:colOff>50800</xdr:colOff>
      <xdr:row>55</xdr:row>
      <xdr:rowOff>134606</xdr:rowOff>
    </xdr:to>
    <xdr:cxnSp macro="">
      <xdr:nvCxnSpPr>
        <xdr:cNvPr id="127" name="直線コネクタ 126"/>
        <xdr:cNvCxnSpPr/>
      </xdr:nvCxnSpPr>
      <xdr:spPr>
        <a:xfrm>
          <a:off x="2019300" y="9466955"/>
          <a:ext cx="889000" cy="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37205</xdr:rowOff>
    </xdr:from>
    <xdr:to>
      <xdr:col>10</xdr:col>
      <xdr:colOff>114300</xdr:colOff>
      <xdr:row>55</xdr:row>
      <xdr:rowOff>63543</xdr:rowOff>
    </xdr:to>
    <xdr:cxnSp macro="">
      <xdr:nvCxnSpPr>
        <xdr:cNvPr id="130" name="直線コネクタ 129"/>
        <xdr:cNvCxnSpPr/>
      </xdr:nvCxnSpPr>
      <xdr:spPr>
        <a:xfrm flipV="1">
          <a:off x="1130300" y="9466955"/>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116346</xdr:rowOff>
    </xdr:from>
    <xdr:ext cx="534377" cy="259045"/>
    <xdr:sp macro="" textlink="">
      <xdr:nvSpPr>
        <xdr:cNvPr id="132" name="テキスト ボックス 131"/>
        <xdr:cNvSpPr txBox="1"/>
      </xdr:nvSpPr>
      <xdr:spPr>
        <a:xfrm>
          <a:off x="1752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80977</xdr:rowOff>
    </xdr:from>
    <xdr:ext cx="534377" cy="259045"/>
    <xdr:sp macro="" textlink="">
      <xdr:nvSpPr>
        <xdr:cNvPr id="134" name="テキスト ボックス 133"/>
        <xdr:cNvSpPr txBox="1"/>
      </xdr:nvSpPr>
      <xdr:spPr>
        <a:xfrm>
          <a:off x="863111" y="96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74074</xdr:rowOff>
    </xdr:from>
    <xdr:to>
      <xdr:col>24</xdr:col>
      <xdr:colOff>114300</xdr:colOff>
      <xdr:row>56</xdr:row>
      <xdr:rowOff>4224</xdr:rowOff>
    </xdr:to>
    <xdr:sp macro="" textlink="">
      <xdr:nvSpPr>
        <xdr:cNvPr id="140" name="楕円 139"/>
        <xdr:cNvSpPr/>
      </xdr:nvSpPr>
      <xdr:spPr>
        <a:xfrm>
          <a:off x="4584700" y="95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96951</xdr:rowOff>
    </xdr:from>
    <xdr:ext cx="534377" cy="259045"/>
    <xdr:sp macro="" textlink="">
      <xdr:nvSpPr>
        <xdr:cNvPr id="141" name="物件費該当値テキスト"/>
        <xdr:cNvSpPr txBox="1"/>
      </xdr:nvSpPr>
      <xdr:spPr>
        <a:xfrm>
          <a:off x="4686300" y="93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98223</xdr:rowOff>
    </xdr:from>
    <xdr:to>
      <xdr:col>20</xdr:col>
      <xdr:colOff>38100</xdr:colOff>
      <xdr:row>56</xdr:row>
      <xdr:rowOff>28373</xdr:rowOff>
    </xdr:to>
    <xdr:sp macro="" textlink="">
      <xdr:nvSpPr>
        <xdr:cNvPr id="142" name="楕円 141"/>
        <xdr:cNvSpPr/>
      </xdr:nvSpPr>
      <xdr:spPr>
        <a:xfrm>
          <a:off x="3746500" y="95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44900</xdr:rowOff>
    </xdr:from>
    <xdr:ext cx="534377" cy="259045"/>
    <xdr:sp macro="" textlink="">
      <xdr:nvSpPr>
        <xdr:cNvPr id="143" name="テキスト ボックス 142"/>
        <xdr:cNvSpPr txBox="1"/>
      </xdr:nvSpPr>
      <xdr:spPr>
        <a:xfrm>
          <a:off x="3530111" y="930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83806</xdr:rowOff>
    </xdr:from>
    <xdr:to>
      <xdr:col>15</xdr:col>
      <xdr:colOff>101600</xdr:colOff>
      <xdr:row>56</xdr:row>
      <xdr:rowOff>13956</xdr:rowOff>
    </xdr:to>
    <xdr:sp macro="" textlink="">
      <xdr:nvSpPr>
        <xdr:cNvPr id="144" name="楕円 143"/>
        <xdr:cNvSpPr/>
      </xdr:nvSpPr>
      <xdr:spPr>
        <a:xfrm>
          <a:off x="2857500" y="95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5083</xdr:rowOff>
    </xdr:from>
    <xdr:ext cx="534377" cy="259045"/>
    <xdr:sp macro="" textlink="">
      <xdr:nvSpPr>
        <xdr:cNvPr id="145" name="テキスト ボックス 144"/>
        <xdr:cNvSpPr txBox="1"/>
      </xdr:nvSpPr>
      <xdr:spPr>
        <a:xfrm>
          <a:off x="2641111" y="96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157855</xdr:rowOff>
    </xdr:from>
    <xdr:to>
      <xdr:col>10</xdr:col>
      <xdr:colOff>165100</xdr:colOff>
      <xdr:row>55</xdr:row>
      <xdr:rowOff>88005</xdr:rowOff>
    </xdr:to>
    <xdr:sp macro="" textlink="">
      <xdr:nvSpPr>
        <xdr:cNvPr id="146" name="楕円 145"/>
        <xdr:cNvSpPr/>
      </xdr:nvSpPr>
      <xdr:spPr>
        <a:xfrm>
          <a:off x="1968500" y="94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104532</xdr:rowOff>
    </xdr:from>
    <xdr:ext cx="534377" cy="259045"/>
    <xdr:sp macro="" textlink="">
      <xdr:nvSpPr>
        <xdr:cNvPr id="147" name="テキスト ボックス 146"/>
        <xdr:cNvSpPr txBox="1"/>
      </xdr:nvSpPr>
      <xdr:spPr>
        <a:xfrm>
          <a:off x="1752111" y="91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12743</xdr:rowOff>
    </xdr:from>
    <xdr:to>
      <xdr:col>6</xdr:col>
      <xdr:colOff>38100</xdr:colOff>
      <xdr:row>55</xdr:row>
      <xdr:rowOff>114343</xdr:rowOff>
    </xdr:to>
    <xdr:sp macro="" textlink="">
      <xdr:nvSpPr>
        <xdr:cNvPr id="148" name="楕円 147"/>
        <xdr:cNvSpPr/>
      </xdr:nvSpPr>
      <xdr:spPr>
        <a:xfrm>
          <a:off x="1079500" y="9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130870</xdr:rowOff>
    </xdr:from>
    <xdr:ext cx="534377" cy="259045"/>
    <xdr:sp macro="" textlink="">
      <xdr:nvSpPr>
        <xdr:cNvPr id="149" name="テキスト ボックス 148"/>
        <xdr:cNvSpPr txBox="1"/>
      </xdr:nvSpPr>
      <xdr:spPr>
        <a:xfrm>
          <a:off x="863111" y="92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96013</xdr:rowOff>
    </xdr:from>
    <xdr:to>
      <xdr:col>24</xdr:col>
      <xdr:colOff>63500</xdr:colOff>
      <xdr:row>78</xdr:row>
      <xdr:rowOff>106426</xdr:rowOff>
    </xdr:to>
    <xdr:cxnSp macro="">
      <xdr:nvCxnSpPr>
        <xdr:cNvPr id="178" name="直線コネクタ 177"/>
        <xdr:cNvCxnSpPr/>
      </xdr:nvCxnSpPr>
      <xdr:spPr>
        <a:xfrm>
          <a:off x="3797300" y="13469113"/>
          <a:ext cx="8382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96013</xdr:rowOff>
    </xdr:from>
    <xdr:to>
      <xdr:col>19</xdr:col>
      <xdr:colOff>177800</xdr:colOff>
      <xdr:row>78</xdr:row>
      <xdr:rowOff>100837</xdr:rowOff>
    </xdr:to>
    <xdr:cxnSp macro="">
      <xdr:nvCxnSpPr>
        <xdr:cNvPr id="181" name="直線コネクタ 180"/>
        <xdr:cNvCxnSpPr/>
      </xdr:nvCxnSpPr>
      <xdr:spPr>
        <a:xfrm flipV="1">
          <a:off x="2908300" y="1346911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100837</xdr:rowOff>
    </xdr:from>
    <xdr:to>
      <xdr:col>15</xdr:col>
      <xdr:colOff>50800</xdr:colOff>
      <xdr:row>78</xdr:row>
      <xdr:rowOff>102488</xdr:rowOff>
    </xdr:to>
    <xdr:cxnSp macro="">
      <xdr:nvCxnSpPr>
        <xdr:cNvPr id="184" name="直線コネクタ 183"/>
        <xdr:cNvCxnSpPr/>
      </xdr:nvCxnSpPr>
      <xdr:spPr>
        <a:xfrm flipV="1">
          <a:off x="2019300" y="1347393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97028</xdr:rowOff>
    </xdr:from>
    <xdr:to>
      <xdr:col>10</xdr:col>
      <xdr:colOff>114300</xdr:colOff>
      <xdr:row>78</xdr:row>
      <xdr:rowOff>102488</xdr:rowOff>
    </xdr:to>
    <xdr:cxnSp macro="">
      <xdr:nvCxnSpPr>
        <xdr:cNvPr id="187" name="直線コネクタ 186"/>
        <xdr:cNvCxnSpPr/>
      </xdr:nvCxnSpPr>
      <xdr:spPr>
        <a:xfrm>
          <a:off x="1130300" y="13470128"/>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55626</xdr:rowOff>
    </xdr:from>
    <xdr:to>
      <xdr:col>24</xdr:col>
      <xdr:colOff>114300</xdr:colOff>
      <xdr:row>78</xdr:row>
      <xdr:rowOff>157226</xdr:rowOff>
    </xdr:to>
    <xdr:sp macro="" textlink="">
      <xdr:nvSpPr>
        <xdr:cNvPr id="197" name="楕円 196"/>
        <xdr:cNvSpPr/>
      </xdr:nvSpPr>
      <xdr:spPr>
        <a:xfrm>
          <a:off x="4584700" y="134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378565" cy="259045"/>
    <xdr:sp macro="" textlink="">
      <xdr:nvSpPr>
        <xdr:cNvPr id="198" name="維持補修費該当値テキスト"/>
        <xdr:cNvSpPr txBox="1"/>
      </xdr:nvSpPr>
      <xdr:spPr>
        <a:xfrm>
          <a:off x="4686300" y="13343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45213</xdr:rowOff>
    </xdr:from>
    <xdr:to>
      <xdr:col>20</xdr:col>
      <xdr:colOff>38100</xdr:colOff>
      <xdr:row>78</xdr:row>
      <xdr:rowOff>146813</xdr:rowOff>
    </xdr:to>
    <xdr:sp macro="" textlink="">
      <xdr:nvSpPr>
        <xdr:cNvPr id="199" name="楕円 198"/>
        <xdr:cNvSpPr/>
      </xdr:nvSpPr>
      <xdr:spPr>
        <a:xfrm>
          <a:off x="3746500" y="134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137940</xdr:rowOff>
    </xdr:from>
    <xdr:ext cx="378565" cy="259045"/>
    <xdr:sp macro="" textlink="">
      <xdr:nvSpPr>
        <xdr:cNvPr id="200" name="テキスト ボックス 199"/>
        <xdr:cNvSpPr txBox="1"/>
      </xdr:nvSpPr>
      <xdr:spPr>
        <a:xfrm>
          <a:off x="3608017" y="1351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50037</xdr:rowOff>
    </xdr:from>
    <xdr:to>
      <xdr:col>15</xdr:col>
      <xdr:colOff>101600</xdr:colOff>
      <xdr:row>78</xdr:row>
      <xdr:rowOff>151637</xdr:rowOff>
    </xdr:to>
    <xdr:sp macro="" textlink="">
      <xdr:nvSpPr>
        <xdr:cNvPr id="201" name="楕円 200"/>
        <xdr:cNvSpPr/>
      </xdr:nvSpPr>
      <xdr:spPr>
        <a:xfrm>
          <a:off x="2857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142764</xdr:rowOff>
    </xdr:from>
    <xdr:ext cx="378565" cy="259045"/>
    <xdr:sp macro="" textlink="">
      <xdr:nvSpPr>
        <xdr:cNvPr id="202" name="テキスト ボックス 201"/>
        <xdr:cNvSpPr txBox="1"/>
      </xdr:nvSpPr>
      <xdr:spPr>
        <a:xfrm>
          <a:off x="2719017" y="1351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51688</xdr:rowOff>
    </xdr:from>
    <xdr:to>
      <xdr:col>10</xdr:col>
      <xdr:colOff>165100</xdr:colOff>
      <xdr:row>78</xdr:row>
      <xdr:rowOff>153288</xdr:rowOff>
    </xdr:to>
    <xdr:sp macro="" textlink="">
      <xdr:nvSpPr>
        <xdr:cNvPr id="203" name="楕円 202"/>
        <xdr:cNvSpPr/>
      </xdr:nvSpPr>
      <xdr:spPr>
        <a:xfrm>
          <a:off x="1968500" y="134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144415</xdr:rowOff>
    </xdr:from>
    <xdr:ext cx="378565" cy="259045"/>
    <xdr:sp macro="" textlink="">
      <xdr:nvSpPr>
        <xdr:cNvPr id="204" name="テキスト ボックス 203"/>
        <xdr:cNvSpPr txBox="1"/>
      </xdr:nvSpPr>
      <xdr:spPr>
        <a:xfrm>
          <a:off x="1830017" y="135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46228</xdr:rowOff>
    </xdr:from>
    <xdr:to>
      <xdr:col>6</xdr:col>
      <xdr:colOff>38100</xdr:colOff>
      <xdr:row>78</xdr:row>
      <xdr:rowOff>147828</xdr:rowOff>
    </xdr:to>
    <xdr:sp macro="" textlink="">
      <xdr:nvSpPr>
        <xdr:cNvPr id="205" name="楕円 204"/>
        <xdr:cNvSpPr/>
      </xdr:nvSpPr>
      <xdr:spPr>
        <a:xfrm>
          <a:off x="10795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138955</xdr:rowOff>
    </xdr:from>
    <xdr:ext cx="378565" cy="259045"/>
    <xdr:sp macro="" textlink="">
      <xdr:nvSpPr>
        <xdr:cNvPr id="206" name="テキスト ボックス 205"/>
        <xdr:cNvSpPr txBox="1"/>
      </xdr:nvSpPr>
      <xdr:spPr>
        <a:xfrm>
          <a:off x="941017" y="13512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100626</xdr:rowOff>
    </xdr:from>
    <xdr:to>
      <xdr:col>24</xdr:col>
      <xdr:colOff>63500</xdr:colOff>
      <xdr:row>97</xdr:row>
      <xdr:rowOff>126065</xdr:rowOff>
    </xdr:to>
    <xdr:cxnSp macro="">
      <xdr:nvCxnSpPr>
        <xdr:cNvPr id="238" name="直線コネクタ 237"/>
        <xdr:cNvCxnSpPr/>
      </xdr:nvCxnSpPr>
      <xdr:spPr>
        <a:xfrm>
          <a:off x="3797300" y="16731276"/>
          <a:ext cx="8382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100626</xdr:rowOff>
    </xdr:from>
    <xdr:to>
      <xdr:col>19</xdr:col>
      <xdr:colOff>177800</xdr:colOff>
      <xdr:row>97</xdr:row>
      <xdr:rowOff>118963</xdr:rowOff>
    </xdr:to>
    <xdr:cxnSp macro="">
      <xdr:nvCxnSpPr>
        <xdr:cNvPr id="241" name="直線コネクタ 240"/>
        <xdr:cNvCxnSpPr/>
      </xdr:nvCxnSpPr>
      <xdr:spPr>
        <a:xfrm flipV="1">
          <a:off x="2908300" y="16731276"/>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118963</xdr:rowOff>
    </xdr:from>
    <xdr:to>
      <xdr:col>15</xdr:col>
      <xdr:colOff>50800</xdr:colOff>
      <xdr:row>98</xdr:row>
      <xdr:rowOff>134066</xdr:rowOff>
    </xdr:to>
    <xdr:cxnSp macro="">
      <xdr:nvCxnSpPr>
        <xdr:cNvPr id="244" name="直線コネクタ 243"/>
        <xdr:cNvCxnSpPr/>
      </xdr:nvCxnSpPr>
      <xdr:spPr>
        <a:xfrm flipV="1">
          <a:off x="2019300" y="16749613"/>
          <a:ext cx="889000" cy="18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134066</xdr:rowOff>
    </xdr:from>
    <xdr:to>
      <xdr:col>10</xdr:col>
      <xdr:colOff>114300</xdr:colOff>
      <xdr:row>98</xdr:row>
      <xdr:rowOff>155065</xdr:rowOff>
    </xdr:to>
    <xdr:cxnSp macro="">
      <xdr:nvCxnSpPr>
        <xdr:cNvPr id="247" name="直線コネクタ 246"/>
        <xdr:cNvCxnSpPr/>
      </xdr:nvCxnSpPr>
      <xdr:spPr>
        <a:xfrm flipV="1">
          <a:off x="1130300" y="16936166"/>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75265</xdr:rowOff>
    </xdr:from>
    <xdr:to>
      <xdr:col>24</xdr:col>
      <xdr:colOff>114300</xdr:colOff>
      <xdr:row>98</xdr:row>
      <xdr:rowOff>5415</xdr:rowOff>
    </xdr:to>
    <xdr:sp macro="" textlink="">
      <xdr:nvSpPr>
        <xdr:cNvPr id="257" name="楕円 256"/>
        <xdr:cNvSpPr/>
      </xdr:nvSpPr>
      <xdr:spPr>
        <a:xfrm>
          <a:off x="4584700" y="167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53692</xdr:rowOff>
    </xdr:from>
    <xdr:ext cx="534377" cy="259045"/>
    <xdr:sp macro="" textlink="">
      <xdr:nvSpPr>
        <xdr:cNvPr id="258" name="扶助費該当値テキスト"/>
        <xdr:cNvSpPr txBox="1"/>
      </xdr:nvSpPr>
      <xdr:spPr>
        <a:xfrm>
          <a:off x="4686300" y="166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49826</xdr:rowOff>
    </xdr:from>
    <xdr:to>
      <xdr:col>20</xdr:col>
      <xdr:colOff>38100</xdr:colOff>
      <xdr:row>97</xdr:row>
      <xdr:rowOff>151426</xdr:rowOff>
    </xdr:to>
    <xdr:sp macro="" textlink="">
      <xdr:nvSpPr>
        <xdr:cNvPr id="259" name="楕円 258"/>
        <xdr:cNvSpPr/>
      </xdr:nvSpPr>
      <xdr:spPr>
        <a:xfrm>
          <a:off x="3746500" y="166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142553</xdr:rowOff>
    </xdr:from>
    <xdr:ext cx="534377" cy="259045"/>
    <xdr:sp macro="" textlink="">
      <xdr:nvSpPr>
        <xdr:cNvPr id="260" name="テキスト ボックス 259"/>
        <xdr:cNvSpPr txBox="1"/>
      </xdr:nvSpPr>
      <xdr:spPr>
        <a:xfrm>
          <a:off x="3530111" y="167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68163</xdr:rowOff>
    </xdr:from>
    <xdr:to>
      <xdr:col>15</xdr:col>
      <xdr:colOff>101600</xdr:colOff>
      <xdr:row>97</xdr:row>
      <xdr:rowOff>169763</xdr:rowOff>
    </xdr:to>
    <xdr:sp macro="" textlink="">
      <xdr:nvSpPr>
        <xdr:cNvPr id="261" name="楕円 260"/>
        <xdr:cNvSpPr/>
      </xdr:nvSpPr>
      <xdr:spPr>
        <a:xfrm>
          <a:off x="2857500" y="166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160890</xdr:rowOff>
    </xdr:from>
    <xdr:ext cx="534377" cy="259045"/>
    <xdr:sp macro="" textlink="">
      <xdr:nvSpPr>
        <xdr:cNvPr id="262" name="テキスト ボックス 261"/>
        <xdr:cNvSpPr txBox="1"/>
      </xdr:nvSpPr>
      <xdr:spPr>
        <a:xfrm>
          <a:off x="2641111" y="1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83266</xdr:rowOff>
    </xdr:from>
    <xdr:to>
      <xdr:col>10</xdr:col>
      <xdr:colOff>165100</xdr:colOff>
      <xdr:row>99</xdr:row>
      <xdr:rowOff>13416</xdr:rowOff>
    </xdr:to>
    <xdr:sp macro="" textlink="">
      <xdr:nvSpPr>
        <xdr:cNvPr id="263" name="楕円 262"/>
        <xdr:cNvSpPr/>
      </xdr:nvSpPr>
      <xdr:spPr>
        <a:xfrm>
          <a:off x="1968500" y="168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4543</xdr:rowOff>
    </xdr:from>
    <xdr:ext cx="534377" cy="259045"/>
    <xdr:sp macro="" textlink="">
      <xdr:nvSpPr>
        <xdr:cNvPr id="264" name="テキスト ボックス 263"/>
        <xdr:cNvSpPr txBox="1"/>
      </xdr:nvSpPr>
      <xdr:spPr>
        <a:xfrm>
          <a:off x="1752111" y="169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104265</xdr:rowOff>
    </xdr:from>
    <xdr:to>
      <xdr:col>6</xdr:col>
      <xdr:colOff>38100</xdr:colOff>
      <xdr:row>99</xdr:row>
      <xdr:rowOff>34415</xdr:rowOff>
    </xdr:to>
    <xdr:sp macro="" textlink="">
      <xdr:nvSpPr>
        <xdr:cNvPr id="265" name="楕円 264"/>
        <xdr:cNvSpPr/>
      </xdr:nvSpPr>
      <xdr:spPr>
        <a:xfrm>
          <a:off x="1079500" y="169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25542</xdr:rowOff>
    </xdr:from>
    <xdr:ext cx="534377" cy="259045"/>
    <xdr:sp macro="" textlink="">
      <xdr:nvSpPr>
        <xdr:cNvPr id="266" name="テキスト ボックス 265"/>
        <xdr:cNvSpPr txBox="1"/>
      </xdr:nvSpPr>
      <xdr:spPr>
        <a:xfrm>
          <a:off x="863111" y="169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168918</xdr:rowOff>
    </xdr:from>
    <xdr:to>
      <xdr:col>55</xdr:col>
      <xdr:colOff>0</xdr:colOff>
      <xdr:row>38</xdr:row>
      <xdr:rowOff>170757</xdr:rowOff>
    </xdr:to>
    <xdr:cxnSp macro="">
      <xdr:nvCxnSpPr>
        <xdr:cNvPr id="297" name="直線コネクタ 296"/>
        <xdr:cNvCxnSpPr/>
      </xdr:nvCxnSpPr>
      <xdr:spPr>
        <a:xfrm>
          <a:off x="9639300" y="6684018"/>
          <a:ext cx="8382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168918</xdr:rowOff>
    </xdr:from>
    <xdr:to>
      <xdr:col>50</xdr:col>
      <xdr:colOff>114300</xdr:colOff>
      <xdr:row>39</xdr:row>
      <xdr:rowOff>211</xdr:rowOff>
    </xdr:to>
    <xdr:cxnSp macro="">
      <xdr:nvCxnSpPr>
        <xdr:cNvPr id="300" name="直線コネクタ 299"/>
        <xdr:cNvCxnSpPr/>
      </xdr:nvCxnSpPr>
      <xdr:spPr>
        <a:xfrm flipV="1">
          <a:off x="8750300" y="66840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156649</xdr:rowOff>
    </xdr:from>
    <xdr:to>
      <xdr:col>45</xdr:col>
      <xdr:colOff>177800</xdr:colOff>
      <xdr:row>39</xdr:row>
      <xdr:rowOff>211</xdr:rowOff>
    </xdr:to>
    <xdr:cxnSp macro="">
      <xdr:nvCxnSpPr>
        <xdr:cNvPr id="303" name="直線コネクタ 302"/>
        <xdr:cNvCxnSpPr/>
      </xdr:nvCxnSpPr>
      <xdr:spPr>
        <a:xfrm>
          <a:off x="7861300" y="6671749"/>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156649</xdr:rowOff>
    </xdr:from>
    <xdr:to>
      <xdr:col>41</xdr:col>
      <xdr:colOff>50800</xdr:colOff>
      <xdr:row>39</xdr:row>
      <xdr:rowOff>14993</xdr:rowOff>
    </xdr:to>
    <xdr:cxnSp macro="">
      <xdr:nvCxnSpPr>
        <xdr:cNvPr id="306" name="直線コネクタ 305"/>
        <xdr:cNvCxnSpPr/>
      </xdr:nvCxnSpPr>
      <xdr:spPr>
        <a:xfrm flipV="1">
          <a:off x="6972300" y="6671749"/>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119957</xdr:rowOff>
    </xdr:from>
    <xdr:to>
      <xdr:col>55</xdr:col>
      <xdr:colOff>50800</xdr:colOff>
      <xdr:row>39</xdr:row>
      <xdr:rowOff>50107</xdr:rowOff>
    </xdr:to>
    <xdr:sp macro="" textlink="">
      <xdr:nvSpPr>
        <xdr:cNvPr id="316" name="楕円 315"/>
        <xdr:cNvSpPr/>
      </xdr:nvSpPr>
      <xdr:spPr>
        <a:xfrm>
          <a:off x="10426700" y="66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34884</xdr:rowOff>
    </xdr:from>
    <xdr:ext cx="469744" cy="259045"/>
    <xdr:sp macro="" textlink="">
      <xdr:nvSpPr>
        <xdr:cNvPr id="317" name="補助費等該当値テキスト"/>
        <xdr:cNvSpPr txBox="1"/>
      </xdr:nvSpPr>
      <xdr:spPr>
        <a:xfrm>
          <a:off x="10528300" y="65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118118</xdr:rowOff>
    </xdr:from>
    <xdr:to>
      <xdr:col>50</xdr:col>
      <xdr:colOff>165100</xdr:colOff>
      <xdr:row>39</xdr:row>
      <xdr:rowOff>48268</xdr:rowOff>
    </xdr:to>
    <xdr:sp macro="" textlink="">
      <xdr:nvSpPr>
        <xdr:cNvPr id="318" name="楕円 317"/>
        <xdr:cNvSpPr/>
      </xdr:nvSpPr>
      <xdr:spPr>
        <a:xfrm>
          <a:off x="9588500" y="66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39395</xdr:rowOff>
    </xdr:from>
    <xdr:ext cx="469744" cy="259045"/>
    <xdr:sp macro="" textlink="">
      <xdr:nvSpPr>
        <xdr:cNvPr id="319" name="テキスト ボックス 318"/>
        <xdr:cNvSpPr txBox="1"/>
      </xdr:nvSpPr>
      <xdr:spPr>
        <a:xfrm>
          <a:off x="9404428" y="672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120861</xdr:rowOff>
    </xdr:from>
    <xdr:to>
      <xdr:col>46</xdr:col>
      <xdr:colOff>38100</xdr:colOff>
      <xdr:row>39</xdr:row>
      <xdr:rowOff>51011</xdr:rowOff>
    </xdr:to>
    <xdr:sp macro="" textlink="">
      <xdr:nvSpPr>
        <xdr:cNvPr id="320" name="楕円 319"/>
        <xdr:cNvSpPr/>
      </xdr:nvSpPr>
      <xdr:spPr>
        <a:xfrm>
          <a:off x="8699500" y="66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42138</xdr:rowOff>
    </xdr:from>
    <xdr:ext cx="469744" cy="259045"/>
    <xdr:sp macro="" textlink="">
      <xdr:nvSpPr>
        <xdr:cNvPr id="321" name="テキスト ボックス 320"/>
        <xdr:cNvSpPr txBox="1"/>
      </xdr:nvSpPr>
      <xdr:spPr>
        <a:xfrm>
          <a:off x="8515428" y="67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105849</xdr:rowOff>
    </xdr:from>
    <xdr:to>
      <xdr:col>41</xdr:col>
      <xdr:colOff>101600</xdr:colOff>
      <xdr:row>39</xdr:row>
      <xdr:rowOff>35999</xdr:rowOff>
    </xdr:to>
    <xdr:sp macro="" textlink="">
      <xdr:nvSpPr>
        <xdr:cNvPr id="322" name="楕円 321"/>
        <xdr:cNvSpPr/>
      </xdr:nvSpPr>
      <xdr:spPr>
        <a:xfrm>
          <a:off x="7810500" y="66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27126</xdr:rowOff>
    </xdr:from>
    <xdr:ext cx="534377" cy="259045"/>
    <xdr:sp macro="" textlink="">
      <xdr:nvSpPr>
        <xdr:cNvPr id="323" name="テキスト ボックス 322"/>
        <xdr:cNvSpPr txBox="1"/>
      </xdr:nvSpPr>
      <xdr:spPr>
        <a:xfrm>
          <a:off x="7594111" y="67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135643</xdr:rowOff>
    </xdr:from>
    <xdr:to>
      <xdr:col>36</xdr:col>
      <xdr:colOff>165100</xdr:colOff>
      <xdr:row>39</xdr:row>
      <xdr:rowOff>65793</xdr:rowOff>
    </xdr:to>
    <xdr:sp macro="" textlink="">
      <xdr:nvSpPr>
        <xdr:cNvPr id="324" name="楕円 323"/>
        <xdr:cNvSpPr/>
      </xdr:nvSpPr>
      <xdr:spPr>
        <a:xfrm>
          <a:off x="6921500" y="66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56920</xdr:rowOff>
    </xdr:from>
    <xdr:ext cx="469744" cy="259045"/>
    <xdr:sp macro="" textlink="">
      <xdr:nvSpPr>
        <xdr:cNvPr id="325" name="テキスト ボックス 324"/>
        <xdr:cNvSpPr txBox="1"/>
      </xdr:nvSpPr>
      <xdr:spPr>
        <a:xfrm>
          <a:off x="6737428" y="67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90048</xdr:rowOff>
    </xdr:from>
    <xdr:to>
      <xdr:col>55</xdr:col>
      <xdr:colOff>0</xdr:colOff>
      <xdr:row>57</xdr:row>
      <xdr:rowOff>171178</xdr:rowOff>
    </xdr:to>
    <xdr:cxnSp macro="">
      <xdr:nvCxnSpPr>
        <xdr:cNvPr id="353" name="直線コネクタ 352"/>
        <xdr:cNvCxnSpPr/>
      </xdr:nvCxnSpPr>
      <xdr:spPr>
        <a:xfrm>
          <a:off x="9639300" y="9519798"/>
          <a:ext cx="838200" cy="4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90048</xdr:rowOff>
    </xdr:from>
    <xdr:to>
      <xdr:col>50</xdr:col>
      <xdr:colOff>114300</xdr:colOff>
      <xdr:row>56</xdr:row>
      <xdr:rowOff>24692</xdr:rowOff>
    </xdr:to>
    <xdr:cxnSp macro="">
      <xdr:nvCxnSpPr>
        <xdr:cNvPr id="356" name="直線コネクタ 355"/>
        <xdr:cNvCxnSpPr/>
      </xdr:nvCxnSpPr>
      <xdr:spPr>
        <a:xfrm flipV="1">
          <a:off x="8750300" y="9519798"/>
          <a:ext cx="889000" cy="10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142603</xdr:rowOff>
    </xdr:from>
    <xdr:to>
      <xdr:col>45</xdr:col>
      <xdr:colOff>177800</xdr:colOff>
      <xdr:row>56</xdr:row>
      <xdr:rowOff>24692</xdr:rowOff>
    </xdr:to>
    <xdr:cxnSp macro="">
      <xdr:nvCxnSpPr>
        <xdr:cNvPr id="359" name="直線コネクタ 358"/>
        <xdr:cNvCxnSpPr/>
      </xdr:nvCxnSpPr>
      <xdr:spPr>
        <a:xfrm>
          <a:off x="7861300" y="9572353"/>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142603</xdr:rowOff>
    </xdr:from>
    <xdr:to>
      <xdr:col>41</xdr:col>
      <xdr:colOff>50800</xdr:colOff>
      <xdr:row>55</xdr:row>
      <xdr:rowOff>145827</xdr:rowOff>
    </xdr:to>
    <xdr:cxnSp macro="">
      <xdr:nvCxnSpPr>
        <xdr:cNvPr id="362" name="直線コネクタ 361"/>
        <xdr:cNvCxnSpPr/>
      </xdr:nvCxnSpPr>
      <xdr:spPr>
        <a:xfrm flipV="1">
          <a:off x="6972300" y="9572353"/>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120378</xdr:rowOff>
    </xdr:from>
    <xdr:to>
      <xdr:col>55</xdr:col>
      <xdr:colOff>50800</xdr:colOff>
      <xdr:row>58</xdr:row>
      <xdr:rowOff>50528</xdr:rowOff>
    </xdr:to>
    <xdr:sp macro="" textlink="">
      <xdr:nvSpPr>
        <xdr:cNvPr id="372" name="楕円 371"/>
        <xdr:cNvSpPr/>
      </xdr:nvSpPr>
      <xdr:spPr>
        <a:xfrm>
          <a:off x="10426700" y="98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98805</xdr:rowOff>
    </xdr:from>
    <xdr:ext cx="534377" cy="259045"/>
    <xdr:sp macro="" textlink="">
      <xdr:nvSpPr>
        <xdr:cNvPr id="373" name="普通建設事業費該当値テキスト"/>
        <xdr:cNvSpPr txBox="1"/>
      </xdr:nvSpPr>
      <xdr:spPr>
        <a:xfrm>
          <a:off x="10528300" y="98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39248</xdr:rowOff>
    </xdr:from>
    <xdr:to>
      <xdr:col>50</xdr:col>
      <xdr:colOff>165100</xdr:colOff>
      <xdr:row>55</xdr:row>
      <xdr:rowOff>140848</xdr:rowOff>
    </xdr:to>
    <xdr:sp macro="" textlink="">
      <xdr:nvSpPr>
        <xdr:cNvPr id="374" name="楕円 373"/>
        <xdr:cNvSpPr/>
      </xdr:nvSpPr>
      <xdr:spPr>
        <a:xfrm>
          <a:off x="9588500" y="9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157375</xdr:rowOff>
    </xdr:from>
    <xdr:ext cx="534377" cy="259045"/>
    <xdr:sp macro="" textlink="">
      <xdr:nvSpPr>
        <xdr:cNvPr id="375" name="テキスト ボックス 374"/>
        <xdr:cNvSpPr txBox="1"/>
      </xdr:nvSpPr>
      <xdr:spPr>
        <a:xfrm>
          <a:off x="9372111" y="92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145342</xdr:rowOff>
    </xdr:from>
    <xdr:to>
      <xdr:col>46</xdr:col>
      <xdr:colOff>38100</xdr:colOff>
      <xdr:row>56</xdr:row>
      <xdr:rowOff>75492</xdr:rowOff>
    </xdr:to>
    <xdr:sp macro="" textlink="">
      <xdr:nvSpPr>
        <xdr:cNvPr id="376" name="楕円 375"/>
        <xdr:cNvSpPr/>
      </xdr:nvSpPr>
      <xdr:spPr>
        <a:xfrm>
          <a:off x="8699500" y="95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92019</xdr:rowOff>
    </xdr:from>
    <xdr:ext cx="534377" cy="259045"/>
    <xdr:sp macro="" textlink="">
      <xdr:nvSpPr>
        <xdr:cNvPr id="377" name="テキスト ボックス 376"/>
        <xdr:cNvSpPr txBox="1"/>
      </xdr:nvSpPr>
      <xdr:spPr>
        <a:xfrm>
          <a:off x="8483111" y="935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91803</xdr:rowOff>
    </xdr:from>
    <xdr:to>
      <xdr:col>41</xdr:col>
      <xdr:colOff>101600</xdr:colOff>
      <xdr:row>56</xdr:row>
      <xdr:rowOff>21953</xdr:rowOff>
    </xdr:to>
    <xdr:sp macro="" textlink="">
      <xdr:nvSpPr>
        <xdr:cNvPr id="378" name="楕円 377"/>
        <xdr:cNvSpPr/>
      </xdr:nvSpPr>
      <xdr:spPr>
        <a:xfrm>
          <a:off x="7810500" y="95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38480</xdr:rowOff>
    </xdr:from>
    <xdr:ext cx="534377" cy="259045"/>
    <xdr:sp macro="" textlink="">
      <xdr:nvSpPr>
        <xdr:cNvPr id="379" name="テキスト ボックス 378"/>
        <xdr:cNvSpPr txBox="1"/>
      </xdr:nvSpPr>
      <xdr:spPr>
        <a:xfrm>
          <a:off x="7594111" y="92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95027</xdr:rowOff>
    </xdr:from>
    <xdr:to>
      <xdr:col>36</xdr:col>
      <xdr:colOff>165100</xdr:colOff>
      <xdr:row>56</xdr:row>
      <xdr:rowOff>25177</xdr:rowOff>
    </xdr:to>
    <xdr:sp macro="" textlink="">
      <xdr:nvSpPr>
        <xdr:cNvPr id="380" name="楕円 379"/>
        <xdr:cNvSpPr/>
      </xdr:nvSpPr>
      <xdr:spPr>
        <a:xfrm>
          <a:off x="6921500" y="95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16304</xdr:rowOff>
    </xdr:from>
    <xdr:ext cx="534377" cy="259045"/>
    <xdr:sp macro="" textlink="">
      <xdr:nvSpPr>
        <xdr:cNvPr id="381" name="テキスト ボックス 380"/>
        <xdr:cNvSpPr txBox="1"/>
      </xdr:nvSpPr>
      <xdr:spPr>
        <a:xfrm>
          <a:off x="6705111" y="961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101569</xdr:rowOff>
    </xdr:from>
    <xdr:to>
      <xdr:col>55</xdr:col>
      <xdr:colOff>0</xdr:colOff>
      <xdr:row>77</xdr:row>
      <xdr:rowOff>43779</xdr:rowOff>
    </xdr:to>
    <xdr:cxnSp macro="">
      <xdr:nvCxnSpPr>
        <xdr:cNvPr id="408" name="直線コネクタ 407"/>
        <xdr:cNvCxnSpPr/>
      </xdr:nvCxnSpPr>
      <xdr:spPr>
        <a:xfrm>
          <a:off x="9639300" y="13131769"/>
          <a:ext cx="8382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101569</xdr:rowOff>
    </xdr:from>
    <xdr:to>
      <xdr:col>50</xdr:col>
      <xdr:colOff>114300</xdr:colOff>
      <xdr:row>77</xdr:row>
      <xdr:rowOff>93111</xdr:rowOff>
    </xdr:to>
    <xdr:cxnSp macro="">
      <xdr:nvCxnSpPr>
        <xdr:cNvPr id="411" name="直線コネクタ 410"/>
        <xdr:cNvCxnSpPr/>
      </xdr:nvCxnSpPr>
      <xdr:spPr>
        <a:xfrm flipV="1">
          <a:off x="8750300" y="13131769"/>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81361</xdr:rowOff>
    </xdr:from>
    <xdr:to>
      <xdr:col>45</xdr:col>
      <xdr:colOff>177800</xdr:colOff>
      <xdr:row>77</xdr:row>
      <xdr:rowOff>93111</xdr:rowOff>
    </xdr:to>
    <xdr:cxnSp macro="">
      <xdr:nvCxnSpPr>
        <xdr:cNvPr id="414" name="直線コネクタ 413"/>
        <xdr:cNvCxnSpPr/>
      </xdr:nvCxnSpPr>
      <xdr:spPr>
        <a:xfrm>
          <a:off x="7861300" y="12940111"/>
          <a:ext cx="889000" cy="35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61427</xdr:rowOff>
    </xdr:from>
    <xdr:to>
      <xdr:col>41</xdr:col>
      <xdr:colOff>50800</xdr:colOff>
      <xdr:row>75</xdr:row>
      <xdr:rowOff>81361</xdr:rowOff>
    </xdr:to>
    <xdr:cxnSp macro="">
      <xdr:nvCxnSpPr>
        <xdr:cNvPr id="417" name="直線コネクタ 416"/>
        <xdr:cNvCxnSpPr/>
      </xdr:nvCxnSpPr>
      <xdr:spPr>
        <a:xfrm>
          <a:off x="6972300" y="12920177"/>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164429</xdr:rowOff>
    </xdr:from>
    <xdr:to>
      <xdr:col>55</xdr:col>
      <xdr:colOff>50800</xdr:colOff>
      <xdr:row>77</xdr:row>
      <xdr:rowOff>94579</xdr:rowOff>
    </xdr:to>
    <xdr:sp macro="" textlink="">
      <xdr:nvSpPr>
        <xdr:cNvPr id="427" name="楕円 426"/>
        <xdr:cNvSpPr/>
      </xdr:nvSpPr>
      <xdr:spPr>
        <a:xfrm>
          <a:off x="10426700" y="131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142856</xdr:rowOff>
    </xdr:from>
    <xdr:ext cx="469744" cy="259045"/>
    <xdr:sp macro="" textlink="">
      <xdr:nvSpPr>
        <xdr:cNvPr id="428" name="普通建設事業費 （ うち新規整備　）該当値テキスト"/>
        <xdr:cNvSpPr txBox="1"/>
      </xdr:nvSpPr>
      <xdr:spPr>
        <a:xfrm>
          <a:off x="10528300" y="131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50769</xdr:rowOff>
    </xdr:from>
    <xdr:to>
      <xdr:col>50</xdr:col>
      <xdr:colOff>165100</xdr:colOff>
      <xdr:row>76</xdr:row>
      <xdr:rowOff>152369</xdr:rowOff>
    </xdr:to>
    <xdr:sp macro="" textlink="">
      <xdr:nvSpPr>
        <xdr:cNvPr id="429" name="楕円 428"/>
        <xdr:cNvSpPr/>
      </xdr:nvSpPr>
      <xdr:spPr>
        <a:xfrm>
          <a:off x="9588500" y="130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143496</xdr:rowOff>
    </xdr:from>
    <xdr:ext cx="469744" cy="259045"/>
    <xdr:sp macro="" textlink="">
      <xdr:nvSpPr>
        <xdr:cNvPr id="430" name="テキスト ボックス 429"/>
        <xdr:cNvSpPr txBox="1"/>
      </xdr:nvSpPr>
      <xdr:spPr>
        <a:xfrm>
          <a:off x="9404428" y="131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42311</xdr:rowOff>
    </xdr:from>
    <xdr:to>
      <xdr:col>46</xdr:col>
      <xdr:colOff>38100</xdr:colOff>
      <xdr:row>77</xdr:row>
      <xdr:rowOff>143911</xdr:rowOff>
    </xdr:to>
    <xdr:sp macro="" textlink="">
      <xdr:nvSpPr>
        <xdr:cNvPr id="431" name="楕円 430"/>
        <xdr:cNvSpPr/>
      </xdr:nvSpPr>
      <xdr:spPr>
        <a:xfrm>
          <a:off x="8699500" y="132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135038</xdr:rowOff>
    </xdr:from>
    <xdr:ext cx="469744" cy="259045"/>
    <xdr:sp macro="" textlink="">
      <xdr:nvSpPr>
        <xdr:cNvPr id="432" name="テキスト ボックス 431"/>
        <xdr:cNvSpPr txBox="1"/>
      </xdr:nvSpPr>
      <xdr:spPr>
        <a:xfrm>
          <a:off x="8515428" y="1333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30561</xdr:rowOff>
    </xdr:from>
    <xdr:to>
      <xdr:col>41</xdr:col>
      <xdr:colOff>101600</xdr:colOff>
      <xdr:row>75</xdr:row>
      <xdr:rowOff>132161</xdr:rowOff>
    </xdr:to>
    <xdr:sp macro="" textlink="">
      <xdr:nvSpPr>
        <xdr:cNvPr id="433" name="楕円 432"/>
        <xdr:cNvSpPr/>
      </xdr:nvSpPr>
      <xdr:spPr>
        <a:xfrm>
          <a:off x="7810500" y="128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123288</xdr:rowOff>
    </xdr:from>
    <xdr:ext cx="534377" cy="259045"/>
    <xdr:sp macro="" textlink="">
      <xdr:nvSpPr>
        <xdr:cNvPr id="434" name="テキスト ボックス 433"/>
        <xdr:cNvSpPr txBox="1"/>
      </xdr:nvSpPr>
      <xdr:spPr>
        <a:xfrm>
          <a:off x="7594111" y="129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10627</xdr:rowOff>
    </xdr:from>
    <xdr:to>
      <xdr:col>36</xdr:col>
      <xdr:colOff>165100</xdr:colOff>
      <xdr:row>75</xdr:row>
      <xdr:rowOff>112227</xdr:rowOff>
    </xdr:to>
    <xdr:sp macro="" textlink="">
      <xdr:nvSpPr>
        <xdr:cNvPr id="435" name="楕円 434"/>
        <xdr:cNvSpPr/>
      </xdr:nvSpPr>
      <xdr:spPr>
        <a:xfrm>
          <a:off x="6921500" y="128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103354</xdr:rowOff>
    </xdr:from>
    <xdr:ext cx="534377" cy="259045"/>
    <xdr:sp macro="" textlink="">
      <xdr:nvSpPr>
        <xdr:cNvPr id="436" name="テキスト ボックス 435"/>
        <xdr:cNvSpPr txBox="1"/>
      </xdr:nvSpPr>
      <xdr:spPr>
        <a:xfrm>
          <a:off x="6705111" y="129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46464</xdr:rowOff>
    </xdr:from>
    <xdr:to>
      <xdr:col>55</xdr:col>
      <xdr:colOff>0</xdr:colOff>
      <xdr:row>97</xdr:row>
      <xdr:rowOff>7700</xdr:rowOff>
    </xdr:to>
    <xdr:cxnSp macro="">
      <xdr:nvCxnSpPr>
        <xdr:cNvPr id="467" name="直線コネクタ 466"/>
        <xdr:cNvCxnSpPr/>
      </xdr:nvCxnSpPr>
      <xdr:spPr>
        <a:xfrm>
          <a:off x="9639300" y="16162764"/>
          <a:ext cx="838200" cy="47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46464</xdr:rowOff>
    </xdr:from>
    <xdr:to>
      <xdr:col>50</xdr:col>
      <xdr:colOff>114300</xdr:colOff>
      <xdr:row>94</xdr:row>
      <xdr:rowOff>92543</xdr:rowOff>
    </xdr:to>
    <xdr:cxnSp macro="">
      <xdr:nvCxnSpPr>
        <xdr:cNvPr id="470" name="直線コネクタ 469"/>
        <xdr:cNvCxnSpPr/>
      </xdr:nvCxnSpPr>
      <xdr:spPr>
        <a:xfrm flipV="1">
          <a:off x="8750300" y="16162764"/>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102041</xdr:rowOff>
    </xdr:from>
    <xdr:ext cx="534377" cy="259045"/>
    <xdr:sp macro="" textlink="">
      <xdr:nvSpPr>
        <xdr:cNvPr id="472" name="テキスト ボックス 471"/>
        <xdr:cNvSpPr txBox="1"/>
      </xdr:nvSpPr>
      <xdr:spPr>
        <a:xfrm>
          <a:off x="9372111" y="16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92543</xdr:rowOff>
    </xdr:from>
    <xdr:to>
      <xdr:col>45</xdr:col>
      <xdr:colOff>177800</xdr:colOff>
      <xdr:row>95</xdr:row>
      <xdr:rowOff>56817</xdr:rowOff>
    </xdr:to>
    <xdr:cxnSp macro="">
      <xdr:nvCxnSpPr>
        <xdr:cNvPr id="473" name="直線コネクタ 472"/>
        <xdr:cNvCxnSpPr/>
      </xdr:nvCxnSpPr>
      <xdr:spPr>
        <a:xfrm flipV="1">
          <a:off x="7861300" y="16208843"/>
          <a:ext cx="889000" cy="1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56817</xdr:rowOff>
    </xdr:from>
    <xdr:to>
      <xdr:col>41</xdr:col>
      <xdr:colOff>50800</xdr:colOff>
      <xdr:row>95</xdr:row>
      <xdr:rowOff>154494</xdr:rowOff>
    </xdr:to>
    <xdr:cxnSp macro="">
      <xdr:nvCxnSpPr>
        <xdr:cNvPr id="476" name="直線コネクタ 475"/>
        <xdr:cNvCxnSpPr/>
      </xdr:nvCxnSpPr>
      <xdr:spPr>
        <a:xfrm flipV="1">
          <a:off x="6972300" y="16344567"/>
          <a:ext cx="8890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128350</xdr:rowOff>
    </xdr:from>
    <xdr:to>
      <xdr:col>55</xdr:col>
      <xdr:colOff>50800</xdr:colOff>
      <xdr:row>97</xdr:row>
      <xdr:rowOff>58500</xdr:rowOff>
    </xdr:to>
    <xdr:sp macro="" textlink="">
      <xdr:nvSpPr>
        <xdr:cNvPr id="486" name="楕円 485"/>
        <xdr:cNvSpPr/>
      </xdr:nvSpPr>
      <xdr:spPr>
        <a:xfrm>
          <a:off x="10426700" y="165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106777</xdr:rowOff>
    </xdr:from>
    <xdr:ext cx="534377" cy="259045"/>
    <xdr:sp macro="" textlink="">
      <xdr:nvSpPr>
        <xdr:cNvPr id="487" name="普通建設事業費 （ うち更新整備　）該当値テキスト"/>
        <xdr:cNvSpPr txBox="1"/>
      </xdr:nvSpPr>
      <xdr:spPr>
        <a:xfrm>
          <a:off x="10528300" y="1656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167114</xdr:rowOff>
    </xdr:from>
    <xdr:to>
      <xdr:col>50</xdr:col>
      <xdr:colOff>165100</xdr:colOff>
      <xdr:row>94</xdr:row>
      <xdr:rowOff>97264</xdr:rowOff>
    </xdr:to>
    <xdr:sp macro="" textlink="">
      <xdr:nvSpPr>
        <xdr:cNvPr id="488" name="楕円 487"/>
        <xdr:cNvSpPr/>
      </xdr:nvSpPr>
      <xdr:spPr>
        <a:xfrm>
          <a:off x="9588500" y="161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113791</xdr:rowOff>
    </xdr:from>
    <xdr:ext cx="534377" cy="259045"/>
    <xdr:sp macro="" textlink="">
      <xdr:nvSpPr>
        <xdr:cNvPr id="489" name="テキスト ボックス 488"/>
        <xdr:cNvSpPr txBox="1"/>
      </xdr:nvSpPr>
      <xdr:spPr>
        <a:xfrm>
          <a:off x="9372111" y="158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41743</xdr:rowOff>
    </xdr:from>
    <xdr:to>
      <xdr:col>46</xdr:col>
      <xdr:colOff>38100</xdr:colOff>
      <xdr:row>94</xdr:row>
      <xdr:rowOff>143343</xdr:rowOff>
    </xdr:to>
    <xdr:sp macro="" textlink="">
      <xdr:nvSpPr>
        <xdr:cNvPr id="490" name="楕円 489"/>
        <xdr:cNvSpPr/>
      </xdr:nvSpPr>
      <xdr:spPr>
        <a:xfrm>
          <a:off x="8699500" y="161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159870</xdr:rowOff>
    </xdr:from>
    <xdr:ext cx="534377" cy="259045"/>
    <xdr:sp macro="" textlink="">
      <xdr:nvSpPr>
        <xdr:cNvPr id="491" name="テキスト ボックス 490"/>
        <xdr:cNvSpPr txBox="1"/>
      </xdr:nvSpPr>
      <xdr:spPr>
        <a:xfrm>
          <a:off x="8483111" y="159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6017</xdr:rowOff>
    </xdr:from>
    <xdr:to>
      <xdr:col>41</xdr:col>
      <xdr:colOff>101600</xdr:colOff>
      <xdr:row>95</xdr:row>
      <xdr:rowOff>107617</xdr:rowOff>
    </xdr:to>
    <xdr:sp macro="" textlink="">
      <xdr:nvSpPr>
        <xdr:cNvPr id="492" name="楕円 491"/>
        <xdr:cNvSpPr/>
      </xdr:nvSpPr>
      <xdr:spPr>
        <a:xfrm>
          <a:off x="7810500" y="162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124144</xdr:rowOff>
    </xdr:from>
    <xdr:ext cx="534377" cy="259045"/>
    <xdr:sp macro="" textlink="">
      <xdr:nvSpPr>
        <xdr:cNvPr id="493" name="テキスト ボックス 492"/>
        <xdr:cNvSpPr txBox="1"/>
      </xdr:nvSpPr>
      <xdr:spPr>
        <a:xfrm>
          <a:off x="7594111" y="160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103694</xdr:rowOff>
    </xdr:from>
    <xdr:to>
      <xdr:col>36</xdr:col>
      <xdr:colOff>165100</xdr:colOff>
      <xdr:row>96</xdr:row>
      <xdr:rowOff>33844</xdr:rowOff>
    </xdr:to>
    <xdr:sp macro="" textlink="">
      <xdr:nvSpPr>
        <xdr:cNvPr id="494" name="楕円 493"/>
        <xdr:cNvSpPr/>
      </xdr:nvSpPr>
      <xdr:spPr>
        <a:xfrm>
          <a:off x="6921500" y="163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24971</xdr:rowOff>
    </xdr:from>
    <xdr:ext cx="534377" cy="259045"/>
    <xdr:sp macro="" textlink="">
      <xdr:nvSpPr>
        <xdr:cNvPr id="495" name="テキスト ボックス 494"/>
        <xdr:cNvSpPr txBox="1"/>
      </xdr:nvSpPr>
      <xdr:spPr>
        <a:xfrm>
          <a:off x="6705111" y="164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136591</xdr:rowOff>
    </xdr:from>
    <xdr:to>
      <xdr:col>85</xdr:col>
      <xdr:colOff>127000</xdr:colOff>
      <xdr:row>38</xdr:row>
      <xdr:rowOff>139700</xdr:rowOff>
    </xdr:to>
    <xdr:cxnSp macro="">
      <xdr:nvCxnSpPr>
        <xdr:cNvPr id="522" name="直線コネクタ 521"/>
        <xdr:cNvCxnSpPr/>
      </xdr:nvCxnSpPr>
      <xdr:spPr>
        <a:xfrm flipV="1">
          <a:off x="15481300" y="665169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138785</xdr:rowOff>
    </xdr:from>
    <xdr:to>
      <xdr:col>81</xdr:col>
      <xdr:colOff>50800</xdr:colOff>
      <xdr:row>38</xdr:row>
      <xdr:rowOff>139700</xdr:rowOff>
    </xdr:to>
    <xdr:cxnSp macro="">
      <xdr:nvCxnSpPr>
        <xdr:cNvPr id="525" name="直線コネクタ 524"/>
        <xdr:cNvCxnSpPr/>
      </xdr:nvCxnSpPr>
      <xdr:spPr>
        <a:xfrm>
          <a:off x="14592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138785</xdr:rowOff>
    </xdr:to>
    <xdr:cxnSp macro="">
      <xdr:nvCxnSpPr>
        <xdr:cNvPr id="528" name="直線コネクタ 527"/>
        <xdr:cNvCxnSpPr/>
      </xdr:nvCxnSpPr>
      <xdr:spPr>
        <a:xfrm>
          <a:off x="13703300" y="66518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136774</xdr:rowOff>
    </xdr:from>
    <xdr:to>
      <xdr:col>71</xdr:col>
      <xdr:colOff>177800</xdr:colOff>
      <xdr:row>38</xdr:row>
      <xdr:rowOff>139700</xdr:rowOff>
    </xdr:to>
    <xdr:cxnSp macro="">
      <xdr:nvCxnSpPr>
        <xdr:cNvPr id="531" name="直線コネクタ 530"/>
        <xdr:cNvCxnSpPr/>
      </xdr:nvCxnSpPr>
      <xdr:spPr>
        <a:xfrm flipV="1">
          <a:off x="12814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85791</xdr:rowOff>
    </xdr:from>
    <xdr:to>
      <xdr:col>85</xdr:col>
      <xdr:colOff>177800</xdr:colOff>
      <xdr:row>39</xdr:row>
      <xdr:rowOff>15941</xdr:rowOff>
    </xdr:to>
    <xdr:sp macro="" textlink="">
      <xdr:nvSpPr>
        <xdr:cNvPr id="541" name="楕円 540"/>
        <xdr:cNvSpPr/>
      </xdr:nvSpPr>
      <xdr:spPr>
        <a:xfrm>
          <a:off x="162687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313932" cy="259045"/>
    <xdr:sp macro="" textlink="">
      <xdr:nvSpPr>
        <xdr:cNvPr id="542" name="災害復旧事業費該当値テキスト"/>
        <xdr:cNvSpPr txBox="1"/>
      </xdr:nvSpPr>
      <xdr:spPr>
        <a:xfrm>
          <a:off x="16370300" y="657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87985</xdr:rowOff>
    </xdr:from>
    <xdr:to>
      <xdr:col>76</xdr:col>
      <xdr:colOff>165100</xdr:colOff>
      <xdr:row>39</xdr:row>
      <xdr:rowOff>18135</xdr:rowOff>
    </xdr:to>
    <xdr:sp macro="" textlink="">
      <xdr:nvSpPr>
        <xdr:cNvPr id="545" name="楕円 544"/>
        <xdr:cNvSpPr/>
      </xdr:nvSpPr>
      <xdr:spPr>
        <a:xfrm>
          <a:off x="1454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9262</xdr:rowOff>
    </xdr:from>
    <xdr:ext cx="313932" cy="259045"/>
    <xdr:sp macro="" textlink="">
      <xdr:nvSpPr>
        <xdr:cNvPr id="546" name="テキスト ボックス 545"/>
        <xdr:cNvSpPr txBox="1"/>
      </xdr:nvSpPr>
      <xdr:spPr>
        <a:xfrm>
          <a:off x="14435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85974</xdr:rowOff>
    </xdr:from>
    <xdr:to>
      <xdr:col>72</xdr:col>
      <xdr:colOff>38100</xdr:colOff>
      <xdr:row>39</xdr:row>
      <xdr:rowOff>16124</xdr:rowOff>
    </xdr:to>
    <xdr:sp macro="" textlink="">
      <xdr:nvSpPr>
        <xdr:cNvPr id="547" name="楕円 546"/>
        <xdr:cNvSpPr/>
      </xdr:nvSpPr>
      <xdr:spPr>
        <a:xfrm>
          <a:off x="13652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7251</xdr:rowOff>
    </xdr:from>
    <xdr:ext cx="313932" cy="259045"/>
    <xdr:sp macro="" textlink="">
      <xdr:nvSpPr>
        <xdr:cNvPr id="548" name="テキスト ボックス 547"/>
        <xdr:cNvSpPr txBox="1"/>
      </xdr:nvSpPr>
      <xdr:spPr>
        <a:xfrm>
          <a:off x="13546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552</xdr:rowOff>
    </xdr:from>
    <xdr:to>
      <xdr:col>85</xdr:col>
      <xdr:colOff>127000</xdr:colOff>
      <xdr:row>77</xdr:row>
      <xdr:rowOff>44740</xdr:rowOff>
    </xdr:to>
    <xdr:cxnSp macro="">
      <xdr:nvCxnSpPr>
        <xdr:cNvPr id="627" name="直線コネクタ 626"/>
        <xdr:cNvCxnSpPr/>
      </xdr:nvCxnSpPr>
      <xdr:spPr>
        <a:xfrm>
          <a:off x="15481300" y="13202202"/>
          <a:ext cx="8382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552</xdr:rowOff>
    </xdr:from>
    <xdr:to>
      <xdr:col>81</xdr:col>
      <xdr:colOff>50800</xdr:colOff>
      <xdr:row>77</xdr:row>
      <xdr:rowOff>552</xdr:rowOff>
    </xdr:to>
    <xdr:cxnSp macro="">
      <xdr:nvCxnSpPr>
        <xdr:cNvPr id="630" name="直線コネクタ 629"/>
        <xdr:cNvCxnSpPr/>
      </xdr:nvCxnSpPr>
      <xdr:spPr>
        <a:xfrm>
          <a:off x="14592300" y="13202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552</xdr:rowOff>
    </xdr:from>
    <xdr:to>
      <xdr:col>76</xdr:col>
      <xdr:colOff>114300</xdr:colOff>
      <xdr:row>77</xdr:row>
      <xdr:rowOff>5741</xdr:rowOff>
    </xdr:to>
    <xdr:cxnSp macro="">
      <xdr:nvCxnSpPr>
        <xdr:cNvPr id="633" name="直線コネクタ 632"/>
        <xdr:cNvCxnSpPr/>
      </xdr:nvCxnSpPr>
      <xdr:spPr>
        <a:xfrm flipV="1">
          <a:off x="13703300" y="13202202"/>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140249</xdr:rowOff>
    </xdr:from>
    <xdr:to>
      <xdr:col>71</xdr:col>
      <xdr:colOff>177800</xdr:colOff>
      <xdr:row>77</xdr:row>
      <xdr:rowOff>5741</xdr:rowOff>
    </xdr:to>
    <xdr:cxnSp macro="">
      <xdr:nvCxnSpPr>
        <xdr:cNvPr id="636" name="直線コネクタ 635"/>
        <xdr:cNvCxnSpPr/>
      </xdr:nvCxnSpPr>
      <xdr:spPr>
        <a:xfrm>
          <a:off x="12814300" y="1317044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8" name="テキスト ボックス 637"/>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0" name="テキスト ボックス 639"/>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165390</xdr:rowOff>
    </xdr:from>
    <xdr:to>
      <xdr:col>85</xdr:col>
      <xdr:colOff>177800</xdr:colOff>
      <xdr:row>77</xdr:row>
      <xdr:rowOff>95540</xdr:rowOff>
    </xdr:to>
    <xdr:sp macro="" textlink="">
      <xdr:nvSpPr>
        <xdr:cNvPr id="646" name="楕円 645"/>
        <xdr:cNvSpPr/>
      </xdr:nvSpPr>
      <xdr:spPr>
        <a:xfrm>
          <a:off x="16268700" y="131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16817</xdr:rowOff>
    </xdr:from>
    <xdr:ext cx="534377" cy="259045"/>
    <xdr:sp macro="" textlink="">
      <xdr:nvSpPr>
        <xdr:cNvPr id="647" name="公債費該当値テキスト"/>
        <xdr:cNvSpPr txBox="1"/>
      </xdr:nvSpPr>
      <xdr:spPr>
        <a:xfrm>
          <a:off x="16370300" y="130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121202</xdr:rowOff>
    </xdr:from>
    <xdr:to>
      <xdr:col>81</xdr:col>
      <xdr:colOff>101600</xdr:colOff>
      <xdr:row>77</xdr:row>
      <xdr:rowOff>51352</xdr:rowOff>
    </xdr:to>
    <xdr:sp macro="" textlink="">
      <xdr:nvSpPr>
        <xdr:cNvPr id="648" name="楕円 647"/>
        <xdr:cNvSpPr/>
      </xdr:nvSpPr>
      <xdr:spPr>
        <a:xfrm>
          <a:off x="15430500" y="131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67878</xdr:rowOff>
    </xdr:from>
    <xdr:ext cx="534377" cy="259045"/>
    <xdr:sp macro="" textlink="">
      <xdr:nvSpPr>
        <xdr:cNvPr id="649" name="テキスト ボックス 648"/>
        <xdr:cNvSpPr txBox="1"/>
      </xdr:nvSpPr>
      <xdr:spPr>
        <a:xfrm>
          <a:off x="15214111" y="129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121202</xdr:rowOff>
    </xdr:from>
    <xdr:to>
      <xdr:col>76</xdr:col>
      <xdr:colOff>165100</xdr:colOff>
      <xdr:row>77</xdr:row>
      <xdr:rowOff>51352</xdr:rowOff>
    </xdr:to>
    <xdr:sp macro="" textlink="">
      <xdr:nvSpPr>
        <xdr:cNvPr id="650" name="楕円 649"/>
        <xdr:cNvSpPr/>
      </xdr:nvSpPr>
      <xdr:spPr>
        <a:xfrm>
          <a:off x="14541500" y="131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67878</xdr:rowOff>
    </xdr:from>
    <xdr:ext cx="534377" cy="259045"/>
    <xdr:sp macro="" textlink="">
      <xdr:nvSpPr>
        <xdr:cNvPr id="651" name="テキスト ボックス 650"/>
        <xdr:cNvSpPr txBox="1"/>
      </xdr:nvSpPr>
      <xdr:spPr>
        <a:xfrm>
          <a:off x="14325111" y="129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126391</xdr:rowOff>
    </xdr:from>
    <xdr:to>
      <xdr:col>72</xdr:col>
      <xdr:colOff>38100</xdr:colOff>
      <xdr:row>77</xdr:row>
      <xdr:rowOff>56541</xdr:rowOff>
    </xdr:to>
    <xdr:sp macro="" textlink="">
      <xdr:nvSpPr>
        <xdr:cNvPr id="652" name="楕円 651"/>
        <xdr:cNvSpPr/>
      </xdr:nvSpPr>
      <xdr:spPr>
        <a:xfrm>
          <a:off x="136525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73068</xdr:rowOff>
    </xdr:from>
    <xdr:ext cx="534377" cy="259045"/>
    <xdr:sp macro="" textlink="">
      <xdr:nvSpPr>
        <xdr:cNvPr id="653" name="テキスト ボックス 652"/>
        <xdr:cNvSpPr txBox="1"/>
      </xdr:nvSpPr>
      <xdr:spPr>
        <a:xfrm>
          <a:off x="13436111" y="129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89449</xdr:rowOff>
    </xdr:from>
    <xdr:to>
      <xdr:col>67</xdr:col>
      <xdr:colOff>101600</xdr:colOff>
      <xdr:row>77</xdr:row>
      <xdr:rowOff>19599</xdr:rowOff>
    </xdr:to>
    <xdr:sp macro="" textlink="">
      <xdr:nvSpPr>
        <xdr:cNvPr id="654" name="楕円 653"/>
        <xdr:cNvSpPr/>
      </xdr:nvSpPr>
      <xdr:spPr>
        <a:xfrm>
          <a:off x="127635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36126</xdr:rowOff>
    </xdr:from>
    <xdr:ext cx="534377" cy="259045"/>
    <xdr:sp macro="" textlink="">
      <xdr:nvSpPr>
        <xdr:cNvPr id="655" name="テキスト ボックス 654"/>
        <xdr:cNvSpPr txBox="1"/>
      </xdr:nvSpPr>
      <xdr:spPr>
        <a:xfrm>
          <a:off x="12547111" y="128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63461</xdr:rowOff>
    </xdr:from>
    <xdr:to>
      <xdr:col>85</xdr:col>
      <xdr:colOff>127000</xdr:colOff>
      <xdr:row>95</xdr:row>
      <xdr:rowOff>97637</xdr:rowOff>
    </xdr:to>
    <xdr:cxnSp macro="">
      <xdr:nvCxnSpPr>
        <xdr:cNvPr id="680" name="直線コネクタ 679"/>
        <xdr:cNvCxnSpPr/>
      </xdr:nvCxnSpPr>
      <xdr:spPr>
        <a:xfrm flipV="1">
          <a:off x="15481300" y="16008311"/>
          <a:ext cx="838200" cy="3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1"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148616</xdr:rowOff>
    </xdr:from>
    <xdr:to>
      <xdr:col>81</xdr:col>
      <xdr:colOff>50800</xdr:colOff>
      <xdr:row>95</xdr:row>
      <xdr:rowOff>97637</xdr:rowOff>
    </xdr:to>
    <xdr:cxnSp macro="">
      <xdr:nvCxnSpPr>
        <xdr:cNvPr id="683" name="直線コネクタ 682"/>
        <xdr:cNvCxnSpPr/>
      </xdr:nvCxnSpPr>
      <xdr:spPr>
        <a:xfrm>
          <a:off x="14592300" y="16093466"/>
          <a:ext cx="889000" cy="29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148616</xdr:rowOff>
    </xdr:from>
    <xdr:to>
      <xdr:col>76</xdr:col>
      <xdr:colOff>114300</xdr:colOff>
      <xdr:row>95</xdr:row>
      <xdr:rowOff>60089</xdr:rowOff>
    </xdr:to>
    <xdr:cxnSp macro="">
      <xdr:nvCxnSpPr>
        <xdr:cNvPr id="686" name="直線コネクタ 685"/>
        <xdr:cNvCxnSpPr/>
      </xdr:nvCxnSpPr>
      <xdr:spPr>
        <a:xfrm flipV="1">
          <a:off x="13703300" y="16093466"/>
          <a:ext cx="889000" cy="25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8" name="テキスト ボックス 687"/>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19914</xdr:rowOff>
    </xdr:from>
    <xdr:to>
      <xdr:col>71</xdr:col>
      <xdr:colOff>177800</xdr:colOff>
      <xdr:row>95</xdr:row>
      <xdr:rowOff>60089</xdr:rowOff>
    </xdr:to>
    <xdr:cxnSp macro="">
      <xdr:nvCxnSpPr>
        <xdr:cNvPr id="689" name="直線コネクタ 688"/>
        <xdr:cNvCxnSpPr/>
      </xdr:nvCxnSpPr>
      <xdr:spPr>
        <a:xfrm>
          <a:off x="12814300" y="16136214"/>
          <a:ext cx="889000" cy="2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142764</xdr:rowOff>
    </xdr:from>
    <xdr:ext cx="469744" cy="259045"/>
    <xdr:sp macro="" textlink="">
      <xdr:nvSpPr>
        <xdr:cNvPr id="691" name="テキスト ボックス 690"/>
        <xdr:cNvSpPr txBox="1"/>
      </xdr:nvSpPr>
      <xdr:spPr>
        <a:xfrm>
          <a:off x="13468428" y="16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3" name="テキスト ボックス 692"/>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12661</xdr:rowOff>
    </xdr:from>
    <xdr:to>
      <xdr:col>85</xdr:col>
      <xdr:colOff>177800</xdr:colOff>
      <xdr:row>93</xdr:row>
      <xdr:rowOff>114261</xdr:rowOff>
    </xdr:to>
    <xdr:sp macro="" textlink="">
      <xdr:nvSpPr>
        <xdr:cNvPr id="699" name="楕円 698"/>
        <xdr:cNvSpPr/>
      </xdr:nvSpPr>
      <xdr:spPr>
        <a:xfrm>
          <a:off x="16268700" y="159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35538</xdr:rowOff>
    </xdr:from>
    <xdr:ext cx="534377" cy="259045"/>
    <xdr:sp macro="" textlink="">
      <xdr:nvSpPr>
        <xdr:cNvPr id="700" name="積立金該当値テキスト"/>
        <xdr:cNvSpPr txBox="1"/>
      </xdr:nvSpPr>
      <xdr:spPr>
        <a:xfrm>
          <a:off x="16370300" y="1580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46837</xdr:rowOff>
    </xdr:from>
    <xdr:to>
      <xdr:col>81</xdr:col>
      <xdr:colOff>101600</xdr:colOff>
      <xdr:row>95</xdr:row>
      <xdr:rowOff>148437</xdr:rowOff>
    </xdr:to>
    <xdr:sp macro="" textlink="">
      <xdr:nvSpPr>
        <xdr:cNvPr id="701" name="楕円 700"/>
        <xdr:cNvSpPr/>
      </xdr:nvSpPr>
      <xdr:spPr>
        <a:xfrm>
          <a:off x="15430500" y="16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139564</xdr:rowOff>
    </xdr:from>
    <xdr:ext cx="469744" cy="259045"/>
    <xdr:sp macro="" textlink="">
      <xdr:nvSpPr>
        <xdr:cNvPr id="702" name="テキスト ボックス 701"/>
        <xdr:cNvSpPr txBox="1"/>
      </xdr:nvSpPr>
      <xdr:spPr>
        <a:xfrm>
          <a:off x="15246428" y="1642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97816</xdr:rowOff>
    </xdr:from>
    <xdr:to>
      <xdr:col>76</xdr:col>
      <xdr:colOff>165100</xdr:colOff>
      <xdr:row>94</xdr:row>
      <xdr:rowOff>27966</xdr:rowOff>
    </xdr:to>
    <xdr:sp macro="" textlink="">
      <xdr:nvSpPr>
        <xdr:cNvPr id="703" name="楕円 702"/>
        <xdr:cNvSpPr/>
      </xdr:nvSpPr>
      <xdr:spPr>
        <a:xfrm>
          <a:off x="14541500" y="160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44493</xdr:rowOff>
    </xdr:from>
    <xdr:ext cx="534377" cy="259045"/>
    <xdr:sp macro="" textlink="">
      <xdr:nvSpPr>
        <xdr:cNvPr id="704" name="テキスト ボックス 703"/>
        <xdr:cNvSpPr txBox="1"/>
      </xdr:nvSpPr>
      <xdr:spPr>
        <a:xfrm>
          <a:off x="14325111" y="1581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9289</xdr:rowOff>
    </xdr:from>
    <xdr:to>
      <xdr:col>72</xdr:col>
      <xdr:colOff>38100</xdr:colOff>
      <xdr:row>95</xdr:row>
      <xdr:rowOff>110889</xdr:rowOff>
    </xdr:to>
    <xdr:sp macro="" textlink="">
      <xdr:nvSpPr>
        <xdr:cNvPr id="705" name="楕円 704"/>
        <xdr:cNvSpPr/>
      </xdr:nvSpPr>
      <xdr:spPr>
        <a:xfrm>
          <a:off x="13652500" y="162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127416</xdr:rowOff>
    </xdr:from>
    <xdr:ext cx="469744" cy="259045"/>
    <xdr:sp macro="" textlink="">
      <xdr:nvSpPr>
        <xdr:cNvPr id="706" name="テキスト ボックス 705"/>
        <xdr:cNvSpPr txBox="1"/>
      </xdr:nvSpPr>
      <xdr:spPr>
        <a:xfrm>
          <a:off x="13468428" y="160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140564</xdr:rowOff>
    </xdr:from>
    <xdr:to>
      <xdr:col>67</xdr:col>
      <xdr:colOff>101600</xdr:colOff>
      <xdr:row>94</xdr:row>
      <xdr:rowOff>70714</xdr:rowOff>
    </xdr:to>
    <xdr:sp macro="" textlink="">
      <xdr:nvSpPr>
        <xdr:cNvPr id="707" name="楕円 706"/>
        <xdr:cNvSpPr/>
      </xdr:nvSpPr>
      <xdr:spPr>
        <a:xfrm>
          <a:off x="12763500" y="160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87241</xdr:rowOff>
    </xdr:from>
    <xdr:ext cx="534377" cy="259045"/>
    <xdr:sp macro="" textlink="">
      <xdr:nvSpPr>
        <xdr:cNvPr id="708" name="テキスト ボックス 707"/>
        <xdr:cNvSpPr txBox="1"/>
      </xdr:nvSpPr>
      <xdr:spPr>
        <a:xfrm>
          <a:off x="12547111" y="158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70140</xdr:rowOff>
    </xdr:from>
    <xdr:to>
      <xdr:col>116</xdr:col>
      <xdr:colOff>63500</xdr:colOff>
      <xdr:row>39</xdr:row>
      <xdr:rowOff>73406</xdr:rowOff>
    </xdr:to>
    <xdr:cxnSp macro="">
      <xdr:nvCxnSpPr>
        <xdr:cNvPr id="739" name="直線コネクタ 738"/>
        <xdr:cNvCxnSpPr/>
      </xdr:nvCxnSpPr>
      <xdr:spPr>
        <a:xfrm flipV="1">
          <a:off x="21323300" y="67566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73406</xdr:rowOff>
    </xdr:from>
    <xdr:to>
      <xdr:col>111</xdr:col>
      <xdr:colOff>177800</xdr:colOff>
      <xdr:row>39</xdr:row>
      <xdr:rowOff>78305</xdr:rowOff>
    </xdr:to>
    <xdr:cxnSp macro="">
      <xdr:nvCxnSpPr>
        <xdr:cNvPr id="742" name="直線コネクタ 741"/>
        <xdr:cNvCxnSpPr/>
      </xdr:nvCxnSpPr>
      <xdr:spPr>
        <a:xfrm flipV="1">
          <a:off x="20434300" y="67599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60343</xdr:rowOff>
    </xdr:from>
    <xdr:to>
      <xdr:col>107</xdr:col>
      <xdr:colOff>50800</xdr:colOff>
      <xdr:row>39</xdr:row>
      <xdr:rowOff>78305</xdr:rowOff>
    </xdr:to>
    <xdr:cxnSp macro="">
      <xdr:nvCxnSpPr>
        <xdr:cNvPr id="745" name="直線コネクタ 744"/>
        <xdr:cNvCxnSpPr/>
      </xdr:nvCxnSpPr>
      <xdr:spPr>
        <a:xfrm>
          <a:off x="19545300" y="674689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57404</xdr:rowOff>
    </xdr:from>
    <xdr:to>
      <xdr:col>102</xdr:col>
      <xdr:colOff>114300</xdr:colOff>
      <xdr:row>39</xdr:row>
      <xdr:rowOff>60343</xdr:rowOff>
    </xdr:to>
    <xdr:cxnSp macro="">
      <xdr:nvCxnSpPr>
        <xdr:cNvPr id="748" name="直線コネクタ 747"/>
        <xdr:cNvCxnSpPr/>
      </xdr:nvCxnSpPr>
      <xdr:spPr>
        <a:xfrm>
          <a:off x="18656300" y="674395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19340</xdr:rowOff>
    </xdr:from>
    <xdr:to>
      <xdr:col>116</xdr:col>
      <xdr:colOff>114300</xdr:colOff>
      <xdr:row>39</xdr:row>
      <xdr:rowOff>120940</xdr:rowOff>
    </xdr:to>
    <xdr:sp macro="" textlink="">
      <xdr:nvSpPr>
        <xdr:cNvPr id="758" name="楕円 757"/>
        <xdr:cNvSpPr/>
      </xdr:nvSpPr>
      <xdr:spPr>
        <a:xfrm>
          <a:off x="221107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105717</xdr:rowOff>
    </xdr:from>
    <xdr:ext cx="313932" cy="259045"/>
    <xdr:sp macro="" textlink="">
      <xdr:nvSpPr>
        <xdr:cNvPr id="759" name="投資及び出資金該当値テキスト"/>
        <xdr:cNvSpPr txBox="1"/>
      </xdr:nvSpPr>
      <xdr:spPr>
        <a:xfrm>
          <a:off x="22212300" y="662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22606</xdr:rowOff>
    </xdr:from>
    <xdr:to>
      <xdr:col>112</xdr:col>
      <xdr:colOff>38100</xdr:colOff>
      <xdr:row>39</xdr:row>
      <xdr:rowOff>124206</xdr:rowOff>
    </xdr:to>
    <xdr:sp macro="" textlink="">
      <xdr:nvSpPr>
        <xdr:cNvPr id="760" name="楕円 759"/>
        <xdr:cNvSpPr/>
      </xdr:nvSpPr>
      <xdr:spPr>
        <a:xfrm>
          <a:off x="21272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115333</xdr:rowOff>
    </xdr:from>
    <xdr:ext cx="313932" cy="259045"/>
    <xdr:sp macro="" textlink="">
      <xdr:nvSpPr>
        <xdr:cNvPr id="761" name="テキスト ボックス 760"/>
        <xdr:cNvSpPr txBox="1"/>
      </xdr:nvSpPr>
      <xdr:spPr>
        <a:xfrm>
          <a:off x="21166333" y="680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27505</xdr:rowOff>
    </xdr:from>
    <xdr:to>
      <xdr:col>107</xdr:col>
      <xdr:colOff>101600</xdr:colOff>
      <xdr:row>39</xdr:row>
      <xdr:rowOff>129105</xdr:rowOff>
    </xdr:to>
    <xdr:sp macro="" textlink="">
      <xdr:nvSpPr>
        <xdr:cNvPr id="762" name="楕円 761"/>
        <xdr:cNvSpPr/>
      </xdr:nvSpPr>
      <xdr:spPr>
        <a:xfrm>
          <a:off x="20383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120232</xdr:rowOff>
    </xdr:from>
    <xdr:ext cx="313932" cy="259045"/>
    <xdr:sp macro="" textlink="">
      <xdr:nvSpPr>
        <xdr:cNvPr id="763" name="テキスト ボックス 762"/>
        <xdr:cNvSpPr txBox="1"/>
      </xdr:nvSpPr>
      <xdr:spPr>
        <a:xfrm>
          <a:off x="20277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9543</xdr:rowOff>
    </xdr:from>
    <xdr:to>
      <xdr:col>102</xdr:col>
      <xdr:colOff>165100</xdr:colOff>
      <xdr:row>39</xdr:row>
      <xdr:rowOff>111143</xdr:rowOff>
    </xdr:to>
    <xdr:sp macro="" textlink="">
      <xdr:nvSpPr>
        <xdr:cNvPr id="764" name="楕円 763"/>
        <xdr:cNvSpPr/>
      </xdr:nvSpPr>
      <xdr:spPr>
        <a:xfrm>
          <a:off x="19494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102270</xdr:rowOff>
    </xdr:from>
    <xdr:ext cx="378565" cy="259045"/>
    <xdr:sp macro="" textlink="">
      <xdr:nvSpPr>
        <xdr:cNvPr id="765" name="テキスト ボックス 764"/>
        <xdr:cNvSpPr txBox="1"/>
      </xdr:nvSpPr>
      <xdr:spPr>
        <a:xfrm>
          <a:off x="19356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66" name="楕円 765"/>
        <xdr:cNvSpPr/>
      </xdr:nvSpPr>
      <xdr:spPr>
        <a:xfrm>
          <a:off x="18605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99331</xdr:rowOff>
    </xdr:from>
    <xdr:ext cx="378565" cy="259045"/>
    <xdr:sp macro="" textlink="">
      <xdr:nvSpPr>
        <xdr:cNvPr id="767" name="テキスト ボックス 766"/>
        <xdr:cNvSpPr txBox="1"/>
      </xdr:nvSpPr>
      <xdr:spPr>
        <a:xfrm>
          <a:off x="18467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77384</xdr:rowOff>
    </xdr:from>
    <xdr:to>
      <xdr:col>116</xdr:col>
      <xdr:colOff>63500</xdr:colOff>
      <xdr:row>58</xdr:row>
      <xdr:rowOff>77384</xdr:rowOff>
    </xdr:to>
    <xdr:cxnSp macro="">
      <xdr:nvCxnSpPr>
        <xdr:cNvPr id="794" name="直線コネクタ 793"/>
        <xdr:cNvCxnSpPr/>
      </xdr:nvCxnSpPr>
      <xdr:spPr>
        <a:xfrm>
          <a:off x="21323300" y="10021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77384</xdr:rowOff>
    </xdr:from>
    <xdr:to>
      <xdr:col>111</xdr:col>
      <xdr:colOff>177800</xdr:colOff>
      <xdr:row>58</xdr:row>
      <xdr:rowOff>77521</xdr:rowOff>
    </xdr:to>
    <xdr:cxnSp macro="">
      <xdr:nvCxnSpPr>
        <xdr:cNvPr id="797" name="直線コネクタ 796"/>
        <xdr:cNvCxnSpPr/>
      </xdr:nvCxnSpPr>
      <xdr:spPr>
        <a:xfrm flipV="1">
          <a:off x="20434300" y="1002148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77338</xdr:rowOff>
    </xdr:from>
    <xdr:to>
      <xdr:col>107</xdr:col>
      <xdr:colOff>50800</xdr:colOff>
      <xdr:row>58</xdr:row>
      <xdr:rowOff>77521</xdr:rowOff>
    </xdr:to>
    <xdr:cxnSp macro="">
      <xdr:nvCxnSpPr>
        <xdr:cNvPr id="800" name="直線コネクタ 799"/>
        <xdr:cNvCxnSpPr/>
      </xdr:nvCxnSpPr>
      <xdr:spPr>
        <a:xfrm>
          <a:off x="19545300" y="100214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77338</xdr:rowOff>
    </xdr:from>
    <xdr:to>
      <xdr:col>102</xdr:col>
      <xdr:colOff>114300</xdr:colOff>
      <xdr:row>58</xdr:row>
      <xdr:rowOff>77429</xdr:rowOff>
    </xdr:to>
    <xdr:cxnSp macro="">
      <xdr:nvCxnSpPr>
        <xdr:cNvPr id="803" name="直線コネクタ 802"/>
        <xdr:cNvCxnSpPr/>
      </xdr:nvCxnSpPr>
      <xdr:spPr>
        <a:xfrm flipV="1">
          <a:off x="18656300" y="1002143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26584</xdr:rowOff>
    </xdr:from>
    <xdr:to>
      <xdr:col>116</xdr:col>
      <xdr:colOff>114300</xdr:colOff>
      <xdr:row>58</xdr:row>
      <xdr:rowOff>128184</xdr:rowOff>
    </xdr:to>
    <xdr:sp macro="" textlink="">
      <xdr:nvSpPr>
        <xdr:cNvPr id="813" name="楕円 812"/>
        <xdr:cNvSpPr/>
      </xdr:nvSpPr>
      <xdr:spPr>
        <a:xfrm>
          <a:off x="221107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112961</xdr:rowOff>
    </xdr:from>
    <xdr:ext cx="469744" cy="259045"/>
    <xdr:sp macro="" textlink="">
      <xdr:nvSpPr>
        <xdr:cNvPr id="814" name="貸付金該当値テキスト"/>
        <xdr:cNvSpPr txBox="1"/>
      </xdr:nvSpPr>
      <xdr:spPr>
        <a:xfrm>
          <a:off x="22212300" y="98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26584</xdr:rowOff>
    </xdr:from>
    <xdr:to>
      <xdr:col>112</xdr:col>
      <xdr:colOff>38100</xdr:colOff>
      <xdr:row>58</xdr:row>
      <xdr:rowOff>128184</xdr:rowOff>
    </xdr:to>
    <xdr:sp macro="" textlink="">
      <xdr:nvSpPr>
        <xdr:cNvPr id="815" name="楕円 814"/>
        <xdr:cNvSpPr/>
      </xdr:nvSpPr>
      <xdr:spPr>
        <a:xfrm>
          <a:off x="212725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119311</xdr:rowOff>
    </xdr:from>
    <xdr:ext cx="469744" cy="259045"/>
    <xdr:sp macro="" textlink="">
      <xdr:nvSpPr>
        <xdr:cNvPr id="816" name="テキスト ボックス 815"/>
        <xdr:cNvSpPr txBox="1"/>
      </xdr:nvSpPr>
      <xdr:spPr>
        <a:xfrm>
          <a:off x="21088428" y="1006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26721</xdr:rowOff>
    </xdr:from>
    <xdr:to>
      <xdr:col>107</xdr:col>
      <xdr:colOff>101600</xdr:colOff>
      <xdr:row>58</xdr:row>
      <xdr:rowOff>128321</xdr:rowOff>
    </xdr:to>
    <xdr:sp macro="" textlink="">
      <xdr:nvSpPr>
        <xdr:cNvPr id="817" name="楕円 816"/>
        <xdr:cNvSpPr/>
      </xdr:nvSpPr>
      <xdr:spPr>
        <a:xfrm>
          <a:off x="203835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119448</xdr:rowOff>
    </xdr:from>
    <xdr:ext cx="469744" cy="259045"/>
    <xdr:sp macro="" textlink="">
      <xdr:nvSpPr>
        <xdr:cNvPr id="818" name="テキスト ボックス 817"/>
        <xdr:cNvSpPr txBox="1"/>
      </xdr:nvSpPr>
      <xdr:spPr>
        <a:xfrm>
          <a:off x="20199428" y="100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26538</xdr:rowOff>
    </xdr:from>
    <xdr:to>
      <xdr:col>102</xdr:col>
      <xdr:colOff>165100</xdr:colOff>
      <xdr:row>58</xdr:row>
      <xdr:rowOff>128138</xdr:rowOff>
    </xdr:to>
    <xdr:sp macro="" textlink="">
      <xdr:nvSpPr>
        <xdr:cNvPr id="819" name="楕円 818"/>
        <xdr:cNvSpPr/>
      </xdr:nvSpPr>
      <xdr:spPr>
        <a:xfrm>
          <a:off x="19494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119265</xdr:rowOff>
    </xdr:from>
    <xdr:ext cx="469744" cy="259045"/>
    <xdr:sp macro="" textlink="">
      <xdr:nvSpPr>
        <xdr:cNvPr id="820" name="テキスト ボックス 819"/>
        <xdr:cNvSpPr txBox="1"/>
      </xdr:nvSpPr>
      <xdr:spPr>
        <a:xfrm>
          <a:off x="19310428" y="100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26629</xdr:rowOff>
    </xdr:from>
    <xdr:to>
      <xdr:col>98</xdr:col>
      <xdr:colOff>38100</xdr:colOff>
      <xdr:row>58</xdr:row>
      <xdr:rowOff>128229</xdr:rowOff>
    </xdr:to>
    <xdr:sp macro="" textlink="">
      <xdr:nvSpPr>
        <xdr:cNvPr id="821" name="楕円 820"/>
        <xdr:cNvSpPr/>
      </xdr:nvSpPr>
      <xdr:spPr>
        <a:xfrm>
          <a:off x="18605500" y="99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119356</xdr:rowOff>
    </xdr:from>
    <xdr:ext cx="469744" cy="259045"/>
    <xdr:sp macro="" textlink="">
      <xdr:nvSpPr>
        <xdr:cNvPr id="822" name="テキスト ボックス 821"/>
        <xdr:cNvSpPr txBox="1"/>
      </xdr:nvSpPr>
      <xdr:spPr>
        <a:xfrm>
          <a:off x="18421428" y="100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130511</xdr:rowOff>
    </xdr:from>
    <xdr:to>
      <xdr:col>116</xdr:col>
      <xdr:colOff>63500</xdr:colOff>
      <xdr:row>74</xdr:row>
      <xdr:rowOff>137414</xdr:rowOff>
    </xdr:to>
    <xdr:cxnSp macro="">
      <xdr:nvCxnSpPr>
        <xdr:cNvPr id="850" name="直線コネクタ 849"/>
        <xdr:cNvCxnSpPr/>
      </xdr:nvCxnSpPr>
      <xdr:spPr>
        <a:xfrm>
          <a:off x="21323300" y="12817811"/>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1"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84013</xdr:rowOff>
    </xdr:from>
    <xdr:to>
      <xdr:col>111</xdr:col>
      <xdr:colOff>177800</xdr:colOff>
      <xdr:row>74</xdr:row>
      <xdr:rowOff>130511</xdr:rowOff>
    </xdr:to>
    <xdr:cxnSp macro="">
      <xdr:nvCxnSpPr>
        <xdr:cNvPr id="853" name="直線コネクタ 852"/>
        <xdr:cNvCxnSpPr/>
      </xdr:nvCxnSpPr>
      <xdr:spPr>
        <a:xfrm>
          <a:off x="20434300" y="12771313"/>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5" name="テキスト ボックス 854"/>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84013</xdr:rowOff>
    </xdr:from>
    <xdr:to>
      <xdr:col>107</xdr:col>
      <xdr:colOff>50800</xdr:colOff>
      <xdr:row>74</xdr:row>
      <xdr:rowOff>115743</xdr:rowOff>
    </xdr:to>
    <xdr:cxnSp macro="">
      <xdr:nvCxnSpPr>
        <xdr:cNvPr id="856" name="直線コネクタ 855"/>
        <xdr:cNvCxnSpPr/>
      </xdr:nvCxnSpPr>
      <xdr:spPr>
        <a:xfrm flipV="1">
          <a:off x="19545300" y="12771313"/>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8" name="テキスト ボックス 857"/>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115743</xdr:rowOff>
    </xdr:from>
    <xdr:to>
      <xdr:col>102</xdr:col>
      <xdr:colOff>114300</xdr:colOff>
      <xdr:row>75</xdr:row>
      <xdr:rowOff>63942</xdr:rowOff>
    </xdr:to>
    <xdr:cxnSp macro="">
      <xdr:nvCxnSpPr>
        <xdr:cNvPr id="859" name="直線コネクタ 858"/>
        <xdr:cNvCxnSpPr/>
      </xdr:nvCxnSpPr>
      <xdr:spPr>
        <a:xfrm flipV="1">
          <a:off x="18656300" y="12803043"/>
          <a:ext cx="8890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1" name="テキスト ボックス 860"/>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86614</xdr:rowOff>
    </xdr:from>
    <xdr:to>
      <xdr:col>116</xdr:col>
      <xdr:colOff>114300</xdr:colOff>
      <xdr:row>75</xdr:row>
      <xdr:rowOff>16764</xdr:rowOff>
    </xdr:to>
    <xdr:sp macro="" textlink="">
      <xdr:nvSpPr>
        <xdr:cNvPr id="869" name="楕円 868"/>
        <xdr:cNvSpPr/>
      </xdr:nvSpPr>
      <xdr:spPr>
        <a:xfrm>
          <a:off x="22110700" y="127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109491</xdr:rowOff>
    </xdr:from>
    <xdr:ext cx="534377" cy="259045"/>
    <xdr:sp macro="" textlink="">
      <xdr:nvSpPr>
        <xdr:cNvPr id="870" name="繰出金該当値テキスト"/>
        <xdr:cNvSpPr txBox="1"/>
      </xdr:nvSpPr>
      <xdr:spPr>
        <a:xfrm>
          <a:off x="22212300" y="126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79711</xdr:rowOff>
    </xdr:from>
    <xdr:to>
      <xdr:col>112</xdr:col>
      <xdr:colOff>38100</xdr:colOff>
      <xdr:row>75</xdr:row>
      <xdr:rowOff>9861</xdr:rowOff>
    </xdr:to>
    <xdr:sp macro="" textlink="">
      <xdr:nvSpPr>
        <xdr:cNvPr id="871" name="楕円 870"/>
        <xdr:cNvSpPr/>
      </xdr:nvSpPr>
      <xdr:spPr>
        <a:xfrm>
          <a:off x="21272500" y="127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26388</xdr:rowOff>
    </xdr:from>
    <xdr:ext cx="534377" cy="259045"/>
    <xdr:sp macro="" textlink="">
      <xdr:nvSpPr>
        <xdr:cNvPr id="872" name="テキスト ボックス 871"/>
        <xdr:cNvSpPr txBox="1"/>
      </xdr:nvSpPr>
      <xdr:spPr>
        <a:xfrm>
          <a:off x="21056111" y="125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33213</xdr:rowOff>
    </xdr:from>
    <xdr:to>
      <xdr:col>107</xdr:col>
      <xdr:colOff>101600</xdr:colOff>
      <xdr:row>74</xdr:row>
      <xdr:rowOff>134813</xdr:rowOff>
    </xdr:to>
    <xdr:sp macro="" textlink="">
      <xdr:nvSpPr>
        <xdr:cNvPr id="873" name="楕円 872"/>
        <xdr:cNvSpPr/>
      </xdr:nvSpPr>
      <xdr:spPr>
        <a:xfrm>
          <a:off x="20383500" y="127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151340</xdr:rowOff>
    </xdr:from>
    <xdr:ext cx="534377" cy="259045"/>
    <xdr:sp macro="" textlink="">
      <xdr:nvSpPr>
        <xdr:cNvPr id="874" name="テキスト ボックス 873"/>
        <xdr:cNvSpPr txBox="1"/>
      </xdr:nvSpPr>
      <xdr:spPr>
        <a:xfrm>
          <a:off x="20167111" y="124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64943</xdr:rowOff>
    </xdr:from>
    <xdr:to>
      <xdr:col>102</xdr:col>
      <xdr:colOff>165100</xdr:colOff>
      <xdr:row>74</xdr:row>
      <xdr:rowOff>166543</xdr:rowOff>
    </xdr:to>
    <xdr:sp macro="" textlink="">
      <xdr:nvSpPr>
        <xdr:cNvPr id="875" name="楕円 874"/>
        <xdr:cNvSpPr/>
      </xdr:nvSpPr>
      <xdr:spPr>
        <a:xfrm>
          <a:off x="19494500" y="127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11620</xdr:rowOff>
    </xdr:from>
    <xdr:ext cx="534377" cy="259045"/>
    <xdr:sp macro="" textlink="">
      <xdr:nvSpPr>
        <xdr:cNvPr id="876" name="テキスト ボックス 875"/>
        <xdr:cNvSpPr txBox="1"/>
      </xdr:nvSpPr>
      <xdr:spPr>
        <a:xfrm>
          <a:off x="19278111" y="125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13142</xdr:rowOff>
    </xdr:from>
    <xdr:to>
      <xdr:col>98</xdr:col>
      <xdr:colOff>38100</xdr:colOff>
      <xdr:row>75</xdr:row>
      <xdr:rowOff>114742</xdr:rowOff>
    </xdr:to>
    <xdr:sp macro="" textlink="">
      <xdr:nvSpPr>
        <xdr:cNvPr id="877" name="楕円 876"/>
        <xdr:cNvSpPr/>
      </xdr:nvSpPr>
      <xdr:spPr>
        <a:xfrm>
          <a:off x="18605500" y="128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105869</xdr:rowOff>
    </xdr:from>
    <xdr:ext cx="534377" cy="259045"/>
    <xdr:sp macro="" textlink="">
      <xdr:nvSpPr>
        <xdr:cNvPr id="878" name="テキスト ボックス 877"/>
        <xdr:cNvSpPr txBox="1"/>
      </xdr:nvSpPr>
      <xdr:spPr>
        <a:xfrm>
          <a:off x="18389111" y="129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314,511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円となっており、対前年度比で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14,009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56,080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円となっており、行政改革大綱実施計画に基づく職員削減計画の実施を推進してきたため、年々減少傾向にあったが、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年度は退職手当の増加に加え、人事院勧告の影響による給料や期末勤勉手当の増などにより、増加している。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60,408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高い水準にあるのは、民間活力の有効活用の推進が主な要因となるが、民間活力の有効活用は、人件費の抑制につながるとともに効率化が図れることから、今後も引き続き推進する。</a:t>
          </a:r>
          <a:r>
            <a:rPr kumimoji="1" lang="ja-JP" altLang="en-US" sz="1100">
              <a:solidFill>
                <a:srgbClr val="FF0000"/>
              </a:solidFill>
              <a:latin typeface="ＭＳ Ｐゴシック" panose="020B0600070205080204" pitchFamily="50" charset="-128"/>
              <a:ea typeface="ＭＳ Ｐゴシック" panose="020B0600070205080204" pitchFamily="50" charset="-128"/>
            </a:rPr>
            <a:t/>
          </a:r>
          <a:br>
            <a:rPr kumimoji="1" lang="ja-JP" altLang="en-US" sz="1100">
              <a:solidFill>
                <a:srgbClr val="FF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79,335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低い水準にあるが、今年度は臨時福祉給付金の終了に伴い減少したものの、年々上昇傾向にあり、今後も高齢化の進展や幼児教育・保育無償化の開始等により社会保障関係経費の増加が見込まれることから、給付の適正化を図り、真に必要な給付を行う。</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9,147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低い水準にあるのは、各種団体への補助金支出に一定の基準を設け、公平・公正な審査、執行等に努めていることに加え、加入している一部事務組合が少ないため、組合に支出する負担金等が少ないことが主な要因である。</a:t>
          </a:r>
          <a:b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26,123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円となっており、特に更新整備が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13,292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円と類似団体より低い水準にあるのは、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年度に実施した小中学校及び幼稚園空調設備設置事業のような大規模な事業がなかったためである。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154,727
151,711
103.55
50,211,722
48,663,396
1,336,859
30,197,039
46,138,440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104140</xdr:rowOff>
    </xdr:from>
    <xdr:to>
      <xdr:col>24</xdr:col>
      <xdr:colOff>63500</xdr:colOff>
      <xdr:row>32</xdr:row>
      <xdr:rowOff>157480</xdr:rowOff>
    </xdr:to>
    <xdr:cxnSp macro="">
      <xdr:nvCxnSpPr>
        <xdr:cNvPr id="61" name="直線コネクタ 60"/>
        <xdr:cNvCxnSpPr/>
      </xdr:nvCxnSpPr>
      <xdr:spPr>
        <a:xfrm flipV="1">
          <a:off x="3797300" y="5590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157480</xdr:rowOff>
    </xdr:from>
    <xdr:to>
      <xdr:col>19</xdr:col>
      <xdr:colOff>177800</xdr:colOff>
      <xdr:row>32</xdr:row>
      <xdr:rowOff>163830</xdr:rowOff>
    </xdr:to>
    <xdr:cxnSp macro="">
      <xdr:nvCxnSpPr>
        <xdr:cNvPr id="64" name="直線コネクタ 63"/>
        <xdr:cNvCxnSpPr/>
      </xdr:nvCxnSpPr>
      <xdr:spPr>
        <a:xfrm flipV="1">
          <a:off x="2908300" y="56438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143510</xdr:rowOff>
    </xdr:from>
    <xdr:to>
      <xdr:col>15</xdr:col>
      <xdr:colOff>50800</xdr:colOff>
      <xdr:row>32</xdr:row>
      <xdr:rowOff>163830</xdr:rowOff>
    </xdr:to>
    <xdr:cxnSp macro="">
      <xdr:nvCxnSpPr>
        <xdr:cNvPr id="67" name="直線コネクタ 66"/>
        <xdr:cNvCxnSpPr/>
      </xdr:nvCxnSpPr>
      <xdr:spPr>
        <a:xfrm>
          <a:off x="2019300" y="5287010"/>
          <a:ext cx="889000" cy="3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143510</xdr:rowOff>
    </xdr:from>
    <xdr:to>
      <xdr:col>10</xdr:col>
      <xdr:colOff>114300</xdr:colOff>
      <xdr:row>32</xdr:row>
      <xdr:rowOff>15240</xdr:rowOff>
    </xdr:to>
    <xdr:cxnSp macro="">
      <xdr:nvCxnSpPr>
        <xdr:cNvPr id="70" name="直線コネクタ 69"/>
        <xdr:cNvCxnSpPr/>
      </xdr:nvCxnSpPr>
      <xdr:spPr>
        <a:xfrm flipV="1">
          <a:off x="1130300" y="528701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53340</xdr:rowOff>
    </xdr:from>
    <xdr:to>
      <xdr:col>24</xdr:col>
      <xdr:colOff>114300</xdr:colOff>
      <xdr:row>32</xdr:row>
      <xdr:rowOff>154940</xdr:rowOff>
    </xdr:to>
    <xdr:sp macro="" textlink="">
      <xdr:nvSpPr>
        <xdr:cNvPr id="80" name="楕円 79"/>
        <xdr:cNvSpPr/>
      </xdr:nvSpPr>
      <xdr:spPr>
        <a:xfrm>
          <a:off x="45847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76217</xdr:rowOff>
    </xdr:from>
    <xdr:ext cx="469744" cy="259045"/>
    <xdr:sp macro="" textlink="">
      <xdr:nvSpPr>
        <xdr:cNvPr id="81" name="議会費該当値テキスト"/>
        <xdr:cNvSpPr txBox="1"/>
      </xdr:nvSpPr>
      <xdr:spPr>
        <a:xfrm>
          <a:off x="468630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106680</xdr:rowOff>
    </xdr:from>
    <xdr:to>
      <xdr:col>20</xdr:col>
      <xdr:colOff>38100</xdr:colOff>
      <xdr:row>33</xdr:row>
      <xdr:rowOff>36830</xdr:rowOff>
    </xdr:to>
    <xdr:sp macro="" textlink="">
      <xdr:nvSpPr>
        <xdr:cNvPr id="82" name="楕円 81"/>
        <xdr:cNvSpPr/>
      </xdr:nvSpPr>
      <xdr:spPr>
        <a:xfrm>
          <a:off x="3746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53357</xdr:rowOff>
    </xdr:from>
    <xdr:ext cx="469744" cy="259045"/>
    <xdr:sp macro="" textlink="">
      <xdr:nvSpPr>
        <xdr:cNvPr id="83" name="テキスト ボックス 82"/>
        <xdr:cNvSpPr txBox="1"/>
      </xdr:nvSpPr>
      <xdr:spPr>
        <a:xfrm>
          <a:off x="3562428"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113030</xdr:rowOff>
    </xdr:from>
    <xdr:to>
      <xdr:col>15</xdr:col>
      <xdr:colOff>101600</xdr:colOff>
      <xdr:row>33</xdr:row>
      <xdr:rowOff>43180</xdr:rowOff>
    </xdr:to>
    <xdr:sp macro="" textlink="">
      <xdr:nvSpPr>
        <xdr:cNvPr id="84" name="楕円 83"/>
        <xdr:cNvSpPr/>
      </xdr:nvSpPr>
      <xdr:spPr>
        <a:xfrm>
          <a:off x="2857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59707</xdr:rowOff>
    </xdr:from>
    <xdr:ext cx="469744" cy="259045"/>
    <xdr:sp macro="" textlink="">
      <xdr:nvSpPr>
        <xdr:cNvPr id="85" name="テキスト ボックス 84"/>
        <xdr:cNvSpPr txBox="1"/>
      </xdr:nvSpPr>
      <xdr:spPr>
        <a:xfrm>
          <a:off x="2673428" y="53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92710</xdr:rowOff>
    </xdr:from>
    <xdr:to>
      <xdr:col>10</xdr:col>
      <xdr:colOff>165100</xdr:colOff>
      <xdr:row>31</xdr:row>
      <xdr:rowOff>22860</xdr:rowOff>
    </xdr:to>
    <xdr:sp macro="" textlink="">
      <xdr:nvSpPr>
        <xdr:cNvPr id="86" name="楕円 85"/>
        <xdr:cNvSpPr/>
      </xdr:nvSpPr>
      <xdr:spPr>
        <a:xfrm>
          <a:off x="1968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39387</xdr:rowOff>
    </xdr:from>
    <xdr:ext cx="469744" cy="259045"/>
    <xdr:sp macro="" textlink="">
      <xdr:nvSpPr>
        <xdr:cNvPr id="87" name="テキスト ボックス 86"/>
        <xdr:cNvSpPr txBox="1"/>
      </xdr:nvSpPr>
      <xdr:spPr>
        <a:xfrm>
          <a:off x="1784428" y="501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135890</xdr:rowOff>
    </xdr:from>
    <xdr:to>
      <xdr:col>6</xdr:col>
      <xdr:colOff>38100</xdr:colOff>
      <xdr:row>32</xdr:row>
      <xdr:rowOff>66040</xdr:rowOff>
    </xdr:to>
    <xdr:sp macro="" textlink="">
      <xdr:nvSpPr>
        <xdr:cNvPr id="88" name="楕円 87"/>
        <xdr:cNvSpPr/>
      </xdr:nvSpPr>
      <xdr:spPr>
        <a:xfrm>
          <a:off x="1079500" y="54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82567</xdr:rowOff>
    </xdr:from>
    <xdr:ext cx="469744" cy="259045"/>
    <xdr:sp macro="" textlink="">
      <xdr:nvSpPr>
        <xdr:cNvPr id="89" name="テキスト ボックス 88"/>
        <xdr:cNvSpPr txBox="1"/>
      </xdr:nvSpPr>
      <xdr:spPr>
        <a:xfrm>
          <a:off x="895428"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157493</xdr:rowOff>
    </xdr:from>
    <xdr:to>
      <xdr:col>24</xdr:col>
      <xdr:colOff>63500</xdr:colOff>
      <xdr:row>55</xdr:row>
      <xdr:rowOff>55346</xdr:rowOff>
    </xdr:to>
    <xdr:cxnSp macro="">
      <xdr:nvCxnSpPr>
        <xdr:cNvPr id="119" name="直線コネクタ 118"/>
        <xdr:cNvCxnSpPr/>
      </xdr:nvCxnSpPr>
      <xdr:spPr>
        <a:xfrm flipV="1">
          <a:off x="3797300" y="9244343"/>
          <a:ext cx="838200" cy="2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147130</xdr:rowOff>
    </xdr:from>
    <xdr:to>
      <xdr:col>19</xdr:col>
      <xdr:colOff>177800</xdr:colOff>
      <xdr:row>55</xdr:row>
      <xdr:rowOff>55346</xdr:rowOff>
    </xdr:to>
    <xdr:cxnSp macro="">
      <xdr:nvCxnSpPr>
        <xdr:cNvPr id="122" name="直線コネクタ 121"/>
        <xdr:cNvCxnSpPr/>
      </xdr:nvCxnSpPr>
      <xdr:spPr>
        <a:xfrm>
          <a:off x="2908300" y="9405430"/>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147130</xdr:rowOff>
    </xdr:from>
    <xdr:to>
      <xdr:col>15</xdr:col>
      <xdr:colOff>50800</xdr:colOff>
      <xdr:row>55</xdr:row>
      <xdr:rowOff>152426</xdr:rowOff>
    </xdr:to>
    <xdr:cxnSp macro="">
      <xdr:nvCxnSpPr>
        <xdr:cNvPr id="125" name="直線コネクタ 124"/>
        <xdr:cNvCxnSpPr/>
      </xdr:nvCxnSpPr>
      <xdr:spPr>
        <a:xfrm flipV="1">
          <a:off x="2019300" y="9405430"/>
          <a:ext cx="889000" cy="1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58411</xdr:rowOff>
    </xdr:from>
    <xdr:ext cx="534377" cy="259045"/>
    <xdr:sp macro="" textlink="">
      <xdr:nvSpPr>
        <xdr:cNvPr id="127" name="テキスト ボックス 126"/>
        <xdr:cNvSpPr txBox="1"/>
      </xdr:nvSpPr>
      <xdr:spPr>
        <a:xfrm>
          <a:off x="2641111" y="94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32106</xdr:rowOff>
    </xdr:from>
    <xdr:to>
      <xdr:col>10</xdr:col>
      <xdr:colOff>114300</xdr:colOff>
      <xdr:row>55</xdr:row>
      <xdr:rowOff>152426</xdr:rowOff>
    </xdr:to>
    <xdr:cxnSp macro="">
      <xdr:nvCxnSpPr>
        <xdr:cNvPr id="128" name="直線コネクタ 127"/>
        <xdr:cNvCxnSpPr/>
      </xdr:nvCxnSpPr>
      <xdr:spPr>
        <a:xfrm>
          <a:off x="1130300" y="9461856"/>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106693</xdr:rowOff>
    </xdr:from>
    <xdr:to>
      <xdr:col>24</xdr:col>
      <xdr:colOff>114300</xdr:colOff>
      <xdr:row>54</xdr:row>
      <xdr:rowOff>36843</xdr:rowOff>
    </xdr:to>
    <xdr:sp macro="" textlink="">
      <xdr:nvSpPr>
        <xdr:cNvPr id="138" name="楕円 137"/>
        <xdr:cNvSpPr/>
      </xdr:nvSpPr>
      <xdr:spPr>
        <a:xfrm>
          <a:off x="4584700" y="91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129570</xdr:rowOff>
    </xdr:from>
    <xdr:ext cx="534377" cy="259045"/>
    <xdr:sp macro="" textlink="">
      <xdr:nvSpPr>
        <xdr:cNvPr id="139" name="総務費該当値テキスト"/>
        <xdr:cNvSpPr txBox="1"/>
      </xdr:nvSpPr>
      <xdr:spPr>
        <a:xfrm>
          <a:off x="4686300" y="90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4546</xdr:rowOff>
    </xdr:from>
    <xdr:to>
      <xdr:col>20</xdr:col>
      <xdr:colOff>38100</xdr:colOff>
      <xdr:row>55</xdr:row>
      <xdr:rowOff>106146</xdr:rowOff>
    </xdr:to>
    <xdr:sp macro="" textlink="">
      <xdr:nvSpPr>
        <xdr:cNvPr id="140" name="楕円 139"/>
        <xdr:cNvSpPr/>
      </xdr:nvSpPr>
      <xdr:spPr>
        <a:xfrm>
          <a:off x="3746500" y="94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97273</xdr:rowOff>
    </xdr:from>
    <xdr:ext cx="534377" cy="259045"/>
    <xdr:sp macro="" textlink="">
      <xdr:nvSpPr>
        <xdr:cNvPr id="141" name="テキスト ボックス 140"/>
        <xdr:cNvSpPr txBox="1"/>
      </xdr:nvSpPr>
      <xdr:spPr>
        <a:xfrm>
          <a:off x="3530111" y="95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96330</xdr:rowOff>
    </xdr:from>
    <xdr:to>
      <xdr:col>15</xdr:col>
      <xdr:colOff>101600</xdr:colOff>
      <xdr:row>55</xdr:row>
      <xdr:rowOff>26480</xdr:rowOff>
    </xdr:to>
    <xdr:sp macro="" textlink="">
      <xdr:nvSpPr>
        <xdr:cNvPr id="142" name="楕円 141"/>
        <xdr:cNvSpPr/>
      </xdr:nvSpPr>
      <xdr:spPr>
        <a:xfrm>
          <a:off x="2857500" y="9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43007</xdr:rowOff>
    </xdr:from>
    <xdr:ext cx="534377" cy="259045"/>
    <xdr:sp macro="" textlink="">
      <xdr:nvSpPr>
        <xdr:cNvPr id="143" name="テキスト ボックス 142"/>
        <xdr:cNvSpPr txBox="1"/>
      </xdr:nvSpPr>
      <xdr:spPr>
        <a:xfrm>
          <a:off x="2641111" y="91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101626</xdr:rowOff>
    </xdr:from>
    <xdr:to>
      <xdr:col>10</xdr:col>
      <xdr:colOff>165100</xdr:colOff>
      <xdr:row>56</xdr:row>
      <xdr:rowOff>31776</xdr:rowOff>
    </xdr:to>
    <xdr:sp macro="" textlink="">
      <xdr:nvSpPr>
        <xdr:cNvPr id="144" name="楕円 143"/>
        <xdr:cNvSpPr/>
      </xdr:nvSpPr>
      <xdr:spPr>
        <a:xfrm>
          <a:off x="1968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22903</xdr:rowOff>
    </xdr:from>
    <xdr:ext cx="534377" cy="259045"/>
    <xdr:sp macro="" textlink="">
      <xdr:nvSpPr>
        <xdr:cNvPr id="145" name="テキスト ボックス 144"/>
        <xdr:cNvSpPr txBox="1"/>
      </xdr:nvSpPr>
      <xdr:spPr>
        <a:xfrm>
          <a:off x="1752111" y="962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152756</xdr:rowOff>
    </xdr:from>
    <xdr:to>
      <xdr:col>6</xdr:col>
      <xdr:colOff>38100</xdr:colOff>
      <xdr:row>55</xdr:row>
      <xdr:rowOff>82906</xdr:rowOff>
    </xdr:to>
    <xdr:sp macro="" textlink="">
      <xdr:nvSpPr>
        <xdr:cNvPr id="146" name="楕円 145"/>
        <xdr:cNvSpPr/>
      </xdr:nvSpPr>
      <xdr:spPr>
        <a:xfrm>
          <a:off x="1079500" y="94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74033</xdr:rowOff>
    </xdr:from>
    <xdr:ext cx="534377" cy="259045"/>
    <xdr:sp macro="" textlink="">
      <xdr:nvSpPr>
        <xdr:cNvPr id="147" name="テキスト ボックス 146"/>
        <xdr:cNvSpPr txBox="1"/>
      </xdr:nvSpPr>
      <xdr:spPr>
        <a:xfrm>
          <a:off x="863111" y="95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20861</xdr:rowOff>
    </xdr:from>
    <xdr:to>
      <xdr:col>24</xdr:col>
      <xdr:colOff>63500</xdr:colOff>
      <xdr:row>77</xdr:row>
      <xdr:rowOff>58731</xdr:rowOff>
    </xdr:to>
    <xdr:cxnSp macro="">
      <xdr:nvCxnSpPr>
        <xdr:cNvPr id="179" name="直線コネクタ 178"/>
        <xdr:cNvCxnSpPr/>
      </xdr:nvCxnSpPr>
      <xdr:spPr>
        <a:xfrm>
          <a:off x="3797300" y="13222511"/>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20861</xdr:rowOff>
    </xdr:from>
    <xdr:to>
      <xdr:col>19</xdr:col>
      <xdr:colOff>177800</xdr:colOff>
      <xdr:row>77</xdr:row>
      <xdr:rowOff>34392</xdr:rowOff>
    </xdr:to>
    <xdr:cxnSp macro="">
      <xdr:nvCxnSpPr>
        <xdr:cNvPr id="182" name="直線コネクタ 181"/>
        <xdr:cNvCxnSpPr/>
      </xdr:nvCxnSpPr>
      <xdr:spPr>
        <a:xfrm flipV="1">
          <a:off x="2908300" y="13222511"/>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34392</xdr:rowOff>
    </xdr:from>
    <xdr:to>
      <xdr:col>15</xdr:col>
      <xdr:colOff>50800</xdr:colOff>
      <xdr:row>77</xdr:row>
      <xdr:rowOff>89322</xdr:rowOff>
    </xdr:to>
    <xdr:cxnSp macro="">
      <xdr:nvCxnSpPr>
        <xdr:cNvPr id="185" name="直線コネクタ 184"/>
        <xdr:cNvCxnSpPr/>
      </xdr:nvCxnSpPr>
      <xdr:spPr>
        <a:xfrm flipV="1">
          <a:off x="2019300" y="13236042"/>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89322</xdr:rowOff>
    </xdr:from>
    <xdr:to>
      <xdr:col>10</xdr:col>
      <xdr:colOff>114300</xdr:colOff>
      <xdr:row>77</xdr:row>
      <xdr:rowOff>144456</xdr:rowOff>
    </xdr:to>
    <xdr:cxnSp macro="">
      <xdr:nvCxnSpPr>
        <xdr:cNvPr id="188" name="直線コネクタ 187"/>
        <xdr:cNvCxnSpPr/>
      </xdr:nvCxnSpPr>
      <xdr:spPr>
        <a:xfrm flipV="1">
          <a:off x="1130300" y="13290972"/>
          <a:ext cx="889000" cy="5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7931</xdr:rowOff>
    </xdr:from>
    <xdr:to>
      <xdr:col>24</xdr:col>
      <xdr:colOff>114300</xdr:colOff>
      <xdr:row>77</xdr:row>
      <xdr:rowOff>109531</xdr:rowOff>
    </xdr:to>
    <xdr:sp macro="" textlink="">
      <xdr:nvSpPr>
        <xdr:cNvPr id="198" name="楕円 197"/>
        <xdr:cNvSpPr/>
      </xdr:nvSpPr>
      <xdr:spPr>
        <a:xfrm>
          <a:off x="4584700" y="132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157808</xdr:rowOff>
    </xdr:from>
    <xdr:ext cx="599010" cy="259045"/>
    <xdr:sp macro="" textlink="">
      <xdr:nvSpPr>
        <xdr:cNvPr id="199" name="民生費該当値テキスト"/>
        <xdr:cNvSpPr txBox="1"/>
      </xdr:nvSpPr>
      <xdr:spPr>
        <a:xfrm>
          <a:off x="4686300" y="1318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141511</xdr:rowOff>
    </xdr:from>
    <xdr:to>
      <xdr:col>20</xdr:col>
      <xdr:colOff>38100</xdr:colOff>
      <xdr:row>77</xdr:row>
      <xdr:rowOff>71661</xdr:rowOff>
    </xdr:to>
    <xdr:sp macro="" textlink="">
      <xdr:nvSpPr>
        <xdr:cNvPr id="200" name="楕円 199"/>
        <xdr:cNvSpPr/>
      </xdr:nvSpPr>
      <xdr:spPr>
        <a:xfrm>
          <a:off x="3746500" y="131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62788</xdr:rowOff>
    </xdr:from>
    <xdr:ext cx="599010" cy="259045"/>
    <xdr:sp macro="" textlink="">
      <xdr:nvSpPr>
        <xdr:cNvPr id="201" name="テキスト ボックス 200"/>
        <xdr:cNvSpPr txBox="1"/>
      </xdr:nvSpPr>
      <xdr:spPr>
        <a:xfrm>
          <a:off x="3497795" y="1326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155042</xdr:rowOff>
    </xdr:from>
    <xdr:to>
      <xdr:col>15</xdr:col>
      <xdr:colOff>101600</xdr:colOff>
      <xdr:row>77</xdr:row>
      <xdr:rowOff>85192</xdr:rowOff>
    </xdr:to>
    <xdr:sp macro="" textlink="">
      <xdr:nvSpPr>
        <xdr:cNvPr id="202" name="楕円 201"/>
        <xdr:cNvSpPr/>
      </xdr:nvSpPr>
      <xdr:spPr>
        <a:xfrm>
          <a:off x="2857500" y="131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76319</xdr:rowOff>
    </xdr:from>
    <xdr:ext cx="599010" cy="259045"/>
    <xdr:sp macro="" textlink="">
      <xdr:nvSpPr>
        <xdr:cNvPr id="203" name="テキスト ボックス 202"/>
        <xdr:cNvSpPr txBox="1"/>
      </xdr:nvSpPr>
      <xdr:spPr>
        <a:xfrm>
          <a:off x="2608795" y="1327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38522</xdr:rowOff>
    </xdr:from>
    <xdr:to>
      <xdr:col>10</xdr:col>
      <xdr:colOff>165100</xdr:colOff>
      <xdr:row>77</xdr:row>
      <xdr:rowOff>140122</xdr:rowOff>
    </xdr:to>
    <xdr:sp macro="" textlink="">
      <xdr:nvSpPr>
        <xdr:cNvPr id="204" name="楕円 203"/>
        <xdr:cNvSpPr/>
      </xdr:nvSpPr>
      <xdr:spPr>
        <a:xfrm>
          <a:off x="1968500" y="132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131249</xdr:rowOff>
    </xdr:from>
    <xdr:ext cx="599010" cy="259045"/>
    <xdr:sp macro="" textlink="">
      <xdr:nvSpPr>
        <xdr:cNvPr id="205" name="テキスト ボックス 204"/>
        <xdr:cNvSpPr txBox="1"/>
      </xdr:nvSpPr>
      <xdr:spPr>
        <a:xfrm>
          <a:off x="1719795" y="1333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93656</xdr:rowOff>
    </xdr:from>
    <xdr:to>
      <xdr:col>6</xdr:col>
      <xdr:colOff>38100</xdr:colOff>
      <xdr:row>78</xdr:row>
      <xdr:rowOff>23806</xdr:rowOff>
    </xdr:to>
    <xdr:sp macro="" textlink="">
      <xdr:nvSpPr>
        <xdr:cNvPr id="206" name="楕円 205"/>
        <xdr:cNvSpPr/>
      </xdr:nvSpPr>
      <xdr:spPr>
        <a:xfrm>
          <a:off x="1079500" y="132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14933</xdr:rowOff>
    </xdr:from>
    <xdr:ext cx="599010" cy="259045"/>
    <xdr:sp macro="" textlink="">
      <xdr:nvSpPr>
        <xdr:cNvPr id="207" name="テキスト ボックス 206"/>
        <xdr:cNvSpPr txBox="1"/>
      </xdr:nvSpPr>
      <xdr:spPr>
        <a:xfrm>
          <a:off x="830795" y="133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113365</xdr:rowOff>
    </xdr:from>
    <xdr:to>
      <xdr:col>24</xdr:col>
      <xdr:colOff>63500</xdr:colOff>
      <xdr:row>98</xdr:row>
      <xdr:rowOff>25264</xdr:rowOff>
    </xdr:to>
    <xdr:cxnSp macro="">
      <xdr:nvCxnSpPr>
        <xdr:cNvPr id="235" name="直線コネクタ 234"/>
        <xdr:cNvCxnSpPr/>
      </xdr:nvCxnSpPr>
      <xdr:spPr>
        <a:xfrm flipV="1">
          <a:off x="3797300" y="16744015"/>
          <a:ext cx="838200" cy="8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150399</xdr:rowOff>
    </xdr:from>
    <xdr:to>
      <xdr:col>19</xdr:col>
      <xdr:colOff>177800</xdr:colOff>
      <xdr:row>98</xdr:row>
      <xdr:rowOff>25264</xdr:rowOff>
    </xdr:to>
    <xdr:cxnSp macro="">
      <xdr:nvCxnSpPr>
        <xdr:cNvPr id="238" name="直線コネクタ 237"/>
        <xdr:cNvCxnSpPr/>
      </xdr:nvCxnSpPr>
      <xdr:spPr>
        <a:xfrm>
          <a:off x="2908300" y="16781049"/>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150399</xdr:rowOff>
    </xdr:from>
    <xdr:to>
      <xdr:col>15</xdr:col>
      <xdr:colOff>50800</xdr:colOff>
      <xdr:row>97</xdr:row>
      <xdr:rowOff>157074</xdr:rowOff>
    </xdr:to>
    <xdr:cxnSp macro="">
      <xdr:nvCxnSpPr>
        <xdr:cNvPr id="241" name="直線コネクタ 240"/>
        <xdr:cNvCxnSpPr/>
      </xdr:nvCxnSpPr>
      <xdr:spPr>
        <a:xfrm flipV="1">
          <a:off x="2019300" y="16781049"/>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145597</xdr:rowOff>
    </xdr:from>
    <xdr:to>
      <xdr:col>10</xdr:col>
      <xdr:colOff>114300</xdr:colOff>
      <xdr:row>97</xdr:row>
      <xdr:rowOff>157074</xdr:rowOff>
    </xdr:to>
    <xdr:cxnSp macro="">
      <xdr:nvCxnSpPr>
        <xdr:cNvPr id="244" name="直線コネクタ 243"/>
        <xdr:cNvCxnSpPr/>
      </xdr:nvCxnSpPr>
      <xdr:spPr>
        <a:xfrm>
          <a:off x="1130300" y="16776247"/>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62565</xdr:rowOff>
    </xdr:from>
    <xdr:to>
      <xdr:col>24</xdr:col>
      <xdr:colOff>114300</xdr:colOff>
      <xdr:row>97</xdr:row>
      <xdr:rowOff>164165</xdr:rowOff>
    </xdr:to>
    <xdr:sp macro="" textlink="">
      <xdr:nvSpPr>
        <xdr:cNvPr id="254" name="楕円 253"/>
        <xdr:cNvSpPr/>
      </xdr:nvSpPr>
      <xdr:spPr>
        <a:xfrm>
          <a:off x="4584700" y="166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40992</xdr:rowOff>
    </xdr:from>
    <xdr:ext cx="534377" cy="259045"/>
    <xdr:sp macro="" textlink="">
      <xdr:nvSpPr>
        <xdr:cNvPr id="255" name="衛生費該当値テキスト"/>
        <xdr:cNvSpPr txBox="1"/>
      </xdr:nvSpPr>
      <xdr:spPr>
        <a:xfrm>
          <a:off x="4686300" y="166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145914</xdr:rowOff>
    </xdr:from>
    <xdr:to>
      <xdr:col>20</xdr:col>
      <xdr:colOff>38100</xdr:colOff>
      <xdr:row>98</xdr:row>
      <xdr:rowOff>76064</xdr:rowOff>
    </xdr:to>
    <xdr:sp macro="" textlink="">
      <xdr:nvSpPr>
        <xdr:cNvPr id="256" name="楕円 255"/>
        <xdr:cNvSpPr/>
      </xdr:nvSpPr>
      <xdr:spPr>
        <a:xfrm>
          <a:off x="3746500" y="167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67191</xdr:rowOff>
    </xdr:from>
    <xdr:ext cx="534377" cy="259045"/>
    <xdr:sp macro="" textlink="">
      <xdr:nvSpPr>
        <xdr:cNvPr id="257" name="テキスト ボックス 256"/>
        <xdr:cNvSpPr txBox="1"/>
      </xdr:nvSpPr>
      <xdr:spPr>
        <a:xfrm>
          <a:off x="3530111" y="168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99599</xdr:rowOff>
    </xdr:from>
    <xdr:to>
      <xdr:col>15</xdr:col>
      <xdr:colOff>101600</xdr:colOff>
      <xdr:row>98</xdr:row>
      <xdr:rowOff>29749</xdr:rowOff>
    </xdr:to>
    <xdr:sp macro="" textlink="">
      <xdr:nvSpPr>
        <xdr:cNvPr id="258" name="楕円 257"/>
        <xdr:cNvSpPr/>
      </xdr:nvSpPr>
      <xdr:spPr>
        <a:xfrm>
          <a:off x="2857500" y="167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20876</xdr:rowOff>
    </xdr:from>
    <xdr:ext cx="534377" cy="259045"/>
    <xdr:sp macro="" textlink="">
      <xdr:nvSpPr>
        <xdr:cNvPr id="259" name="テキスト ボックス 258"/>
        <xdr:cNvSpPr txBox="1"/>
      </xdr:nvSpPr>
      <xdr:spPr>
        <a:xfrm>
          <a:off x="2641111" y="168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106274</xdr:rowOff>
    </xdr:from>
    <xdr:to>
      <xdr:col>10</xdr:col>
      <xdr:colOff>165100</xdr:colOff>
      <xdr:row>98</xdr:row>
      <xdr:rowOff>36424</xdr:rowOff>
    </xdr:to>
    <xdr:sp macro="" textlink="">
      <xdr:nvSpPr>
        <xdr:cNvPr id="260" name="楕円 259"/>
        <xdr:cNvSpPr/>
      </xdr:nvSpPr>
      <xdr:spPr>
        <a:xfrm>
          <a:off x="1968500" y="167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27551</xdr:rowOff>
    </xdr:from>
    <xdr:ext cx="534377" cy="259045"/>
    <xdr:sp macro="" textlink="">
      <xdr:nvSpPr>
        <xdr:cNvPr id="261" name="テキスト ボックス 260"/>
        <xdr:cNvSpPr txBox="1"/>
      </xdr:nvSpPr>
      <xdr:spPr>
        <a:xfrm>
          <a:off x="1752111" y="168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94797</xdr:rowOff>
    </xdr:from>
    <xdr:to>
      <xdr:col>6</xdr:col>
      <xdr:colOff>38100</xdr:colOff>
      <xdr:row>98</xdr:row>
      <xdr:rowOff>24947</xdr:rowOff>
    </xdr:to>
    <xdr:sp macro="" textlink="">
      <xdr:nvSpPr>
        <xdr:cNvPr id="262" name="楕円 261"/>
        <xdr:cNvSpPr/>
      </xdr:nvSpPr>
      <xdr:spPr>
        <a:xfrm>
          <a:off x="1079500" y="167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16074</xdr:rowOff>
    </xdr:from>
    <xdr:ext cx="534377" cy="259045"/>
    <xdr:sp macro="" textlink="">
      <xdr:nvSpPr>
        <xdr:cNvPr id="263" name="テキスト ボックス 262"/>
        <xdr:cNvSpPr txBox="1"/>
      </xdr:nvSpPr>
      <xdr:spPr>
        <a:xfrm>
          <a:off x="863111" y="168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124841</xdr:rowOff>
    </xdr:from>
    <xdr:to>
      <xdr:col>55</xdr:col>
      <xdr:colOff>0</xdr:colOff>
      <xdr:row>38</xdr:row>
      <xdr:rowOff>126174</xdr:rowOff>
    </xdr:to>
    <xdr:cxnSp macro="">
      <xdr:nvCxnSpPr>
        <xdr:cNvPr id="292" name="直線コネクタ 291"/>
        <xdr:cNvCxnSpPr/>
      </xdr:nvCxnSpPr>
      <xdr:spPr>
        <a:xfrm flipV="1">
          <a:off x="9639300" y="663994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126174</xdr:rowOff>
    </xdr:from>
    <xdr:to>
      <xdr:col>50</xdr:col>
      <xdr:colOff>114300</xdr:colOff>
      <xdr:row>38</xdr:row>
      <xdr:rowOff>126936</xdr:rowOff>
    </xdr:to>
    <xdr:cxnSp macro="">
      <xdr:nvCxnSpPr>
        <xdr:cNvPr id="295" name="直線コネクタ 294"/>
        <xdr:cNvCxnSpPr/>
      </xdr:nvCxnSpPr>
      <xdr:spPr>
        <a:xfrm flipV="1">
          <a:off x="8750300" y="66412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115888</xdr:rowOff>
    </xdr:from>
    <xdr:to>
      <xdr:col>45</xdr:col>
      <xdr:colOff>177800</xdr:colOff>
      <xdr:row>38</xdr:row>
      <xdr:rowOff>126936</xdr:rowOff>
    </xdr:to>
    <xdr:cxnSp macro="">
      <xdr:nvCxnSpPr>
        <xdr:cNvPr id="298" name="直線コネクタ 297"/>
        <xdr:cNvCxnSpPr/>
      </xdr:nvCxnSpPr>
      <xdr:spPr>
        <a:xfrm>
          <a:off x="7861300" y="6630988"/>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115888</xdr:rowOff>
    </xdr:from>
    <xdr:to>
      <xdr:col>41</xdr:col>
      <xdr:colOff>50800</xdr:colOff>
      <xdr:row>38</xdr:row>
      <xdr:rowOff>121221</xdr:rowOff>
    </xdr:to>
    <xdr:cxnSp macro="">
      <xdr:nvCxnSpPr>
        <xdr:cNvPr id="301" name="直線コネクタ 300"/>
        <xdr:cNvCxnSpPr/>
      </xdr:nvCxnSpPr>
      <xdr:spPr>
        <a:xfrm flipV="1">
          <a:off x="6972300" y="663098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74041</xdr:rowOff>
    </xdr:from>
    <xdr:to>
      <xdr:col>55</xdr:col>
      <xdr:colOff>50800</xdr:colOff>
      <xdr:row>39</xdr:row>
      <xdr:rowOff>4191</xdr:rowOff>
    </xdr:to>
    <xdr:sp macro="" textlink="">
      <xdr:nvSpPr>
        <xdr:cNvPr id="311" name="楕円 310"/>
        <xdr:cNvSpPr/>
      </xdr:nvSpPr>
      <xdr:spPr>
        <a:xfrm>
          <a:off x="104267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160418</xdr:rowOff>
    </xdr:from>
    <xdr:ext cx="378565" cy="259045"/>
    <xdr:sp macro="" textlink="">
      <xdr:nvSpPr>
        <xdr:cNvPr id="312" name="労働費該当値テキスト"/>
        <xdr:cNvSpPr txBox="1"/>
      </xdr:nvSpPr>
      <xdr:spPr>
        <a:xfrm>
          <a:off x="10528300" y="650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75374</xdr:rowOff>
    </xdr:from>
    <xdr:to>
      <xdr:col>50</xdr:col>
      <xdr:colOff>165100</xdr:colOff>
      <xdr:row>39</xdr:row>
      <xdr:rowOff>5524</xdr:rowOff>
    </xdr:to>
    <xdr:sp macro="" textlink="">
      <xdr:nvSpPr>
        <xdr:cNvPr id="313" name="楕円 312"/>
        <xdr:cNvSpPr/>
      </xdr:nvSpPr>
      <xdr:spPr>
        <a:xfrm>
          <a:off x="9588500" y="65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168101</xdr:rowOff>
    </xdr:from>
    <xdr:ext cx="378565" cy="259045"/>
    <xdr:sp macro="" textlink="">
      <xdr:nvSpPr>
        <xdr:cNvPr id="314" name="テキスト ボックス 313"/>
        <xdr:cNvSpPr txBox="1"/>
      </xdr:nvSpPr>
      <xdr:spPr>
        <a:xfrm>
          <a:off x="9450017" y="6683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76136</xdr:rowOff>
    </xdr:from>
    <xdr:to>
      <xdr:col>46</xdr:col>
      <xdr:colOff>38100</xdr:colOff>
      <xdr:row>39</xdr:row>
      <xdr:rowOff>6286</xdr:rowOff>
    </xdr:to>
    <xdr:sp macro="" textlink="">
      <xdr:nvSpPr>
        <xdr:cNvPr id="315" name="楕円 314"/>
        <xdr:cNvSpPr/>
      </xdr:nvSpPr>
      <xdr:spPr>
        <a:xfrm>
          <a:off x="8699500" y="65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168863</xdr:rowOff>
    </xdr:from>
    <xdr:ext cx="378565" cy="259045"/>
    <xdr:sp macro="" textlink="">
      <xdr:nvSpPr>
        <xdr:cNvPr id="316" name="テキスト ボックス 315"/>
        <xdr:cNvSpPr txBox="1"/>
      </xdr:nvSpPr>
      <xdr:spPr>
        <a:xfrm>
          <a:off x="8561017" y="66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65088</xdr:rowOff>
    </xdr:from>
    <xdr:to>
      <xdr:col>41</xdr:col>
      <xdr:colOff>101600</xdr:colOff>
      <xdr:row>38</xdr:row>
      <xdr:rowOff>166688</xdr:rowOff>
    </xdr:to>
    <xdr:sp macro="" textlink="">
      <xdr:nvSpPr>
        <xdr:cNvPr id="317" name="楕円 316"/>
        <xdr:cNvSpPr/>
      </xdr:nvSpPr>
      <xdr:spPr>
        <a:xfrm>
          <a:off x="7810500" y="65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157815</xdr:rowOff>
    </xdr:from>
    <xdr:ext cx="378565" cy="259045"/>
    <xdr:sp macro="" textlink="">
      <xdr:nvSpPr>
        <xdr:cNvPr id="318" name="テキスト ボックス 317"/>
        <xdr:cNvSpPr txBox="1"/>
      </xdr:nvSpPr>
      <xdr:spPr>
        <a:xfrm>
          <a:off x="7672017" y="667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70421</xdr:rowOff>
    </xdr:from>
    <xdr:to>
      <xdr:col>36</xdr:col>
      <xdr:colOff>165100</xdr:colOff>
      <xdr:row>39</xdr:row>
      <xdr:rowOff>571</xdr:rowOff>
    </xdr:to>
    <xdr:sp macro="" textlink="">
      <xdr:nvSpPr>
        <xdr:cNvPr id="319" name="楕円 318"/>
        <xdr:cNvSpPr/>
      </xdr:nvSpPr>
      <xdr:spPr>
        <a:xfrm>
          <a:off x="6921500" y="65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163148</xdr:rowOff>
    </xdr:from>
    <xdr:ext cx="378565" cy="259045"/>
    <xdr:sp macro="" textlink="">
      <xdr:nvSpPr>
        <xdr:cNvPr id="320" name="テキスト ボックス 319"/>
        <xdr:cNvSpPr txBox="1"/>
      </xdr:nvSpPr>
      <xdr:spPr>
        <a:xfrm>
          <a:off x="6783017" y="667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171247</xdr:rowOff>
    </xdr:from>
    <xdr:to>
      <xdr:col>55</xdr:col>
      <xdr:colOff>0</xdr:colOff>
      <xdr:row>56</xdr:row>
      <xdr:rowOff>9855</xdr:rowOff>
    </xdr:to>
    <xdr:cxnSp macro="">
      <xdr:nvCxnSpPr>
        <xdr:cNvPr id="347" name="直線コネクタ 346"/>
        <xdr:cNvCxnSpPr/>
      </xdr:nvCxnSpPr>
      <xdr:spPr>
        <a:xfrm>
          <a:off x="9639300" y="960099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100198</xdr:rowOff>
    </xdr:from>
    <xdr:to>
      <xdr:col>50</xdr:col>
      <xdr:colOff>114300</xdr:colOff>
      <xdr:row>55</xdr:row>
      <xdr:rowOff>171247</xdr:rowOff>
    </xdr:to>
    <xdr:cxnSp macro="">
      <xdr:nvCxnSpPr>
        <xdr:cNvPr id="350" name="直線コネクタ 349"/>
        <xdr:cNvCxnSpPr/>
      </xdr:nvCxnSpPr>
      <xdr:spPr>
        <a:xfrm>
          <a:off x="8750300" y="9529948"/>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2" name="テキスト ボックス 351"/>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56490</xdr:rowOff>
    </xdr:from>
    <xdr:to>
      <xdr:col>45</xdr:col>
      <xdr:colOff>177800</xdr:colOff>
      <xdr:row>55</xdr:row>
      <xdr:rowOff>100198</xdr:rowOff>
    </xdr:to>
    <xdr:cxnSp macro="">
      <xdr:nvCxnSpPr>
        <xdr:cNvPr id="353" name="直線コネクタ 352"/>
        <xdr:cNvCxnSpPr/>
      </xdr:nvCxnSpPr>
      <xdr:spPr>
        <a:xfrm>
          <a:off x="7861300" y="9486240"/>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94394</xdr:rowOff>
    </xdr:from>
    <xdr:ext cx="469744" cy="259045"/>
    <xdr:sp macro="" textlink="">
      <xdr:nvSpPr>
        <xdr:cNvPr id="355" name="テキスト ボックス 354"/>
        <xdr:cNvSpPr txBox="1"/>
      </xdr:nvSpPr>
      <xdr:spPr>
        <a:xfrm>
          <a:off x="8515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56490</xdr:rowOff>
    </xdr:from>
    <xdr:to>
      <xdr:col>41</xdr:col>
      <xdr:colOff>50800</xdr:colOff>
      <xdr:row>55</xdr:row>
      <xdr:rowOff>150582</xdr:rowOff>
    </xdr:to>
    <xdr:cxnSp macro="">
      <xdr:nvCxnSpPr>
        <xdr:cNvPr id="356" name="直線コネクタ 355"/>
        <xdr:cNvCxnSpPr/>
      </xdr:nvCxnSpPr>
      <xdr:spPr>
        <a:xfrm flipV="1">
          <a:off x="6972300" y="9486240"/>
          <a:ext cx="889000" cy="9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55714</xdr:rowOff>
    </xdr:from>
    <xdr:ext cx="469744" cy="259045"/>
    <xdr:sp macro="" textlink="">
      <xdr:nvSpPr>
        <xdr:cNvPr id="358" name="テキスト ボックス 357"/>
        <xdr:cNvSpPr txBox="1"/>
      </xdr:nvSpPr>
      <xdr:spPr>
        <a:xfrm>
          <a:off x="7626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54708</xdr:rowOff>
    </xdr:from>
    <xdr:ext cx="469744" cy="259045"/>
    <xdr:sp macro="" textlink="">
      <xdr:nvSpPr>
        <xdr:cNvPr id="360" name="テキスト ボックス 359"/>
        <xdr:cNvSpPr txBox="1"/>
      </xdr:nvSpPr>
      <xdr:spPr>
        <a:xfrm>
          <a:off x="6737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130505</xdr:rowOff>
    </xdr:from>
    <xdr:to>
      <xdr:col>55</xdr:col>
      <xdr:colOff>50800</xdr:colOff>
      <xdr:row>56</xdr:row>
      <xdr:rowOff>60655</xdr:rowOff>
    </xdr:to>
    <xdr:sp macro="" textlink="">
      <xdr:nvSpPr>
        <xdr:cNvPr id="366" name="楕円 365"/>
        <xdr:cNvSpPr/>
      </xdr:nvSpPr>
      <xdr:spPr>
        <a:xfrm>
          <a:off x="10426700" y="95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153382</xdr:rowOff>
    </xdr:from>
    <xdr:ext cx="469744" cy="259045"/>
    <xdr:sp macro="" textlink="">
      <xdr:nvSpPr>
        <xdr:cNvPr id="367" name="農林水産業費該当値テキスト"/>
        <xdr:cNvSpPr txBox="1"/>
      </xdr:nvSpPr>
      <xdr:spPr>
        <a:xfrm>
          <a:off x="10528300" y="94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120447</xdr:rowOff>
    </xdr:from>
    <xdr:to>
      <xdr:col>50</xdr:col>
      <xdr:colOff>165100</xdr:colOff>
      <xdr:row>56</xdr:row>
      <xdr:rowOff>50597</xdr:rowOff>
    </xdr:to>
    <xdr:sp macro="" textlink="">
      <xdr:nvSpPr>
        <xdr:cNvPr id="368" name="楕円 367"/>
        <xdr:cNvSpPr/>
      </xdr:nvSpPr>
      <xdr:spPr>
        <a:xfrm>
          <a:off x="9588500" y="95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67124</xdr:rowOff>
    </xdr:from>
    <xdr:ext cx="469744" cy="259045"/>
    <xdr:sp macro="" textlink="">
      <xdr:nvSpPr>
        <xdr:cNvPr id="369" name="テキスト ボックス 368"/>
        <xdr:cNvSpPr txBox="1"/>
      </xdr:nvSpPr>
      <xdr:spPr>
        <a:xfrm>
          <a:off x="9404428" y="932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49398</xdr:rowOff>
    </xdr:from>
    <xdr:to>
      <xdr:col>46</xdr:col>
      <xdr:colOff>38100</xdr:colOff>
      <xdr:row>55</xdr:row>
      <xdr:rowOff>150998</xdr:rowOff>
    </xdr:to>
    <xdr:sp macro="" textlink="">
      <xdr:nvSpPr>
        <xdr:cNvPr id="370" name="楕円 369"/>
        <xdr:cNvSpPr/>
      </xdr:nvSpPr>
      <xdr:spPr>
        <a:xfrm>
          <a:off x="8699500" y="94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167525</xdr:rowOff>
    </xdr:from>
    <xdr:ext cx="469744" cy="259045"/>
    <xdr:sp macro="" textlink="">
      <xdr:nvSpPr>
        <xdr:cNvPr id="371" name="テキスト ボックス 370"/>
        <xdr:cNvSpPr txBox="1"/>
      </xdr:nvSpPr>
      <xdr:spPr>
        <a:xfrm>
          <a:off x="8515428" y="92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5690</xdr:rowOff>
    </xdr:from>
    <xdr:to>
      <xdr:col>41</xdr:col>
      <xdr:colOff>101600</xdr:colOff>
      <xdr:row>55</xdr:row>
      <xdr:rowOff>107290</xdr:rowOff>
    </xdr:to>
    <xdr:sp macro="" textlink="">
      <xdr:nvSpPr>
        <xdr:cNvPr id="372" name="楕円 371"/>
        <xdr:cNvSpPr/>
      </xdr:nvSpPr>
      <xdr:spPr>
        <a:xfrm>
          <a:off x="7810500" y="94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123817</xdr:rowOff>
    </xdr:from>
    <xdr:ext cx="469744" cy="259045"/>
    <xdr:sp macro="" textlink="">
      <xdr:nvSpPr>
        <xdr:cNvPr id="373" name="テキスト ボックス 372"/>
        <xdr:cNvSpPr txBox="1"/>
      </xdr:nvSpPr>
      <xdr:spPr>
        <a:xfrm>
          <a:off x="7626428" y="92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99782</xdr:rowOff>
    </xdr:from>
    <xdr:to>
      <xdr:col>36</xdr:col>
      <xdr:colOff>165100</xdr:colOff>
      <xdr:row>56</xdr:row>
      <xdr:rowOff>29932</xdr:rowOff>
    </xdr:to>
    <xdr:sp macro="" textlink="">
      <xdr:nvSpPr>
        <xdr:cNvPr id="374" name="楕円 373"/>
        <xdr:cNvSpPr/>
      </xdr:nvSpPr>
      <xdr:spPr>
        <a:xfrm>
          <a:off x="6921500" y="9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46459</xdr:rowOff>
    </xdr:from>
    <xdr:ext cx="469744" cy="259045"/>
    <xdr:sp macro="" textlink="">
      <xdr:nvSpPr>
        <xdr:cNvPr id="375" name="テキスト ボックス 374"/>
        <xdr:cNvSpPr txBox="1"/>
      </xdr:nvSpPr>
      <xdr:spPr>
        <a:xfrm>
          <a:off x="6737428" y="930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35641</xdr:rowOff>
    </xdr:from>
    <xdr:to>
      <xdr:col>55</xdr:col>
      <xdr:colOff>0</xdr:colOff>
      <xdr:row>78</xdr:row>
      <xdr:rowOff>39070</xdr:rowOff>
    </xdr:to>
    <xdr:cxnSp macro="">
      <xdr:nvCxnSpPr>
        <xdr:cNvPr id="402" name="直線コネクタ 401"/>
        <xdr:cNvCxnSpPr/>
      </xdr:nvCxnSpPr>
      <xdr:spPr>
        <a:xfrm>
          <a:off x="9639300" y="1340874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31846</xdr:rowOff>
    </xdr:from>
    <xdr:to>
      <xdr:col>50</xdr:col>
      <xdr:colOff>114300</xdr:colOff>
      <xdr:row>78</xdr:row>
      <xdr:rowOff>35641</xdr:rowOff>
    </xdr:to>
    <xdr:cxnSp macro="">
      <xdr:nvCxnSpPr>
        <xdr:cNvPr id="405" name="直線コネクタ 404"/>
        <xdr:cNvCxnSpPr/>
      </xdr:nvCxnSpPr>
      <xdr:spPr>
        <a:xfrm>
          <a:off x="8750300" y="1340494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140157</xdr:rowOff>
    </xdr:from>
    <xdr:to>
      <xdr:col>45</xdr:col>
      <xdr:colOff>177800</xdr:colOff>
      <xdr:row>78</xdr:row>
      <xdr:rowOff>31846</xdr:rowOff>
    </xdr:to>
    <xdr:cxnSp macro="">
      <xdr:nvCxnSpPr>
        <xdr:cNvPr id="408" name="直線コネクタ 407"/>
        <xdr:cNvCxnSpPr/>
      </xdr:nvCxnSpPr>
      <xdr:spPr>
        <a:xfrm>
          <a:off x="7861300" y="13341807"/>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140157</xdr:rowOff>
    </xdr:from>
    <xdr:to>
      <xdr:col>41</xdr:col>
      <xdr:colOff>50800</xdr:colOff>
      <xdr:row>78</xdr:row>
      <xdr:rowOff>24898</xdr:rowOff>
    </xdr:to>
    <xdr:cxnSp macro="">
      <xdr:nvCxnSpPr>
        <xdr:cNvPr id="411" name="直線コネクタ 410"/>
        <xdr:cNvCxnSpPr/>
      </xdr:nvCxnSpPr>
      <xdr:spPr>
        <a:xfrm flipV="1">
          <a:off x="6972300" y="13341807"/>
          <a:ext cx="889000" cy="5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159720</xdr:rowOff>
    </xdr:from>
    <xdr:to>
      <xdr:col>55</xdr:col>
      <xdr:colOff>50800</xdr:colOff>
      <xdr:row>78</xdr:row>
      <xdr:rowOff>89870</xdr:rowOff>
    </xdr:to>
    <xdr:sp macro="" textlink="">
      <xdr:nvSpPr>
        <xdr:cNvPr id="421" name="楕円 420"/>
        <xdr:cNvSpPr/>
      </xdr:nvSpPr>
      <xdr:spPr>
        <a:xfrm>
          <a:off x="104267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74647</xdr:rowOff>
    </xdr:from>
    <xdr:ext cx="469744" cy="259045"/>
    <xdr:sp macro="" textlink="">
      <xdr:nvSpPr>
        <xdr:cNvPr id="422" name="商工費該当値テキスト"/>
        <xdr:cNvSpPr txBox="1"/>
      </xdr:nvSpPr>
      <xdr:spPr>
        <a:xfrm>
          <a:off x="10528300" y="132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156291</xdr:rowOff>
    </xdr:from>
    <xdr:to>
      <xdr:col>50</xdr:col>
      <xdr:colOff>165100</xdr:colOff>
      <xdr:row>78</xdr:row>
      <xdr:rowOff>86441</xdr:rowOff>
    </xdr:to>
    <xdr:sp macro="" textlink="">
      <xdr:nvSpPr>
        <xdr:cNvPr id="423" name="楕円 422"/>
        <xdr:cNvSpPr/>
      </xdr:nvSpPr>
      <xdr:spPr>
        <a:xfrm>
          <a:off x="9588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77568</xdr:rowOff>
    </xdr:from>
    <xdr:ext cx="469744" cy="259045"/>
    <xdr:sp macro="" textlink="">
      <xdr:nvSpPr>
        <xdr:cNvPr id="424" name="テキスト ボックス 423"/>
        <xdr:cNvSpPr txBox="1"/>
      </xdr:nvSpPr>
      <xdr:spPr>
        <a:xfrm>
          <a:off x="9404428"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152496</xdr:rowOff>
    </xdr:from>
    <xdr:to>
      <xdr:col>46</xdr:col>
      <xdr:colOff>38100</xdr:colOff>
      <xdr:row>78</xdr:row>
      <xdr:rowOff>82646</xdr:rowOff>
    </xdr:to>
    <xdr:sp macro="" textlink="">
      <xdr:nvSpPr>
        <xdr:cNvPr id="425" name="楕円 424"/>
        <xdr:cNvSpPr/>
      </xdr:nvSpPr>
      <xdr:spPr>
        <a:xfrm>
          <a:off x="8699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73773</xdr:rowOff>
    </xdr:from>
    <xdr:ext cx="469744" cy="259045"/>
    <xdr:sp macro="" textlink="">
      <xdr:nvSpPr>
        <xdr:cNvPr id="426" name="テキスト ボックス 425"/>
        <xdr:cNvSpPr txBox="1"/>
      </xdr:nvSpPr>
      <xdr:spPr>
        <a:xfrm>
          <a:off x="8515428" y="134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89357</xdr:rowOff>
    </xdr:from>
    <xdr:to>
      <xdr:col>41</xdr:col>
      <xdr:colOff>101600</xdr:colOff>
      <xdr:row>78</xdr:row>
      <xdr:rowOff>19507</xdr:rowOff>
    </xdr:to>
    <xdr:sp macro="" textlink="">
      <xdr:nvSpPr>
        <xdr:cNvPr id="427" name="楕円 426"/>
        <xdr:cNvSpPr/>
      </xdr:nvSpPr>
      <xdr:spPr>
        <a:xfrm>
          <a:off x="7810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10634</xdr:rowOff>
    </xdr:from>
    <xdr:ext cx="469744" cy="259045"/>
    <xdr:sp macro="" textlink="">
      <xdr:nvSpPr>
        <xdr:cNvPr id="428" name="テキスト ボックス 427"/>
        <xdr:cNvSpPr txBox="1"/>
      </xdr:nvSpPr>
      <xdr:spPr>
        <a:xfrm>
          <a:off x="7626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145548</xdr:rowOff>
    </xdr:from>
    <xdr:to>
      <xdr:col>36</xdr:col>
      <xdr:colOff>165100</xdr:colOff>
      <xdr:row>78</xdr:row>
      <xdr:rowOff>75698</xdr:rowOff>
    </xdr:to>
    <xdr:sp macro="" textlink="">
      <xdr:nvSpPr>
        <xdr:cNvPr id="429" name="楕円 428"/>
        <xdr:cNvSpPr/>
      </xdr:nvSpPr>
      <xdr:spPr>
        <a:xfrm>
          <a:off x="6921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66825</xdr:rowOff>
    </xdr:from>
    <xdr:ext cx="469744" cy="259045"/>
    <xdr:sp macro="" textlink="">
      <xdr:nvSpPr>
        <xdr:cNvPr id="430" name="テキスト ボックス 429"/>
        <xdr:cNvSpPr txBox="1"/>
      </xdr:nvSpPr>
      <xdr:spPr>
        <a:xfrm>
          <a:off x="6737428" y="134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34630</xdr:rowOff>
    </xdr:from>
    <xdr:to>
      <xdr:col>55</xdr:col>
      <xdr:colOff>0</xdr:colOff>
      <xdr:row>97</xdr:row>
      <xdr:rowOff>63652</xdr:rowOff>
    </xdr:to>
    <xdr:cxnSp macro="">
      <xdr:nvCxnSpPr>
        <xdr:cNvPr id="461" name="直線コネクタ 460"/>
        <xdr:cNvCxnSpPr/>
      </xdr:nvCxnSpPr>
      <xdr:spPr>
        <a:xfrm>
          <a:off x="9639300" y="16665280"/>
          <a:ext cx="838200" cy="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34630</xdr:rowOff>
    </xdr:from>
    <xdr:to>
      <xdr:col>50</xdr:col>
      <xdr:colOff>114300</xdr:colOff>
      <xdr:row>97</xdr:row>
      <xdr:rowOff>44352</xdr:rowOff>
    </xdr:to>
    <xdr:cxnSp macro="">
      <xdr:nvCxnSpPr>
        <xdr:cNvPr id="464" name="直線コネクタ 463"/>
        <xdr:cNvCxnSpPr/>
      </xdr:nvCxnSpPr>
      <xdr:spPr>
        <a:xfrm flipV="1">
          <a:off x="8750300" y="16665280"/>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18041</xdr:rowOff>
    </xdr:from>
    <xdr:to>
      <xdr:col>45</xdr:col>
      <xdr:colOff>177800</xdr:colOff>
      <xdr:row>97</xdr:row>
      <xdr:rowOff>44352</xdr:rowOff>
    </xdr:to>
    <xdr:cxnSp macro="">
      <xdr:nvCxnSpPr>
        <xdr:cNvPr id="467" name="直線コネクタ 466"/>
        <xdr:cNvCxnSpPr/>
      </xdr:nvCxnSpPr>
      <xdr:spPr>
        <a:xfrm>
          <a:off x="7861300" y="16648691"/>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164019</xdr:rowOff>
    </xdr:from>
    <xdr:to>
      <xdr:col>41</xdr:col>
      <xdr:colOff>50800</xdr:colOff>
      <xdr:row>97</xdr:row>
      <xdr:rowOff>18041</xdr:rowOff>
    </xdr:to>
    <xdr:cxnSp macro="">
      <xdr:nvCxnSpPr>
        <xdr:cNvPr id="470" name="直線コネクタ 469"/>
        <xdr:cNvCxnSpPr/>
      </xdr:nvCxnSpPr>
      <xdr:spPr>
        <a:xfrm>
          <a:off x="6972300" y="16623219"/>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12852</xdr:rowOff>
    </xdr:from>
    <xdr:to>
      <xdr:col>55</xdr:col>
      <xdr:colOff>50800</xdr:colOff>
      <xdr:row>97</xdr:row>
      <xdr:rowOff>114452</xdr:rowOff>
    </xdr:to>
    <xdr:sp macro="" textlink="">
      <xdr:nvSpPr>
        <xdr:cNvPr id="480" name="楕円 479"/>
        <xdr:cNvSpPr/>
      </xdr:nvSpPr>
      <xdr:spPr>
        <a:xfrm>
          <a:off x="104267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35729</xdr:rowOff>
    </xdr:from>
    <xdr:ext cx="534377" cy="259045"/>
    <xdr:sp macro="" textlink="">
      <xdr:nvSpPr>
        <xdr:cNvPr id="481" name="土木費該当値テキスト"/>
        <xdr:cNvSpPr txBox="1"/>
      </xdr:nvSpPr>
      <xdr:spPr>
        <a:xfrm>
          <a:off x="10528300" y="164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155280</xdr:rowOff>
    </xdr:from>
    <xdr:to>
      <xdr:col>50</xdr:col>
      <xdr:colOff>165100</xdr:colOff>
      <xdr:row>97</xdr:row>
      <xdr:rowOff>85430</xdr:rowOff>
    </xdr:to>
    <xdr:sp macro="" textlink="">
      <xdr:nvSpPr>
        <xdr:cNvPr id="482" name="楕円 481"/>
        <xdr:cNvSpPr/>
      </xdr:nvSpPr>
      <xdr:spPr>
        <a:xfrm>
          <a:off x="9588500" y="166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101957</xdr:rowOff>
    </xdr:from>
    <xdr:ext cx="534377" cy="259045"/>
    <xdr:sp macro="" textlink="">
      <xdr:nvSpPr>
        <xdr:cNvPr id="483" name="テキスト ボックス 482"/>
        <xdr:cNvSpPr txBox="1"/>
      </xdr:nvSpPr>
      <xdr:spPr>
        <a:xfrm>
          <a:off x="9372111" y="1638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165002</xdr:rowOff>
    </xdr:from>
    <xdr:to>
      <xdr:col>46</xdr:col>
      <xdr:colOff>38100</xdr:colOff>
      <xdr:row>97</xdr:row>
      <xdr:rowOff>95152</xdr:rowOff>
    </xdr:to>
    <xdr:sp macro="" textlink="">
      <xdr:nvSpPr>
        <xdr:cNvPr id="484" name="楕円 483"/>
        <xdr:cNvSpPr/>
      </xdr:nvSpPr>
      <xdr:spPr>
        <a:xfrm>
          <a:off x="8699500" y="1662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111679</xdr:rowOff>
    </xdr:from>
    <xdr:ext cx="534377" cy="259045"/>
    <xdr:sp macro="" textlink="">
      <xdr:nvSpPr>
        <xdr:cNvPr id="485" name="テキスト ボックス 484"/>
        <xdr:cNvSpPr txBox="1"/>
      </xdr:nvSpPr>
      <xdr:spPr>
        <a:xfrm>
          <a:off x="8483111" y="163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138691</xdr:rowOff>
    </xdr:from>
    <xdr:to>
      <xdr:col>41</xdr:col>
      <xdr:colOff>101600</xdr:colOff>
      <xdr:row>97</xdr:row>
      <xdr:rowOff>68841</xdr:rowOff>
    </xdr:to>
    <xdr:sp macro="" textlink="">
      <xdr:nvSpPr>
        <xdr:cNvPr id="486" name="楕円 485"/>
        <xdr:cNvSpPr/>
      </xdr:nvSpPr>
      <xdr:spPr>
        <a:xfrm>
          <a:off x="7810500" y="165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85368</xdr:rowOff>
    </xdr:from>
    <xdr:ext cx="534377" cy="259045"/>
    <xdr:sp macro="" textlink="">
      <xdr:nvSpPr>
        <xdr:cNvPr id="487" name="テキスト ボックス 486"/>
        <xdr:cNvSpPr txBox="1"/>
      </xdr:nvSpPr>
      <xdr:spPr>
        <a:xfrm>
          <a:off x="7594111" y="163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113219</xdr:rowOff>
    </xdr:from>
    <xdr:to>
      <xdr:col>36</xdr:col>
      <xdr:colOff>165100</xdr:colOff>
      <xdr:row>97</xdr:row>
      <xdr:rowOff>43369</xdr:rowOff>
    </xdr:to>
    <xdr:sp macro="" textlink="">
      <xdr:nvSpPr>
        <xdr:cNvPr id="488" name="楕円 487"/>
        <xdr:cNvSpPr/>
      </xdr:nvSpPr>
      <xdr:spPr>
        <a:xfrm>
          <a:off x="6921500" y="165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59896</xdr:rowOff>
    </xdr:from>
    <xdr:ext cx="534377" cy="259045"/>
    <xdr:sp macro="" textlink="">
      <xdr:nvSpPr>
        <xdr:cNvPr id="489" name="テキスト ボックス 488"/>
        <xdr:cNvSpPr txBox="1"/>
      </xdr:nvSpPr>
      <xdr:spPr>
        <a:xfrm>
          <a:off x="6705111" y="1634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131699</xdr:rowOff>
    </xdr:from>
    <xdr:to>
      <xdr:col>85</xdr:col>
      <xdr:colOff>127000</xdr:colOff>
      <xdr:row>35</xdr:row>
      <xdr:rowOff>152436</xdr:rowOff>
    </xdr:to>
    <xdr:cxnSp macro="">
      <xdr:nvCxnSpPr>
        <xdr:cNvPr id="521" name="直線コネクタ 520"/>
        <xdr:cNvCxnSpPr/>
      </xdr:nvCxnSpPr>
      <xdr:spPr>
        <a:xfrm>
          <a:off x="15481300" y="6132449"/>
          <a:ext cx="8382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131699</xdr:rowOff>
    </xdr:from>
    <xdr:to>
      <xdr:col>81</xdr:col>
      <xdr:colOff>50800</xdr:colOff>
      <xdr:row>36</xdr:row>
      <xdr:rowOff>75855</xdr:rowOff>
    </xdr:to>
    <xdr:cxnSp macro="">
      <xdr:nvCxnSpPr>
        <xdr:cNvPr id="524" name="直線コネクタ 523"/>
        <xdr:cNvCxnSpPr/>
      </xdr:nvCxnSpPr>
      <xdr:spPr>
        <a:xfrm flipV="1">
          <a:off x="14592300" y="6132449"/>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94307</xdr:rowOff>
    </xdr:from>
    <xdr:to>
      <xdr:col>76</xdr:col>
      <xdr:colOff>114300</xdr:colOff>
      <xdr:row>36</xdr:row>
      <xdr:rowOff>75855</xdr:rowOff>
    </xdr:to>
    <xdr:cxnSp macro="">
      <xdr:nvCxnSpPr>
        <xdr:cNvPr id="527" name="直線コネクタ 526"/>
        <xdr:cNvCxnSpPr/>
      </xdr:nvCxnSpPr>
      <xdr:spPr>
        <a:xfrm>
          <a:off x="13703300" y="6095057"/>
          <a:ext cx="889000" cy="1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94307</xdr:rowOff>
    </xdr:from>
    <xdr:to>
      <xdr:col>71</xdr:col>
      <xdr:colOff>177800</xdr:colOff>
      <xdr:row>36</xdr:row>
      <xdr:rowOff>62792</xdr:rowOff>
    </xdr:to>
    <xdr:cxnSp macro="">
      <xdr:nvCxnSpPr>
        <xdr:cNvPr id="530" name="直線コネクタ 529"/>
        <xdr:cNvCxnSpPr/>
      </xdr:nvCxnSpPr>
      <xdr:spPr>
        <a:xfrm flipV="1">
          <a:off x="12814300" y="6095057"/>
          <a:ext cx="889000" cy="1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101636</xdr:rowOff>
    </xdr:from>
    <xdr:to>
      <xdr:col>85</xdr:col>
      <xdr:colOff>177800</xdr:colOff>
      <xdr:row>36</xdr:row>
      <xdr:rowOff>31786</xdr:rowOff>
    </xdr:to>
    <xdr:sp macro="" textlink="">
      <xdr:nvSpPr>
        <xdr:cNvPr id="540" name="楕円 539"/>
        <xdr:cNvSpPr/>
      </xdr:nvSpPr>
      <xdr:spPr>
        <a:xfrm>
          <a:off x="16268700" y="61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80063</xdr:rowOff>
    </xdr:from>
    <xdr:ext cx="534377" cy="259045"/>
    <xdr:sp macro="" textlink="">
      <xdr:nvSpPr>
        <xdr:cNvPr id="541" name="消防費該当値テキスト"/>
        <xdr:cNvSpPr txBox="1"/>
      </xdr:nvSpPr>
      <xdr:spPr>
        <a:xfrm>
          <a:off x="16370300" y="60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80899</xdr:rowOff>
    </xdr:from>
    <xdr:to>
      <xdr:col>81</xdr:col>
      <xdr:colOff>101600</xdr:colOff>
      <xdr:row>36</xdr:row>
      <xdr:rowOff>11049</xdr:rowOff>
    </xdr:to>
    <xdr:sp macro="" textlink="">
      <xdr:nvSpPr>
        <xdr:cNvPr id="542" name="楕円 541"/>
        <xdr:cNvSpPr/>
      </xdr:nvSpPr>
      <xdr:spPr>
        <a:xfrm>
          <a:off x="15430500"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2176</xdr:rowOff>
    </xdr:from>
    <xdr:ext cx="534377" cy="259045"/>
    <xdr:sp macro="" textlink="">
      <xdr:nvSpPr>
        <xdr:cNvPr id="543" name="テキスト ボックス 542"/>
        <xdr:cNvSpPr txBox="1"/>
      </xdr:nvSpPr>
      <xdr:spPr>
        <a:xfrm>
          <a:off x="15214111" y="61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25055</xdr:rowOff>
    </xdr:from>
    <xdr:to>
      <xdr:col>76</xdr:col>
      <xdr:colOff>165100</xdr:colOff>
      <xdr:row>36</xdr:row>
      <xdr:rowOff>126655</xdr:rowOff>
    </xdr:to>
    <xdr:sp macro="" textlink="">
      <xdr:nvSpPr>
        <xdr:cNvPr id="544" name="楕円 543"/>
        <xdr:cNvSpPr/>
      </xdr:nvSpPr>
      <xdr:spPr>
        <a:xfrm>
          <a:off x="14541500" y="61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117782</xdr:rowOff>
    </xdr:from>
    <xdr:ext cx="534377" cy="259045"/>
    <xdr:sp macro="" textlink="">
      <xdr:nvSpPr>
        <xdr:cNvPr id="545" name="テキスト ボックス 544"/>
        <xdr:cNvSpPr txBox="1"/>
      </xdr:nvSpPr>
      <xdr:spPr>
        <a:xfrm>
          <a:off x="14325111" y="628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43507</xdr:rowOff>
    </xdr:from>
    <xdr:to>
      <xdr:col>72</xdr:col>
      <xdr:colOff>38100</xdr:colOff>
      <xdr:row>35</xdr:row>
      <xdr:rowOff>145107</xdr:rowOff>
    </xdr:to>
    <xdr:sp macro="" textlink="">
      <xdr:nvSpPr>
        <xdr:cNvPr id="546" name="楕円 545"/>
        <xdr:cNvSpPr/>
      </xdr:nvSpPr>
      <xdr:spPr>
        <a:xfrm>
          <a:off x="13652500" y="60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136234</xdr:rowOff>
    </xdr:from>
    <xdr:ext cx="534377" cy="259045"/>
    <xdr:sp macro="" textlink="">
      <xdr:nvSpPr>
        <xdr:cNvPr id="547" name="テキスト ボックス 546"/>
        <xdr:cNvSpPr txBox="1"/>
      </xdr:nvSpPr>
      <xdr:spPr>
        <a:xfrm>
          <a:off x="13436111" y="61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11992</xdr:rowOff>
    </xdr:from>
    <xdr:to>
      <xdr:col>67</xdr:col>
      <xdr:colOff>101600</xdr:colOff>
      <xdr:row>36</xdr:row>
      <xdr:rowOff>113592</xdr:rowOff>
    </xdr:to>
    <xdr:sp macro="" textlink="">
      <xdr:nvSpPr>
        <xdr:cNvPr id="548" name="楕円 547"/>
        <xdr:cNvSpPr/>
      </xdr:nvSpPr>
      <xdr:spPr>
        <a:xfrm>
          <a:off x="12763500" y="61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104719</xdr:rowOff>
    </xdr:from>
    <xdr:ext cx="534377" cy="259045"/>
    <xdr:sp macro="" textlink="">
      <xdr:nvSpPr>
        <xdr:cNvPr id="549" name="テキスト ボックス 548"/>
        <xdr:cNvSpPr txBox="1"/>
      </xdr:nvSpPr>
      <xdr:spPr>
        <a:xfrm>
          <a:off x="12547111" y="62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58433</xdr:rowOff>
    </xdr:from>
    <xdr:to>
      <xdr:col>85</xdr:col>
      <xdr:colOff>127000</xdr:colOff>
      <xdr:row>57</xdr:row>
      <xdr:rowOff>151340</xdr:rowOff>
    </xdr:to>
    <xdr:cxnSp macro="">
      <xdr:nvCxnSpPr>
        <xdr:cNvPr id="579" name="直線コネクタ 578"/>
        <xdr:cNvCxnSpPr/>
      </xdr:nvCxnSpPr>
      <xdr:spPr>
        <a:xfrm>
          <a:off x="15481300" y="9659633"/>
          <a:ext cx="838200" cy="2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58433</xdr:rowOff>
    </xdr:from>
    <xdr:to>
      <xdr:col>81</xdr:col>
      <xdr:colOff>50800</xdr:colOff>
      <xdr:row>56</xdr:row>
      <xdr:rowOff>98761</xdr:rowOff>
    </xdr:to>
    <xdr:cxnSp macro="">
      <xdr:nvCxnSpPr>
        <xdr:cNvPr id="582" name="直線コネクタ 581"/>
        <xdr:cNvCxnSpPr/>
      </xdr:nvCxnSpPr>
      <xdr:spPr>
        <a:xfrm flipV="1">
          <a:off x="14592300" y="9659633"/>
          <a:ext cx="889000" cy="4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98761</xdr:rowOff>
    </xdr:from>
    <xdr:to>
      <xdr:col>76</xdr:col>
      <xdr:colOff>114300</xdr:colOff>
      <xdr:row>56</xdr:row>
      <xdr:rowOff>141300</xdr:rowOff>
    </xdr:to>
    <xdr:cxnSp macro="">
      <xdr:nvCxnSpPr>
        <xdr:cNvPr id="585" name="直線コネクタ 584"/>
        <xdr:cNvCxnSpPr/>
      </xdr:nvCxnSpPr>
      <xdr:spPr>
        <a:xfrm flipV="1">
          <a:off x="13703300" y="9699961"/>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141300</xdr:rowOff>
    </xdr:from>
    <xdr:to>
      <xdr:col>71</xdr:col>
      <xdr:colOff>177800</xdr:colOff>
      <xdr:row>57</xdr:row>
      <xdr:rowOff>4693</xdr:rowOff>
    </xdr:to>
    <xdr:cxnSp macro="">
      <xdr:nvCxnSpPr>
        <xdr:cNvPr id="588" name="直線コネクタ 587"/>
        <xdr:cNvCxnSpPr/>
      </xdr:nvCxnSpPr>
      <xdr:spPr>
        <a:xfrm flipV="1">
          <a:off x="12814300" y="9742500"/>
          <a:ext cx="8890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100540</xdr:rowOff>
    </xdr:from>
    <xdr:to>
      <xdr:col>85</xdr:col>
      <xdr:colOff>177800</xdr:colOff>
      <xdr:row>58</xdr:row>
      <xdr:rowOff>30690</xdr:rowOff>
    </xdr:to>
    <xdr:sp macro="" textlink="">
      <xdr:nvSpPr>
        <xdr:cNvPr id="598" name="楕円 597"/>
        <xdr:cNvSpPr/>
      </xdr:nvSpPr>
      <xdr:spPr>
        <a:xfrm>
          <a:off x="16268700" y="98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78967</xdr:rowOff>
    </xdr:from>
    <xdr:ext cx="534377" cy="259045"/>
    <xdr:sp macro="" textlink="">
      <xdr:nvSpPr>
        <xdr:cNvPr id="599" name="教育費該当値テキスト"/>
        <xdr:cNvSpPr txBox="1"/>
      </xdr:nvSpPr>
      <xdr:spPr>
        <a:xfrm>
          <a:off x="16370300" y="9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7633</xdr:rowOff>
    </xdr:from>
    <xdr:to>
      <xdr:col>81</xdr:col>
      <xdr:colOff>101600</xdr:colOff>
      <xdr:row>56</xdr:row>
      <xdr:rowOff>109233</xdr:rowOff>
    </xdr:to>
    <xdr:sp macro="" textlink="">
      <xdr:nvSpPr>
        <xdr:cNvPr id="600" name="楕円 599"/>
        <xdr:cNvSpPr/>
      </xdr:nvSpPr>
      <xdr:spPr>
        <a:xfrm>
          <a:off x="15430500" y="96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125760</xdr:rowOff>
    </xdr:from>
    <xdr:ext cx="534377" cy="259045"/>
    <xdr:sp macro="" textlink="">
      <xdr:nvSpPr>
        <xdr:cNvPr id="601" name="テキスト ボックス 600"/>
        <xdr:cNvSpPr txBox="1"/>
      </xdr:nvSpPr>
      <xdr:spPr>
        <a:xfrm>
          <a:off x="15214111" y="93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47961</xdr:rowOff>
    </xdr:from>
    <xdr:to>
      <xdr:col>76</xdr:col>
      <xdr:colOff>165100</xdr:colOff>
      <xdr:row>56</xdr:row>
      <xdr:rowOff>149561</xdr:rowOff>
    </xdr:to>
    <xdr:sp macro="" textlink="">
      <xdr:nvSpPr>
        <xdr:cNvPr id="602" name="楕円 601"/>
        <xdr:cNvSpPr/>
      </xdr:nvSpPr>
      <xdr:spPr>
        <a:xfrm>
          <a:off x="14541500" y="96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166088</xdr:rowOff>
    </xdr:from>
    <xdr:ext cx="534377" cy="259045"/>
    <xdr:sp macro="" textlink="">
      <xdr:nvSpPr>
        <xdr:cNvPr id="603" name="テキスト ボックス 602"/>
        <xdr:cNvSpPr txBox="1"/>
      </xdr:nvSpPr>
      <xdr:spPr>
        <a:xfrm>
          <a:off x="14325111" y="94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90500</xdr:rowOff>
    </xdr:from>
    <xdr:to>
      <xdr:col>72</xdr:col>
      <xdr:colOff>38100</xdr:colOff>
      <xdr:row>57</xdr:row>
      <xdr:rowOff>20650</xdr:rowOff>
    </xdr:to>
    <xdr:sp macro="" textlink="">
      <xdr:nvSpPr>
        <xdr:cNvPr id="604" name="楕円 603"/>
        <xdr:cNvSpPr/>
      </xdr:nvSpPr>
      <xdr:spPr>
        <a:xfrm>
          <a:off x="136525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37177</xdr:rowOff>
    </xdr:from>
    <xdr:ext cx="534377" cy="259045"/>
    <xdr:sp macro="" textlink="">
      <xdr:nvSpPr>
        <xdr:cNvPr id="605" name="テキスト ボックス 604"/>
        <xdr:cNvSpPr txBox="1"/>
      </xdr:nvSpPr>
      <xdr:spPr>
        <a:xfrm>
          <a:off x="13436111" y="9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125343</xdr:rowOff>
    </xdr:from>
    <xdr:to>
      <xdr:col>67</xdr:col>
      <xdr:colOff>101600</xdr:colOff>
      <xdr:row>57</xdr:row>
      <xdr:rowOff>55493</xdr:rowOff>
    </xdr:to>
    <xdr:sp macro="" textlink="">
      <xdr:nvSpPr>
        <xdr:cNvPr id="606" name="楕円 605"/>
        <xdr:cNvSpPr/>
      </xdr:nvSpPr>
      <xdr:spPr>
        <a:xfrm>
          <a:off x="12763500" y="97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46620</xdr:rowOff>
    </xdr:from>
    <xdr:ext cx="534377" cy="259045"/>
    <xdr:sp macro="" textlink="">
      <xdr:nvSpPr>
        <xdr:cNvPr id="607" name="テキスト ボックス 606"/>
        <xdr:cNvSpPr txBox="1"/>
      </xdr:nvSpPr>
      <xdr:spPr>
        <a:xfrm>
          <a:off x="12547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136592</xdr:rowOff>
    </xdr:from>
    <xdr:to>
      <xdr:col>85</xdr:col>
      <xdr:colOff>127000</xdr:colOff>
      <xdr:row>78</xdr:row>
      <xdr:rowOff>139700</xdr:rowOff>
    </xdr:to>
    <xdr:cxnSp macro="">
      <xdr:nvCxnSpPr>
        <xdr:cNvPr id="634" name="直線コネクタ 633"/>
        <xdr:cNvCxnSpPr/>
      </xdr:nvCxnSpPr>
      <xdr:spPr>
        <a:xfrm flipV="1">
          <a:off x="15481300" y="13509692"/>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138785</xdr:rowOff>
    </xdr:from>
    <xdr:to>
      <xdr:col>81</xdr:col>
      <xdr:colOff>50800</xdr:colOff>
      <xdr:row>78</xdr:row>
      <xdr:rowOff>139700</xdr:rowOff>
    </xdr:to>
    <xdr:cxnSp macro="">
      <xdr:nvCxnSpPr>
        <xdr:cNvPr id="637" name="直線コネクタ 636"/>
        <xdr:cNvCxnSpPr/>
      </xdr:nvCxnSpPr>
      <xdr:spPr>
        <a:xfrm>
          <a:off x="14592300" y="13511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138785</xdr:rowOff>
    </xdr:to>
    <xdr:cxnSp macro="">
      <xdr:nvCxnSpPr>
        <xdr:cNvPr id="640" name="直線コネクタ 639"/>
        <xdr:cNvCxnSpPr/>
      </xdr:nvCxnSpPr>
      <xdr:spPr>
        <a:xfrm>
          <a:off x="13703300" y="13509875"/>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136775</xdr:rowOff>
    </xdr:from>
    <xdr:to>
      <xdr:col>71</xdr:col>
      <xdr:colOff>177800</xdr:colOff>
      <xdr:row>78</xdr:row>
      <xdr:rowOff>139700</xdr:rowOff>
    </xdr:to>
    <xdr:cxnSp macro="">
      <xdr:nvCxnSpPr>
        <xdr:cNvPr id="643" name="直線コネクタ 642"/>
        <xdr:cNvCxnSpPr/>
      </xdr:nvCxnSpPr>
      <xdr:spPr>
        <a:xfrm flipV="1">
          <a:off x="12814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85792</xdr:rowOff>
    </xdr:from>
    <xdr:to>
      <xdr:col>85</xdr:col>
      <xdr:colOff>177800</xdr:colOff>
      <xdr:row>79</xdr:row>
      <xdr:rowOff>15942</xdr:rowOff>
    </xdr:to>
    <xdr:sp macro="" textlink="">
      <xdr:nvSpPr>
        <xdr:cNvPr id="653" name="楕円 652"/>
        <xdr:cNvSpPr/>
      </xdr:nvSpPr>
      <xdr:spPr>
        <a:xfrm>
          <a:off x="162687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57635</xdr:rowOff>
    </xdr:from>
    <xdr:ext cx="313932" cy="259045"/>
    <xdr:sp macro="" textlink="">
      <xdr:nvSpPr>
        <xdr:cNvPr id="654" name="災害復旧費該当値テキスト"/>
        <xdr:cNvSpPr txBox="1"/>
      </xdr:nvSpPr>
      <xdr:spPr>
        <a:xfrm>
          <a:off x="16370300" y="1343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87985</xdr:rowOff>
    </xdr:from>
    <xdr:to>
      <xdr:col>76</xdr:col>
      <xdr:colOff>165100</xdr:colOff>
      <xdr:row>79</xdr:row>
      <xdr:rowOff>18135</xdr:rowOff>
    </xdr:to>
    <xdr:sp macro="" textlink="">
      <xdr:nvSpPr>
        <xdr:cNvPr id="657" name="楕円 656"/>
        <xdr:cNvSpPr/>
      </xdr:nvSpPr>
      <xdr:spPr>
        <a:xfrm>
          <a:off x="1454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9262</xdr:rowOff>
    </xdr:from>
    <xdr:ext cx="313932" cy="259045"/>
    <xdr:sp macro="" textlink="">
      <xdr:nvSpPr>
        <xdr:cNvPr id="658" name="テキスト ボックス 657"/>
        <xdr:cNvSpPr txBox="1"/>
      </xdr:nvSpPr>
      <xdr:spPr>
        <a:xfrm>
          <a:off x="14435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85975</xdr:rowOff>
    </xdr:from>
    <xdr:to>
      <xdr:col>72</xdr:col>
      <xdr:colOff>38100</xdr:colOff>
      <xdr:row>79</xdr:row>
      <xdr:rowOff>16125</xdr:rowOff>
    </xdr:to>
    <xdr:sp macro="" textlink="">
      <xdr:nvSpPr>
        <xdr:cNvPr id="659" name="楕円 658"/>
        <xdr:cNvSpPr/>
      </xdr:nvSpPr>
      <xdr:spPr>
        <a:xfrm>
          <a:off x="13652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7252</xdr:rowOff>
    </xdr:from>
    <xdr:ext cx="313932" cy="259045"/>
    <xdr:sp macro="" textlink="">
      <xdr:nvSpPr>
        <xdr:cNvPr id="660" name="テキスト ボックス 659"/>
        <xdr:cNvSpPr txBox="1"/>
      </xdr:nvSpPr>
      <xdr:spPr>
        <a:xfrm>
          <a:off x="13546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552</xdr:rowOff>
    </xdr:from>
    <xdr:to>
      <xdr:col>85</xdr:col>
      <xdr:colOff>127000</xdr:colOff>
      <xdr:row>97</xdr:row>
      <xdr:rowOff>44740</xdr:rowOff>
    </xdr:to>
    <xdr:cxnSp macro="">
      <xdr:nvCxnSpPr>
        <xdr:cNvPr id="690" name="直線コネクタ 689"/>
        <xdr:cNvCxnSpPr/>
      </xdr:nvCxnSpPr>
      <xdr:spPr>
        <a:xfrm>
          <a:off x="15481300" y="16631202"/>
          <a:ext cx="8382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552</xdr:rowOff>
    </xdr:from>
    <xdr:to>
      <xdr:col>81</xdr:col>
      <xdr:colOff>50800</xdr:colOff>
      <xdr:row>97</xdr:row>
      <xdr:rowOff>552</xdr:rowOff>
    </xdr:to>
    <xdr:cxnSp macro="">
      <xdr:nvCxnSpPr>
        <xdr:cNvPr id="693" name="直線コネクタ 692"/>
        <xdr:cNvCxnSpPr/>
      </xdr:nvCxnSpPr>
      <xdr:spPr>
        <a:xfrm>
          <a:off x="14592300" y="16631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552</xdr:rowOff>
    </xdr:from>
    <xdr:to>
      <xdr:col>76</xdr:col>
      <xdr:colOff>114300</xdr:colOff>
      <xdr:row>97</xdr:row>
      <xdr:rowOff>5741</xdr:rowOff>
    </xdr:to>
    <xdr:cxnSp macro="">
      <xdr:nvCxnSpPr>
        <xdr:cNvPr id="696" name="直線コネクタ 695"/>
        <xdr:cNvCxnSpPr/>
      </xdr:nvCxnSpPr>
      <xdr:spPr>
        <a:xfrm flipV="1">
          <a:off x="13703300" y="16631202"/>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140249</xdr:rowOff>
    </xdr:from>
    <xdr:to>
      <xdr:col>71</xdr:col>
      <xdr:colOff>177800</xdr:colOff>
      <xdr:row>97</xdr:row>
      <xdr:rowOff>5741</xdr:rowOff>
    </xdr:to>
    <xdr:cxnSp macro="">
      <xdr:nvCxnSpPr>
        <xdr:cNvPr id="699" name="直線コネクタ 698"/>
        <xdr:cNvCxnSpPr/>
      </xdr:nvCxnSpPr>
      <xdr:spPr>
        <a:xfrm>
          <a:off x="12814300" y="1659944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1" name="テキスト ボックス 700"/>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3" name="テキスト ボックス 702"/>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165390</xdr:rowOff>
    </xdr:from>
    <xdr:to>
      <xdr:col>85</xdr:col>
      <xdr:colOff>177800</xdr:colOff>
      <xdr:row>97</xdr:row>
      <xdr:rowOff>95540</xdr:rowOff>
    </xdr:to>
    <xdr:sp macro="" textlink="">
      <xdr:nvSpPr>
        <xdr:cNvPr id="709" name="楕円 708"/>
        <xdr:cNvSpPr/>
      </xdr:nvSpPr>
      <xdr:spPr>
        <a:xfrm>
          <a:off x="16268700" y="166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16817</xdr:rowOff>
    </xdr:from>
    <xdr:ext cx="534377" cy="259045"/>
    <xdr:sp macro="" textlink="">
      <xdr:nvSpPr>
        <xdr:cNvPr id="710" name="公債費該当値テキスト"/>
        <xdr:cNvSpPr txBox="1"/>
      </xdr:nvSpPr>
      <xdr:spPr>
        <a:xfrm>
          <a:off x="16370300" y="164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121202</xdr:rowOff>
    </xdr:from>
    <xdr:to>
      <xdr:col>81</xdr:col>
      <xdr:colOff>101600</xdr:colOff>
      <xdr:row>97</xdr:row>
      <xdr:rowOff>51352</xdr:rowOff>
    </xdr:to>
    <xdr:sp macro="" textlink="">
      <xdr:nvSpPr>
        <xdr:cNvPr id="711" name="楕円 710"/>
        <xdr:cNvSpPr/>
      </xdr:nvSpPr>
      <xdr:spPr>
        <a:xfrm>
          <a:off x="15430500" y="165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67879</xdr:rowOff>
    </xdr:from>
    <xdr:ext cx="534377" cy="259045"/>
    <xdr:sp macro="" textlink="">
      <xdr:nvSpPr>
        <xdr:cNvPr id="712" name="テキスト ボックス 711"/>
        <xdr:cNvSpPr txBox="1"/>
      </xdr:nvSpPr>
      <xdr:spPr>
        <a:xfrm>
          <a:off x="15214111" y="163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121202</xdr:rowOff>
    </xdr:from>
    <xdr:to>
      <xdr:col>76</xdr:col>
      <xdr:colOff>165100</xdr:colOff>
      <xdr:row>97</xdr:row>
      <xdr:rowOff>51352</xdr:rowOff>
    </xdr:to>
    <xdr:sp macro="" textlink="">
      <xdr:nvSpPr>
        <xdr:cNvPr id="713" name="楕円 712"/>
        <xdr:cNvSpPr/>
      </xdr:nvSpPr>
      <xdr:spPr>
        <a:xfrm>
          <a:off x="14541500" y="165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67879</xdr:rowOff>
    </xdr:from>
    <xdr:ext cx="534377" cy="259045"/>
    <xdr:sp macro="" textlink="">
      <xdr:nvSpPr>
        <xdr:cNvPr id="714" name="テキスト ボックス 713"/>
        <xdr:cNvSpPr txBox="1"/>
      </xdr:nvSpPr>
      <xdr:spPr>
        <a:xfrm>
          <a:off x="14325111" y="163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126391</xdr:rowOff>
    </xdr:from>
    <xdr:to>
      <xdr:col>72</xdr:col>
      <xdr:colOff>38100</xdr:colOff>
      <xdr:row>97</xdr:row>
      <xdr:rowOff>56541</xdr:rowOff>
    </xdr:to>
    <xdr:sp macro="" textlink="">
      <xdr:nvSpPr>
        <xdr:cNvPr id="715" name="楕円 714"/>
        <xdr:cNvSpPr/>
      </xdr:nvSpPr>
      <xdr:spPr>
        <a:xfrm>
          <a:off x="136525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73068</xdr:rowOff>
    </xdr:from>
    <xdr:ext cx="534377" cy="259045"/>
    <xdr:sp macro="" textlink="">
      <xdr:nvSpPr>
        <xdr:cNvPr id="716" name="テキスト ボックス 715"/>
        <xdr:cNvSpPr txBox="1"/>
      </xdr:nvSpPr>
      <xdr:spPr>
        <a:xfrm>
          <a:off x="13436111" y="163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89449</xdr:rowOff>
    </xdr:from>
    <xdr:to>
      <xdr:col>67</xdr:col>
      <xdr:colOff>101600</xdr:colOff>
      <xdr:row>97</xdr:row>
      <xdr:rowOff>19599</xdr:rowOff>
    </xdr:to>
    <xdr:sp macro="" textlink="">
      <xdr:nvSpPr>
        <xdr:cNvPr id="717" name="楕円 716"/>
        <xdr:cNvSpPr/>
      </xdr:nvSpPr>
      <xdr:spPr>
        <a:xfrm>
          <a:off x="12763500" y="16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36126</xdr:rowOff>
    </xdr:from>
    <xdr:ext cx="534377" cy="259045"/>
    <xdr:sp macro="" textlink="">
      <xdr:nvSpPr>
        <xdr:cNvPr id="718" name="テキスト ボックス 717"/>
        <xdr:cNvSpPr txBox="1"/>
      </xdr:nvSpPr>
      <xdr:spPr>
        <a:xfrm>
          <a:off x="12547111" y="163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44,033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円となっており、類似団体より高い水準にあるのは、増強を図っている財政調整基金の積立額が増加したことが主な要因である。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125,188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低い水準にあるが、今年度は臨時福祉給付金の終了に伴い減少したものの年々上昇傾向にあり、今後も高齢化の進展や幼児教育・保育の無償化により社会保障関係経費の増加が見込まれることから、給付の適正化を図り、真に必要な給付を行う。</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農林水産業費は、住民一人当たり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円となっており、類似団体より高い水準にあるのは、黒酢米等の農産物ブランド化事業や堆肥センターの運営など、市独自の施策を行っていることが主な要因である。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34,736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円となっており、類似団体より高い水準にあるのは、連続立体交差事業や愛宕駅西口駅前広場等整備事業などの合併関連事業を合併特例債を有効活用して推進していることが主な要因である。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32,389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円となっており、類似団体より低い水準にあるのは、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子ども未来教室事業や土曜授業など市独自の施策を行っている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年度で実施した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小中学校及び幼稚園空調設備設置事業のような大規模な事業がなかったためである。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31,654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円となっており、類似団体より高い水準にあるのは、普通交付税の代替である臨時財政対策債の累積と、合併特例債を有効活用して合併関連事業を推進していることが主な要因である。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財政調整基金残高は、前年度決算剰余金に係る積立額が増加したことや市税の上振れによる積み増しを実施したことに加え、当初予算及び各補正予算において収支調整のための取崩しを一度も行わなかったことから、大きく増加して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実質収支額は、</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年度は市税等が予算額を大きく上回ったことで増加したが、</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年度は年度途中に市税の上振れが見込まれたため</a:t>
          </a:r>
          <a:r>
            <a:rPr kumimoji="1" lang="en-US" altLang="ja-JP" sz="1100">
              <a:solidFill>
                <a:sysClr val="windowText" lastClr="000000"/>
              </a:solidFill>
              <a:latin typeface="ＭＳ ゴシック" pitchFamily="49" charset="-128"/>
              <a:ea typeface="ＭＳ ゴシック" pitchFamily="49" charset="-128"/>
            </a:rPr>
            <a:t>12</a:t>
          </a:r>
          <a:r>
            <a:rPr kumimoji="1" lang="ja-JP" altLang="en-US" sz="1100">
              <a:solidFill>
                <a:sysClr val="windowText" lastClr="000000"/>
              </a:solidFill>
              <a:latin typeface="ＭＳ ゴシック" pitchFamily="49" charset="-128"/>
              <a:ea typeface="ＭＳ ゴシック" pitchFamily="49" charset="-128"/>
            </a:rPr>
            <a:t>月補正で増額補正を行ったことから減少しており、これに伴い実質単年度収支も減少している。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今後も引き続き、実質単年度収支の黒字確保に努めるとともに柔軟で安定した財政運営を可能とするため財政調整基金の増強に努める。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水道事業会計は、老朽化した管路等の更新の必要性が増すとともに、自然災害などの不連続変化に対するリスク対応が求められている。こうした中、経営バランスを考慮しつつ、管路等の更新事業のスピードアップを図る取組をしていることから、標準財政規模比は前年度に引き続き減少している。</a:t>
          </a:r>
        </a:p>
        <a:p>
          <a:r>
            <a:rPr kumimoji="1" lang="ja-JP" altLang="en-US" sz="1100">
              <a:solidFill>
                <a:sysClr val="windowText" lastClr="000000"/>
              </a:solidFill>
              <a:latin typeface="ＭＳ ゴシック" pitchFamily="49" charset="-128"/>
              <a:ea typeface="ＭＳ ゴシック" pitchFamily="49" charset="-128"/>
            </a:rPr>
            <a:t>　事業収益については、給水収益及び給水申込納付金で減少しているものの、受託工事費及び他会計負担金、雑収益の増加により、収益全体では対前年度比増となっている。</a:t>
          </a:r>
        </a:p>
        <a:p>
          <a:r>
            <a:rPr kumimoji="1" lang="ja-JP" altLang="en-US" sz="1100">
              <a:solidFill>
                <a:sysClr val="windowText" lastClr="000000"/>
              </a:solidFill>
              <a:latin typeface="ＭＳ ゴシック" pitchFamily="49" charset="-128"/>
              <a:ea typeface="ＭＳ ゴシック" pitchFamily="49" charset="-128"/>
            </a:rPr>
            <a:t>　なお、収支差引では、長寿命化策や状態監視による予防保全策の推進、執行段階における経費節減努力の実施など、収益・費用面における経営バランスを意識した取組により、前年度並みの純利益を確保することができた。</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一般会計は、</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年度は市税等が予算額を大きく上回ったことで黒字額が大きくなっていたが、</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年度は年度途中に市税の上振れが見込まれたため</a:t>
          </a:r>
          <a:r>
            <a:rPr kumimoji="1" lang="en-US" altLang="ja-JP" sz="1100">
              <a:solidFill>
                <a:sysClr val="windowText" lastClr="000000"/>
              </a:solidFill>
              <a:latin typeface="ＭＳ ゴシック" pitchFamily="49" charset="-128"/>
              <a:ea typeface="ＭＳ ゴシック" pitchFamily="49" charset="-128"/>
            </a:rPr>
            <a:t>12</a:t>
          </a:r>
          <a:r>
            <a:rPr kumimoji="1" lang="ja-JP" altLang="en-US" sz="1100">
              <a:solidFill>
                <a:sysClr val="windowText" lastClr="000000"/>
              </a:solidFill>
              <a:latin typeface="ＭＳ ゴシック" pitchFamily="49" charset="-128"/>
              <a:ea typeface="ＭＳ ゴシック" pitchFamily="49" charset="-128"/>
            </a:rPr>
            <a:t>月補正で増額補正を行ったことから、黒字額が減少している。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また、特別会計において国民健康保険事業広域化と保険料率引下げに伴い国民健康保険特別会計の黒字額も大きく減少しており、全体の連結実質黒字額も大幅に減少している。</a:t>
          </a:r>
        </a:p>
        <a:p>
          <a:r>
            <a:rPr kumimoji="1" lang="ja-JP" altLang="en-US" sz="1100">
              <a:solidFill>
                <a:sysClr val="windowText" lastClr="000000"/>
              </a:solidFill>
              <a:latin typeface="ＭＳ ゴシック" pitchFamily="49" charset="-128"/>
              <a:ea typeface="ＭＳ ゴシック" pitchFamily="49" charset="-128"/>
            </a:rPr>
            <a:t>　今後も全会計において黒字を維持し、財政の健全化に努める。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元利償還金における臨時財政対策債償還費、合併特例債償還費の占める比率は年々増加傾向にあるが、臨時財政対策債は</a:t>
          </a:r>
          <a:r>
            <a:rPr kumimoji="1" lang="en-US" altLang="ja-JP" sz="1200">
              <a:solidFill>
                <a:sysClr val="windowText" lastClr="000000"/>
              </a:solidFill>
              <a:latin typeface="ＭＳ ゴシック" pitchFamily="49" charset="-128"/>
              <a:ea typeface="ＭＳ ゴシック" pitchFamily="49" charset="-128"/>
            </a:rPr>
            <a:t>100</a:t>
          </a:r>
          <a:r>
            <a:rPr kumimoji="1" lang="ja-JP" altLang="en-US" sz="1200">
              <a:solidFill>
                <a:sysClr val="windowText" lastClr="000000"/>
              </a:solidFill>
              <a:latin typeface="ＭＳ ゴシック" pitchFamily="49" charset="-128"/>
              <a:ea typeface="ＭＳ ゴシック" pitchFamily="49" charset="-128"/>
            </a:rPr>
            <a:t>％、合併特例債は</a:t>
          </a:r>
          <a:r>
            <a:rPr kumimoji="1" lang="en-US" altLang="ja-JP" sz="1200">
              <a:solidFill>
                <a:sysClr val="windowText" lastClr="000000"/>
              </a:solidFill>
              <a:latin typeface="ＭＳ ゴシック" pitchFamily="49" charset="-128"/>
              <a:ea typeface="ＭＳ ゴシック" pitchFamily="49" charset="-128"/>
            </a:rPr>
            <a:t>70</a:t>
          </a:r>
          <a:r>
            <a:rPr kumimoji="1" lang="ja-JP" altLang="en-US" sz="1200">
              <a:solidFill>
                <a:sysClr val="windowText" lastClr="000000"/>
              </a:solidFill>
              <a:latin typeface="ＭＳ ゴシック" pitchFamily="49" charset="-128"/>
              <a:ea typeface="ＭＳ ゴシック" pitchFamily="49" charset="-128"/>
            </a:rPr>
            <a:t>％が普通交付税の基準財政需要額に算入されるため、算入公債費等も大きくなっている。また、</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年度は特に本庁舎建設に係る市債の償還終了に伴い実質公債費比率の分子全体が大きく減少している。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今後多くの施設が大規模改修等の時期を迎えることから、各種事業の必要性や緊急性を見極め、地方債発行額の抑制に努める。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満期一括償還地方債の借入れは行っていない。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将来負担額の大半を占める一般会計等に係る地方債の現在高は、臨時財政対策債、合併特例債の現在高が占める割合が大きくなっているが、臨時財政対策債は</a:t>
          </a:r>
          <a:r>
            <a:rPr kumimoji="1" lang="en-US" altLang="ja-JP" sz="1100">
              <a:solidFill>
                <a:sysClr val="windowText" lastClr="000000"/>
              </a:solidFill>
              <a:latin typeface="ＭＳ ゴシック" pitchFamily="49" charset="-128"/>
              <a:ea typeface="ＭＳ ゴシック" pitchFamily="49" charset="-128"/>
            </a:rPr>
            <a:t>100</a:t>
          </a:r>
          <a:r>
            <a:rPr kumimoji="1" lang="ja-JP" altLang="en-US" sz="1100">
              <a:solidFill>
                <a:sysClr val="windowText" lastClr="000000"/>
              </a:solidFill>
              <a:latin typeface="ＭＳ ゴシック" pitchFamily="49" charset="-128"/>
              <a:ea typeface="ＭＳ ゴシック" pitchFamily="49" charset="-128"/>
            </a:rPr>
            <a:t>％、合併特例債は</a:t>
          </a:r>
          <a:r>
            <a:rPr kumimoji="1" lang="en-US" altLang="ja-JP" sz="1100">
              <a:solidFill>
                <a:sysClr val="windowText" lastClr="000000"/>
              </a:solidFill>
              <a:latin typeface="ＭＳ ゴシック" pitchFamily="49" charset="-128"/>
              <a:ea typeface="ＭＳ ゴシック" pitchFamily="49" charset="-128"/>
            </a:rPr>
            <a:t>70</a:t>
          </a:r>
          <a:r>
            <a:rPr kumimoji="1" lang="ja-JP" altLang="en-US" sz="1100">
              <a:solidFill>
                <a:sysClr val="windowText" lastClr="000000"/>
              </a:solidFill>
              <a:latin typeface="ＭＳ ゴシック" pitchFamily="49" charset="-128"/>
              <a:ea typeface="ＭＳ ゴシック" pitchFamily="49" charset="-128"/>
            </a:rPr>
            <a:t>％が普通交付税の基準財政需要額に算入されるため、将来負担比率に大きな影響を与えていない。</a:t>
          </a:r>
          <a:br>
            <a:rPr kumimoji="1" lang="ja-JP" altLang="en-US" sz="1100">
              <a:solidFill>
                <a:sysClr val="windowText" lastClr="000000"/>
              </a:solidFill>
              <a:latin typeface="ＭＳ ゴシック" pitchFamily="49" charset="-128"/>
              <a:ea typeface="ＭＳ ゴシック" pitchFamily="49" charset="-128"/>
            </a:rPr>
          </a:br>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債務負担行為に基づく支出予定額は、新規設定を抑え、償還を進めているため年々減少傾向にあり、公営企業債等繰入見込額は、下水道事業特別会計における地方債残高の減などにより減少し、退職手当負担見込額は、</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年度の退職者の増により後年度の負担が減少したことにより減少している。また、充当可能基金は、財政調整基金の増などにより大幅増となっており、分子を減少させている。</a:t>
          </a:r>
        </a:p>
        <a:p>
          <a:r>
            <a:rPr kumimoji="1" lang="ja-JP" altLang="en-US" sz="1100">
              <a:solidFill>
                <a:sysClr val="windowText" lastClr="000000"/>
              </a:solidFill>
              <a:latin typeface="ＭＳ ゴシック" pitchFamily="49" charset="-128"/>
              <a:ea typeface="ＭＳ ゴシック" pitchFamily="49" charset="-128"/>
            </a:rPr>
            <a:t>　今後多くの施設が大規模改修等の時期を迎えることから、各種事業の必要性や緊急性を見極め、地方債発行額の抑制に努めるとともに、将来負担の抑制に資する財政調整基金の増強に努める。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定年退職者等の増により、職員退職手当積立基金から条例に基づく積立額を大きく上回る取崩しを行ったことなどから、その他特定目的基金が減少したものの、増強を図っている財政調整基金の増加により、基金全体では増加となった。</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柔軟で安定した財政運営を可能とするため、引き続き財政調整基金の増強を図るとともに、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年度にかけて退職手当がピークとなることから、職員退職手当積立基金を活用して各年度の一般財源負担の平準化を図る。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・鉄道建設基金</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東京に直結する鉄道建設の実現に向けた活動に充てるための基金。</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・廃棄物減量基金</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廃棄物の発生を抑制し、再利用を促進する施策を推進するための基金。</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・職員退職手当積立基金</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定年退職者等の増により、職員退職手当積立基金から条例に基づく積立額を大きく上回る取崩しを行ったことから、基金残高が大きく減少した。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・廃棄物減量基金</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啓発パンフレット作成や不法投棄監視システム関係費等に基金を活用したが、収集ごみ手数料等を原資とした積立額が取崩額を上回ったことから基金残高が増加した。</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年度にかけて退職手当がピークとなることから、職員退職手当積立基金を活用して、各年度の一般財源負担の平準化を図る。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前年度決算剰余金に係る積立額が増加したことや市税の上振れによる積み増しを実施したことに加え、当初予算及び各補正予算において収支調整のための取崩しを一度も行わなかったことから、基金残高は大幅に増加となった。</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公共施設の老朽化対策としての大規模改修や建替えなどの財政需要に対しても、柔軟で安定した財政運営を可能とするため、対標準財政規模比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を目標とし、当面は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％を目途に基金の増強を図ることとしてきた。当面の目標としていた</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％は達成できたことから、早期に目標の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％の達成を目指す。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基金運用益の積立てのみで、取崩しを行っていないため、基金残高は横ばいの状況である。</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財源対策として幅広く使える財政調整基金の増強を図っているため、減債基金の残高は横ばいの状況であるが、今後は、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年度にかけて実施した小中学校及び幼稚園空調設備設置事業に係る地方債の償還が本格化してくるため、減債基金の運用についても検討していく。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154,727
151,711
103.55
50,211,722
48,663,396
1,336,859
30,197,039
46,138,440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老朽化した公共施設が多く存在するため、事業用資産の減価償却率は高い水準にあるものの、合併時に決定した新市建設計画に基づき、合併特例債を有効活用して市内各駅の駅前広場等の整備を積極的に進めてきたことで、インフラ資産の減価償却率が低い水準にあることから、全体の減価償却率は類似団体より低い水準にある。　　</a:t>
          </a:r>
        </a:p>
        <a:p>
          <a:r>
            <a:rPr kumimoji="1" lang="ja-JP" altLang="en-US" sz="105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xdr:cNvSpPr txBox="1"/>
      </xdr:nvSpPr>
      <xdr:spPr>
        <a:xfrm>
          <a:off x="4813300" y="565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11811</xdr:rowOff>
    </xdr:from>
    <xdr:to>
      <xdr:col>23</xdr:col>
      <xdr:colOff>136525</xdr:colOff>
      <xdr:row>31</xdr:row>
      <xdr:rowOff>113411</xdr:rowOff>
    </xdr:to>
    <xdr:sp macro="" textlink="">
      <xdr:nvSpPr>
        <xdr:cNvPr id="77" name="楕円 76"/>
        <xdr:cNvSpPr/>
      </xdr:nvSpPr>
      <xdr:spPr>
        <a:xfrm>
          <a:off x="47117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161688</xdr:rowOff>
    </xdr:from>
    <xdr:ext cx="405111" cy="259045"/>
    <xdr:sp macro="" textlink="">
      <xdr:nvSpPr>
        <xdr:cNvPr id="78" name="有形固定資産減価償却率該当値テキスト"/>
        <xdr:cNvSpPr txBox="1"/>
      </xdr:nvSpPr>
      <xdr:spPr>
        <a:xfrm>
          <a:off x="4813300" y="607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79" name="楕円 78"/>
        <xdr:cNvSpPr/>
      </xdr:nvSpPr>
      <xdr:spPr>
        <a:xfrm>
          <a:off x="4000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62611</xdr:rowOff>
    </xdr:from>
    <xdr:to>
      <xdr:col>23</xdr:col>
      <xdr:colOff>85725</xdr:colOff>
      <xdr:row>31</xdr:row>
      <xdr:rowOff>127381</xdr:rowOff>
    </xdr:to>
    <xdr:cxnSp macro="">
      <xdr:nvCxnSpPr>
        <xdr:cNvPr id="80" name="直線コネクタ 79"/>
        <xdr:cNvCxnSpPr/>
      </xdr:nvCxnSpPr>
      <xdr:spPr>
        <a:xfrm flipV="1">
          <a:off x="4051300" y="614908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1" name="楕円 80"/>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127381</xdr:rowOff>
    </xdr:from>
    <xdr:to>
      <xdr:col>19</xdr:col>
      <xdr:colOff>136525</xdr:colOff>
      <xdr:row>31</xdr:row>
      <xdr:rowOff>161925</xdr:rowOff>
    </xdr:to>
    <xdr:cxnSp macro="">
      <xdr:nvCxnSpPr>
        <xdr:cNvPr id="82" name="直線コネクタ 81"/>
        <xdr:cNvCxnSpPr/>
      </xdr:nvCxnSpPr>
      <xdr:spPr>
        <a:xfrm flipV="1">
          <a:off x="3289300" y="621385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3"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169308</xdr:rowOff>
    </xdr:from>
    <xdr:ext cx="405111" cy="259045"/>
    <xdr:sp macro="" textlink="">
      <xdr:nvSpPr>
        <xdr:cNvPr id="86" name="n_1mainValue有形固定資産減価償却率"/>
        <xdr:cNvSpPr txBox="1"/>
      </xdr:nvSpPr>
      <xdr:spPr>
        <a:xfrm>
          <a:off x="3836044" y="625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一般会計等及び公営企業に係る既発債の償還終了等により、分子となる将来負担額は減少傾向にあるものの、将来負担額から控除される財政調整基金を始めとした充当可能財源が少ないこと、分母となる債務償還に回せる経常一般財源等が少ないことなどから、類似団体より債務償還比率が高くなっている。</a:t>
          </a:r>
        </a:p>
        <a:p>
          <a:r>
            <a:rPr kumimoji="1" lang="ja-JP" altLang="en-US" sz="1000">
              <a:latin typeface="ＭＳ Ｐゴシック" panose="020B0600070205080204" pitchFamily="50" charset="-128"/>
              <a:ea typeface="ＭＳ Ｐゴシック" panose="020B0600070205080204" pitchFamily="50" charset="-128"/>
            </a:rPr>
            <a:t>　今後は、引き続き本市独自のプライマリーバランスの遵守により地方債残高の抑制や、将来負担の抑制に資する財政調整基金の増強を図るとともに、市税等の徴収率向上により経常一般財源等の確保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56923</xdr:rowOff>
    </xdr:from>
    <xdr:to>
      <xdr:col>76</xdr:col>
      <xdr:colOff>73025</xdr:colOff>
      <xdr:row>29</xdr:row>
      <xdr:rowOff>158523</xdr:rowOff>
    </xdr:to>
    <xdr:sp macro="" textlink="">
      <xdr:nvSpPr>
        <xdr:cNvPr id="131" name="楕円 130"/>
        <xdr:cNvSpPr/>
      </xdr:nvSpPr>
      <xdr:spPr>
        <a:xfrm>
          <a:off x="14744700" y="58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79800</xdr:rowOff>
    </xdr:from>
    <xdr:ext cx="469744" cy="259045"/>
    <xdr:sp macro="" textlink="">
      <xdr:nvSpPr>
        <xdr:cNvPr id="132" name="債務償還比率該当値テキスト"/>
        <xdr:cNvSpPr txBox="1"/>
      </xdr:nvSpPr>
      <xdr:spPr>
        <a:xfrm>
          <a:off x="14846300" y="56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166996</xdr:rowOff>
    </xdr:from>
    <xdr:to>
      <xdr:col>72</xdr:col>
      <xdr:colOff>123825</xdr:colOff>
      <xdr:row>29</xdr:row>
      <xdr:rowOff>97146</xdr:rowOff>
    </xdr:to>
    <xdr:sp macro="" textlink="">
      <xdr:nvSpPr>
        <xdr:cNvPr id="133" name="楕円 132"/>
        <xdr:cNvSpPr/>
      </xdr:nvSpPr>
      <xdr:spPr>
        <a:xfrm>
          <a:off x="14033500" y="57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46346</xdr:rowOff>
    </xdr:from>
    <xdr:to>
      <xdr:col>76</xdr:col>
      <xdr:colOff>22225</xdr:colOff>
      <xdr:row>29</xdr:row>
      <xdr:rowOff>107723</xdr:rowOff>
    </xdr:to>
    <xdr:cxnSp macro="">
      <xdr:nvCxnSpPr>
        <xdr:cNvPr id="134" name="直線コネクタ 133"/>
        <xdr:cNvCxnSpPr/>
      </xdr:nvCxnSpPr>
      <xdr:spPr>
        <a:xfrm>
          <a:off x="14084300" y="5789921"/>
          <a:ext cx="7112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113673</xdr:rowOff>
    </xdr:from>
    <xdr:ext cx="469744" cy="259045"/>
    <xdr:sp macro="" textlink="">
      <xdr:nvSpPr>
        <xdr:cNvPr id="136" name="n_1mainValue債務償還比率"/>
        <xdr:cNvSpPr txBox="1"/>
      </xdr:nvSpPr>
      <xdr:spPr>
        <a:xfrm>
          <a:off x="13836727" y="55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154,727
151,711
103.55
50,211,722
48,663,396
1,336,859
30,197,039
46,138,440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2" name="楕円 71"/>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3" name="【道路】&#10;有形固定資産減価償却率該当値テキスト"/>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4" name="楕円 73"/>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103959</xdr:rowOff>
    </xdr:from>
    <xdr:to>
      <xdr:col>24</xdr:col>
      <xdr:colOff>63500</xdr:colOff>
      <xdr:row>39</xdr:row>
      <xdr:rowOff>120287</xdr:rowOff>
    </xdr:to>
    <xdr:cxnSp macro="">
      <xdr:nvCxnSpPr>
        <xdr:cNvPr id="75" name="直線コネクタ 74"/>
        <xdr:cNvCxnSpPr/>
      </xdr:nvCxnSpPr>
      <xdr:spPr>
        <a:xfrm flipV="1">
          <a:off x="3797300" y="679050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113574</xdr:rowOff>
    </xdr:from>
    <xdr:to>
      <xdr:col>15</xdr:col>
      <xdr:colOff>101600</xdr:colOff>
      <xdr:row>40</xdr:row>
      <xdr:rowOff>43724</xdr:rowOff>
    </xdr:to>
    <xdr:sp macro="" textlink="">
      <xdr:nvSpPr>
        <xdr:cNvPr id="76" name="楕円 75"/>
        <xdr:cNvSpPr/>
      </xdr:nvSpPr>
      <xdr:spPr>
        <a:xfrm>
          <a:off x="2857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164374</xdr:rowOff>
    </xdr:to>
    <xdr:cxnSp macro="">
      <xdr:nvCxnSpPr>
        <xdr:cNvPr id="77" name="直線コネクタ 76"/>
        <xdr:cNvCxnSpPr/>
      </xdr:nvCxnSpPr>
      <xdr:spPr>
        <a:xfrm flipV="1">
          <a:off x="2908300" y="68068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9"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1" name="n_1mainValue【道路】&#10;有形固定資産減価償却率"/>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82" name="n_2mainValue【道路】&#10;有形固定資産減価償却率"/>
        <xdr:cNvSpPr txBox="1"/>
      </xdr:nvSpPr>
      <xdr:spPr>
        <a:xfrm>
          <a:off x="2705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9"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104815</xdr:rowOff>
    </xdr:from>
    <xdr:to>
      <xdr:col>55</xdr:col>
      <xdr:colOff>50800</xdr:colOff>
      <xdr:row>40</xdr:row>
      <xdr:rowOff>34965</xdr:rowOff>
    </xdr:to>
    <xdr:sp macro="" textlink="">
      <xdr:nvSpPr>
        <xdr:cNvPr id="119" name="楕円 118"/>
        <xdr:cNvSpPr/>
      </xdr:nvSpPr>
      <xdr:spPr>
        <a:xfrm>
          <a:off x="10426700" y="67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127692</xdr:rowOff>
    </xdr:from>
    <xdr:ext cx="469744" cy="259045"/>
    <xdr:sp macro="" textlink="">
      <xdr:nvSpPr>
        <xdr:cNvPr id="120" name="【道路】&#10;一人当たり延長該当値テキスト"/>
        <xdr:cNvSpPr txBox="1"/>
      </xdr:nvSpPr>
      <xdr:spPr>
        <a:xfrm>
          <a:off x="10515600" y="664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107376</xdr:rowOff>
    </xdr:from>
    <xdr:to>
      <xdr:col>50</xdr:col>
      <xdr:colOff>165100</xdr:colOff>
      <xdr:row>40</xdr:row>
      <xdr:rowOff>37526</xdr:rowOff>
    </xdr:to>
    <xdr:sp macro="" textlink="">
      <xdr:nvSpPr>
        <xdr:cNvPr id="121" name="楕円 120"/>
        <xdr:cNvSpPr/>
      </xdr:nvSpPr>
      <xdr:spPr>
        <a:xfrm>
          <a:off x="9588500" y="67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155615</xdr:rowOff>
    </xdr:from>
    <xdr:to>
      <xdr:col>55</xdr:col>
      <xdr:colOff>0</xdr:colOff>
      <xdr:row>39</xdr:row>
      <xdr:rowOff>158176</xdr:rowOff>
    </xdr:to>
    <xdr:cxnSp macro="">
      <xdr:nvCxnSpPr>
        <xdr:cNvPr id="122" name="直線コネクタ 121"/>
        <xdr:cNvCxnSpPr/>
      </xdr:nvCxnSpPr>
      <xdr:spPr>
        <a:xfrm flipV="1">
          <a:off x="9639300" y="6842165"/>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112588</xdr:rowOff>
    </xdr:from>
    <xdr:to>
      <xdr:col>46</xdr:col>
      <xdr:colOff>38100</xdr:colOff>
      <xdr:row>40</xdr:row>
      <xdr:rowOff>42738</xdr:rowOff>
    </xdr:to>
    <xdr:sp macro="" textlink="">
      <xdr:nvSpPr>
        <xdr:cNvPr id="123" name="楕円 122"/>
        <xdr:cNvSpPr/>
      </xdr:nvSpPr>
      <xdr:spPr>
        <a:xfrm>
          <a:off x="8699500" y="6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158176</xdr:rowOff>
    </xdr:from>
    <xdr:to>
      <xdr:col>50</xdr:col>
      <xdr:colOff>114300</xdr:colOff>
      <xdr:row>39</xdr:row>
      <xdr:rowOff>163388</xdr:rowOff>
    </xdr:to>
    <xdr:cxnSp macro="">
      <xdr:nvCxnSpPr>
        <xdr:cNvPr id="124" name="直線コネクタ 123"/>
        <xdr:cNvCxnSpPr/>
      </xdr:nvCxnSpPr>
      <xdr:spPr>
        <a:xfrm flipV="1">
          <a:off x="8750300" y="684472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25"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26" name="n_2aveValue【道路】&#10;一人当たり延長"/>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54053</xdr:rowOff>
    </xdr:from>
    <xdr:ext cx="469744" cy="259045"/>
    <xdr:sp macro="" textlink="">
      <xdr:nvSpPr>
        <xdr:cNvPr id="128" name="n_1mainValue【道路】&#10;一人当たり延長"/>
        <xdr:cNvSpPr txBox="1"/>
      </xdr:nvSpPr>
      <xdr:spPr>
        <a:xfrm>
          <a:off x="9391727" y="65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59265</xdr:rowOff>
    </xdr:from>
    <xdr:ext cx="469744" cy="259045"/>
    <xdr:sp macro="" textlink="">
      <xdr:nvSpPr>
        <xdr:cNvPr id="129" name="n_2mainValue【道路】&#10;一人当たり延長"/>
        <xdr:cNvSpPr txBox="1"/>
      </xdr:nvSpPr>
      <xdr:spPr>
        <a:xfrm>
          <a:off x="8515427" y="65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8" name="正方形/長方形 13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9" name="正方形/長方形 13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0" name="正方形/長方形 13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1" name="正方形/長方形 14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2" name="正方形/長方形 14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3" name="正方形/長方形 14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4" name="正方形/長方形 14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5" name="正方形/長方形 14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6" name="正方形/長方形 1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7" name="正方形/長方形 1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8" name="正方形/長方形 1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9" name="正方形/長方形 1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0" name="正方形/長方形 1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1" name="正方形/長方形 1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2" name="正方形/長方形 1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3" name="正方形/長方形 1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4" name="テキスト ボックス 1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5" name="直線コネクタ 1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6" name="テキスト ボックス 15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7" name="直線コネクタ 15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8" name="テキスト ボックス 15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9" name="直線コネクタ 15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0" name="テキスト ボックス 15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1" name="直線コネクタ 16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2" name="テキスト ボックス 16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3" name="直線コネクタ 16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4" name="テキスト ボックス 16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168" name="直線コネクタ 167"/>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169"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170" name="直線コネクタ 169"/>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171"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172" name="直線コネクタ 171"/>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173"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174" name="フローチャート: 判断 173"/>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175" name="フローチャート: 判断 17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176" name="フローチャート: 判断 175"/>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177" name="フローチャート: 判断 176"/>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142748</xdr:rowOff>
    </xdr:from>
    <xdr:to>
      <xdr:col>24</xdr:col>
      <xdr:colOff>114300</xdr:colOff>
      <xdr:row>81</xdr:row>
      <xdr:rowOff>72898</xdr:rowOff>
    </xdr:to>
    <xdr:sp macro="" textlink="">
      <xdr:nvSpPr>
        <xdr:cNvPr id="183" name="楕円 182"/>
        <xdr:cNvSpPr/>
      </xdr:nvSpPr>
      <xdr:spPr>
        <a:xfrm>
          <a:off x="4584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165625</xdr:rowOff>
    </xdr:from>
    <xdr:ext cx="405111" cy="259045"/>
    <xdr:sp macro="" textlink="">
      <xdr:nvSpPr>
        <xdr:cNvPr id="184" name="【公営住宅】&#10;有形固定資産減価償却率該当値テキスト"/>
        <xdr:cNvSpPr txBox="1"/>
      </xdr:nvSpPr>
      <xdr:spPr>
        <a:xfrm>
          <a:off x="4673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185" name="楕円 184"/>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22098</xdr:rowOff>
    </xdr:from>
    <xdr:to>
      <xdr:col>24</xdr:col>
      <xdr:colOff>63500</xdr:colOff>
      <xdr:row>81</xdr:row>
      <xdr:rowOff>60961</xdr:rowOff>
    </xdr:to>
    <xdr:cxnSp macro="">
      <xdr:nvCxnSpPr>
        <xdr:cNvPr id="186" name="直線コネクタ 185"/>
        <xdr:cNvCxnSpPr/>
      </xdr:nvCxnSpPr>
      <xdr:spPr>
        <a:xfrm flipV="1">
          <a:off x="3797300" y="1390954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51308</xdr:rowOff>
    </xdr:from>
    <xdr:to>
      <xdr:col>15</xdr:col>
      <xdr:colOff>101600</xdr:colOff>
      <xdr:row>81</xdr:row>
      <xdr:rowOff>152908</xdr:rowOff>
    </xdr:to>
    <xdr:sp macro="" textlink="">
      <xdr:nvSpPr>
        <xdr:cNvPr id="187" name="楕円 186"/>
        <xdr:cNvSpPr/>
      </xdr:nvSpPr>
      <xdr:spPr>
        <a:xfrm>
          <a:off x="2857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102108</xdr:rowOff>
    </xdr:to>
    <xdr:cxnSp macro="">
      <xdr:nvCxnSpPr>
        <xdr:cNvPr id="188" name="直線コネクタ 187"/>
        <xdr:cNvCxnSpPr/>
      </xdr:nvCxnSpPr>
      <xdr:spPr>
        <a:xfrm flipV="1">
          <a:off x="2908300" y="139484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189"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190"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191"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192" name="n_1main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169435</xdr:rowOff>
    </xdr:from>
    <xdr:ext cx="405111" cy="259045"/>
    <xdr:sp macro="" textlink="">
      <xdr:nvSpPr>
        <xdr:cNvPr id="193" name="n_2mainValue【公営住宅】&#10;有形固定資産減価償却率"/>
        <xdr:cNvSpPr txBox="1"/>
      </xdr:nvSpPr>
      <xdr:spPr>
        <a:xfrm>
          <a:off x="27057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4" name="直線コネクタ 2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5" name="テキスト ボックス 2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6" name="直線コネクタ 2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7" name="テキスト ボックス 2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8" name="直線コネクタ 2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9" name="テキスト ボックス 2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0" name="直線コネクタ 2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1" name="テキスト ボックス 2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15" name="直線コネクタ 214"/>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1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17" name="直線コネクタ 21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18"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19" name="直線コネクタ 218"/>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20"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21" name="フローチャート: 判断 220"/>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222" name="フローチャート: 判断 221"/>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223" name="フローチャート: 判断 222"/>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224" name="フローチャート: 判断 223"/>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75540</xdr:rowOff>
    </xdr:from>
    <xdr:to>
      <xdr:col>55</xdr:col>
      <xdr:colOff>50800</xdr:colOff>
      <xdr:row>86</xdr:row>
      <xdr:rowOff>5690</xdr:rowOff>
    </xdr:to>
    <xdr:sp macro="" textlink="">
      <xdr:nvSpPr>
        <xdr:cNvPr id="230" name="楕円 229"/>
        <xdr:cNvSpPr/>
      </xdr:nvSpPr>
      <xdr:spPr>
        <a:xfrm>
          <a:off x="104267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161917</xdr:rowOff>
    </xdr:from>
    <xdr:ext cx="469744" cy="259045"/>
    <xdr:sp macro="" textlink="">
      <xdr:nvSpPr>
        <xdr:cNvPr id="231" name="【公営住宅】&#10;一人当たり面積該当値テキスト"/>
        <xdr:cNvSpPr txBox="1"/>
      </xdr:nvSpPr>
      <xdr:spPr>
        <a:xfrm>
          <a:off x="10515600" y="145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75540</xdr:rowOff>
    </xdr:from>
    <xdr:to>
      <xdr:col>50</xdr:col>
      <xdr:colOff>165100</xdr:colOff>
      <xdr:row>86</xdr:row>
      <xdr:rowOff>5690</xdr:rowOff>
    </xdr:to>
    <xdr:sp macro="" textlink="">
      <xdr:nvSpPr>
        <xdr:cNvPr id="232" name="楕円 231"/>
        <xdr:cNvSpPr/>
      </xdr:nvSpPr>
      <xdr:spPr>
        <a:xfrm>
          <a:off x="9588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126340</xdr:rowOff>
    </xdr:from>
    <xdr:to>
      <xdr:col>55</xdr:col>
      <xdr:colOff>0</xdr:colOff>
      <xdr:row>85</xdr:row>
      <xdr:rowOff>126340</xdr:rowOff>
    </xdr:to>
    <xdr:cxnSp macro="">
      <xdr:nvCxnSpPr>
        <xdr:cNvPr id="233" name="直線コネクタ 232"/>
        <xdr:cNvCxnSpPr/>
      </xdr:nvCxnSpPr>
      <xdr:spPr>
        <a:xfrm>
          <a:off x="9639300" y="14699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75540</xdr:rowOff>
    </xdr:from>
    <xdr:to>
      <xdr:col>46</xdr:col>
      <xdr:colOff>38100</xdr:colOff>
      <xdr:row>86</xdr:row>
      <xdr:rowOff>5690</xdr:rowOff>
    </xdr:to>
    <xdr:sp macro="" textlink="">
      <xdr:nvSpPr>
        <xdr:cNvPr id="234" name="楕円 233"/>
        <xdr:cNvSpPr/>
      </xdr:nvSpPr>
      <xdr:spPr>
        <a:xfrm>
          <a:off x="8699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126340</xdr:rowOff>
    </xdr:from>
    <xdr:to>
      <xdr:col>50</xdr:col>
      <xdr:colOff>114300</xdr:colOff>
      <xdr:row>85</xdr:row>
      <xdr:rowOff>126340</xdr:rowOff>
    </xdr:to>
    <xdr:cxnSp macro="">
      <xdr:nvCxnSpPr>
        <xdr:cNvPr id="235" name="直線コネクタ 234"/>
        <xdr:cNvCxnSpPr/>
      </xdr:nvCxnSpPr>
      <xdr:spPr>
        <a:xfrm>
          <a:off x="8750300" y="14699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236"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237"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238"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168267</xdr:rowOff>
    </xdr:from>
    <xdr:ext cx="469744" cy="259045"/>
    <xdr:sp macro="" textlink="">
      <xdr:nvSpPr>
        <xdr:cNvPr id="239" name="n_1mainValue【公営住宅】&#10;一人当たり面積"/>
        <xdr:cNvSpPr txBox="1"/>
      </xdr:nvSpPr>
      <xdr:spPr>
        <a:xfrm>
          <a:off x="93917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168267</xdr:rowOff>
    </xdr:from>
    <xdr:ext cx="469744" cy="259045"/>
    <xdr:sp macro="" textlink="">
      <xdr:nvSpPr>
        <xdr:cNvPr id="240" name="n_2mainValue【公営住宅】&#10;一人当たり面積"/>
        <xdr:cNvSpPr txBox="1"/>
      </xdr:nvSpPr>
      <xdr:spPr>
        <a:xfrm>
          <a:off x="85154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281" name="直線コネクタ 280"/>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282"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283" name="直線コネクタ 282"/>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284"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85" name="直線コネクタ 28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286"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287" name="フローチャート: 判断 286"/>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88" name="フローチャート: 判断 287"/>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289" name="フローチャート: 判断 288"/>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290" name="フローチャート: 判断 289"/>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126365</xdr:rowOff>
    </xdr:from>
    <xdr:to>
      <xdr:col>85</xdr:col>
      <xdr:colOff>177800</xdr:colOff>
      <xdr:row>35</xdr:row>
      <xdr:rowOff>56515</xdr:rowOff>
    </xdr:to>
    <xdr:sp macro="" textlink="">
      <xdr:nvSpPr>
        <xdr:cNvPr id="296" name="楕円 295"/>
        <xdr:cNvSpPr/>
      </xdr:nvSpPr>
      <xdr:spPr>
        <a:xfrm>
          <a:off x="16268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149242</xdr:rowOff>
    </xdr:from>
    <xdr:ext cx="405111" cy="259045"/>
    <xdr:sp macro="" textlink="">
      <xdr:nvSpPr>
        <xdr:cNvPr id="297" name="【認定こども園・幼稚園・保育所】&#10;有形固定資産減価償却率該当値テキスト"/>
        <xdr:cNvSpPr txBox="1"/>
      </xdr:nvSpPr>
      <xdr:spPr>
        <a:xfrm>
          <a:off x="16357600"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298" name="楕円 297"/>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19050</xdr:rowOff>
    </xdr:to>
    <xdr:cxnSp macro="">
      <xdr:nvCxnSpPr>
        <xdr:cNvPr id="299" name="直線コネクタ 298"/>
        <xdr:cNvCxnSpPr/>
      </xdr:nvCxnSpPr>
      <xdr:spPr>
        <a:xfrm flipV="1">
          <a:off x="15481300" y="60064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65405</xdr:rowOff>
    </xdr:from>
    <xdr:to>
      <xdr:col>76</xdr:col>
      <xdr:colOff>165100</xdr:colOff>
      <xdr:row>34</xdr:row>
      <xdr:rowOff>167005</xdr:rowOff>
    </xdr:to>
    <xdr:sp macro="" textlink="">
      <xdr:nvSpPr>
        <xdr:cNvPr id="300" name="楕円 299"/>
        <xdr:cNvSpPr/>
      </xdr:nvSpPr>
      <xdr:spPr>
        <a:xfrm>
          <a:off x="14541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35</xdr:row>
      <xdr:rowOff>19050</xdr:rowOff>
    </xdr:to>
    <xdr:cxnSp macro="">
      <xdr:nvCxnSpPr>
        <xdr:cNvPr id="301" name="直線コネクタ 300"/>
        <xdr:cNvCxnSpPr/>
      </xdr:nvCxnSpPr>
      <xdr:spPr>
        <a:xfrm>
          <a:off x="14592300" y="59455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02"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303"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04"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305" name="n_1mainValue【認定こども園・幼稚園・保育所】&#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12082</xdr:rowOff>
    </xdr:from>
    <xdr:ext cx="405111" cy="259045"/>
    <xdr:sp macro="" textlink="">
      <xdr:nvSpPr>
        <xdr:cNvPr id="306" name="n_2mainValue【認定こども園・幼稚園・保育所】&#10;有形固定資産減価償却率"/>
        <xdr:cNvSpPr txBox="1"/>
      </xdr:nvSpPr>
      <xdr:spPr>
        <a:xfrm>
          <a:off x="14389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7" name="直線コネクタ 3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8" name="テキスト ボックス 3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9" name="直線コネクタ 3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0" name="テキスト ボックス 3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1" name="直線コネクタ 3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2" name="テキスト ボックス 3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3" name="直線コネクタ 3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4" name="テキスト ボックス 3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5" name="直線コネクタ 3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6" name="テキスト ボックス 3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330" name="直線コネクタ 329"/>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331"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332" name="直線コネクタ 331"/>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3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34" name="直線コネクタ 33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335"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36" name="フローチャート: 判断 33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37" name="フローチャート: 判断 33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338" name="フローチャート: 判断 337"/>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339" name="フローチャート: 判断 338"/>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45" name="楕円 344"/>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346" name="【認定こども園・幼稚園・保育所】&#10;一人当たり面積該当値テキスト"/>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347" name="楕円 346"/>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129540</xdr:rowOff>
    </xdr:to>
    <xdr:cxnSp macro="">
      <xdr:nvCxnSpPr>
        <xdr:cNvPr id="348" name="直線コネクタ 347"/>
        <xdr:cNvCxnSpPr/>
      </xdr:nvCxnSpPr>
      <xdr:spPr>
        <a:xfrm>
          <a:off x="21323300" y="664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349" name="楕円 348"/>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129540</xdr:rowOff>
    </xdr:to>
    <xdr:cxnSp macro="">
      <xdr:nvCxnSpPr>
        <xdr:cNvPr id="350" name="直線コネクタ 349"/>
        <xdr:cNvCxnSpPr/>
      </xdr:nvCxnSpPr>
      <xdr:spPr>
        <a:xfrm>
          <a:off x="20434300" y="664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351"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352"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353"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354" name="n_1mainValue【認定こども園・幼稚園・保育所】&#10;一人当たり面積"/>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355" name="n_2mainValue【認定こども園・幼稚園・保育所】&#10;一人当たり面積"/>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382" name="直線コネクタ 381"/>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383"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384" name="直線コネクタ 383"/>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385"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386" name="直線コネクタ 385"/>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387"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388" name="フローチャート: 判断 387"/>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389" name="フローチャート: 判断 388"/>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390" name="フローチャート: 判断 389"/>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391" name="フローチャート: 判断 390"/>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397" name="楕円 396"/>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398" name="【学校施設】&#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399" name="楕円 398"/>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96338</xdr:rowOff>
    </xdr:to>
    <xdr:cxnSp macro="">
      <xdr:nvCxnSpPr>
        <xdr:cNvPr id="400" name="直線コネクタ 399"/>
        <xdr:cNvCxnSpPr/>
      </xdr:nvCxnSpPr>
      <xdr:spPr>
        <a:xfrm flipV="1">
          <a:off x="15481300" y="1047314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401" name="楕円 400"/>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96338</xdr:rowOff>
    </xdr:to>
    <xdr:cxnSp macro="">
      <xdr:nvCxnSpPr>
        <xdr:cNvPr id="402" name="直線コネクタ 401"/>
        <xdr:cNvCxnSpPr/>
      </xdr:nvCxnSpPr>
      <xdr:spPr>
        <a:xfrm>
          <a:off x="14592300" y="104862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403"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404"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05"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406" name="n_1mainValue【学校施設】&#10;有形固定資産減価償却率"/>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407" name="n_2mainValue【学校施設】&#10;有形固定資産減価償却率"/>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430" name="直線コネクタ 429"/>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31"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32" name="直線コネクタ 431"/>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433"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434" name="直線コネクタ 433"/>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435"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436" name="フローチャート: 判断 435"/>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437" name="フローチャート: 判断 436"/>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438" name="フローチャート: 判断 437"/>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439" name="フローチャート: 判断 438"/>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164998</xdr:rowOff>
    </xdr:from>
    <xdr:to>
      <xdr:col>116</xdr:col>
      <xdr:colOff>114300</xdr:colOff>
      <xdr:row>63</xdr:row>
      <xdr:rowOff>95148</xdr:rowOff>
    </xdr:to>
    <xdr:sp macro="" textlink="">
      <xdr:nvSpPr>
        <xdr:cNvPr id="445" name="楕円 444"/>
        <xdr:cNvSpPr/>
      </xdr:nvSpPr>
      <xdr:spPr>
        <a:xfrm>
          <a:off x="221107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143425</xdr:rowOff>
    </xdr:from>
    <xdr:ext cx="469744" cy="259045"/>
    <xdr:sp macro="" textlink="">
      <xdr:nvSpPr>
        <xdr:cNvPr id="446" name="【学校施設】&#10;一人当たり面積該当値テキスト"/>
        <xdr:cNvSpPr txBox="1"/>
      </xdr:nvSpPr>
      <xdr:spPr>
        <a:xfrm>
          <a:off x="22199600" y="1077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165456</xdr:rowOff>
    </xdr:from>
    <xdr:to>
      <xdr:col>112</xdr:col>
      <xdr:colOff>38100</xdr:colOff>
      <xdr:row>63</xdr:row>
      <xdr:rowOff>95606</xdr:rowOff>
    </xdr:to>
    <xdr:sp macro="" textlink="">
      <xdr:nvSpPr>
        <xdr:cNvPr id="447" name="楕円 446"/>
        <xdr:cNvSpPr/>
      </xdr:nvSpPr>
      <xdr:spPr>
        <a:xfrm>
          <a:off x="212725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44348</xdr:rowOff>
    </xdr:from>
    <xdr:to>
      <xdr:col>116</xdr:col>
      <xdr:colOff>63500</xdr:colOff>
      <xdr:row>63</xdr:row>
      <xdr:rowOff>44806</xdr:rowOff>
    </xdr:to>
    <xdr:cxnSp macro="">
      <xdr:nvCxnSpPr>
        <xdr:cNvPr id="448" name="直線コネクタ 447"/>
        <xdr:cNvCxnSpPr/>
      </xdr:nvCxnSpPr>
      <xdr:spPr>
        <a:xfrm flipV="1">
          <a:off x="21323300" y="1084569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449" name="楕円 448"/>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44806</xdr:rowOff>
    </xdr:from>
    <xdr:to>
      <xdr:col>111</xdr:col>
      <xdr:colOff>177800</xdr:colOff>
      <xdr:row>63</xdr:row>
      <xdr:rowOff>45720</xdr:rowOff>
    </xdr:to>
    <xdr:cxnSp macro="">
      <xdr:nvCxnSpPr>
        <xdr:cNvPr id="450" name="直線コネクタ 449"/>
        <xdr:cNvCxnSpPr/>
      </xdr:nvCxnSpPr>
      <xdr:spPr>
        <a:xfrm flipV="1">
          <a:off x="20434300" y="108461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451" name="n_1aveValue【学校施設】&#10;一人当たり面積"/>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452" name="n_2ave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453"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112133</xdr:rowOff>
    </xdr:from>
    <xdr:ext cx="469744" cy="259045"/>
    <xdr:sp macro="" textlink="">
      <xdr:nvSpPr>
        <xdr:cNvPr id="454" name="n_1mainValue【学校施設】&#10;一人当たり面積"/>
        <xdr:cNvSpPr txBox="1"/>
      </xdr:nvSpPr>
      <xdr:spPr>
        <a:xfrm>
          <a:off x="21075727" y="1057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455" name="n_2mainValue【学校施設】&#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6" name="テキスト ボックス 4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7" name="直線コネクタ 4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8" name="テキスト ボックス 4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9" name="直線コネクタ 4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0" name="テキスト ボックス 4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1" name="直線コネクタ 4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2" name="テキスト ボックス 4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3" name="直線コネクタ 4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4" name="テキスト ボックス 4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5" name="直線コネクタ 4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6" name="テキスト ボックス 4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8" name="テキスト ボックス 4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480" name="直線コネクタ 479"/>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81"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82" name="直線コネクタ 481"/>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4" name="直線コネクタ 48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485"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486" name="フローチャート: 判断 485"/>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487" name="フローチャート: 判断 486"/>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488" name="フローチャート: 判断 487"/>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489" name="フローチャート: 判断 488"/>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495" name="楕円 494"/>
        <xdr:cNvSpPr/>
      </xdr:nvSpPr>
      <xdr:spPr>
        <a:xfrm>
          <a:off x="16268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496" name="【児童館】&#10;有形固定資産減価償却率該当値テキスト"/>
        <xdr:cNvSpPr txBox="1"/>
      </xdr:nvSpPr>
      <xdr:spPr>
        <a:xfrm>
          <a:off x="16357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497" name="楕円 496"/>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81</xdr:row>
      <xdr:rowOff>20955</xdr:rowOff>
    </xdr:to>
    <xdr:cxnSp macro="">
      <xdr:nvCxnSpPr>
        <xdr:cNvPr id="498" name="直線コネクタ 497"/>
        <xdr:cNvCxnSpPr/>
      </xdr:nvCxnSpPr>
      <xdr:spPr>
        <a:xfrm flipV="1">
          <a:off x="15481300" y="138722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499" name="楕円 498"/>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20955</xdr:rowOff>
    </xdr:from>
    <xdr:to>
      <xdr:col>81</xdr:col>
      <xdr:colOff>50800</xdr:colOff>
      <xdr:row>81</xdr:row>
      <xdr:rowOff>57150</xdr:rowOff>
    </xdr:to>
    <xdr:cxnSp macro="">
      <xdr:nvCxnSpPr>
        <xdr:cNvPr id="500" name="直線コネクタ 499"/>
        <xdr:cNvCxnSpPr/>
      </xdr:nvCxnSpPr>
      <xdr:spPr>
        <a:xfrm flipV="1">
          <a:off x="14592300" y="13908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01"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02"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03"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88282</xdr:rowOff>
    </xdr:from>
    <xdr:ext cx="405111" cy="259045"/>
    <xdr:sp macro="" textlink="">
      <xdr:nvSpPr>
        <xdr:cNvPr id="504" name="n_1mainValue【児童館】&#10;有形固定資産減価償却率"/>
        <xdr:cNvSpPr txBox="1"/>
      </xdr:nvSpPr>
      <xdr:spPr>
        <a:xfrm>
          <a:off x="15266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05" name="n_2main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529" name="直線コネクタ 528"/>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3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1" name="直線コネクタ 53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32"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33" name="直線コネクタ 53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34"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35" name="フローチャート: 判断 53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36" name="フローチャート: 判断 53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37" name="フローチャート: 判断 53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38" name="フローチャート: 判断 537"/>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44" name="楕円 543"/>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545"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46" name="楕円 54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547" name="直線コネクタ 546"/>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548" name="楕円 547"/>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549" name="直線コネクタ 548"/>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5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5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552"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553"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54"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5" name="テキスト ボックス 5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6" name="直線コネクタ 5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7" name="テキスト ボックス 5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8" name="直線コネクタ 5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9" name="テキスト ボックス 5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0" name="直線コネクタ 5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1" name="テキスト ボックス 5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2" name="直線コネクタ 5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3" name="テキスト ボックス 5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4" name="直線コネクタ 5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5" name="テキスト ボックス 5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579" name="直線コネクタ 578"/>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580"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581" name="直線コネクタ 580"/>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582"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583" name="直線コネクタ 582"/>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584"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585" name="フローチャート: 判断 584"/>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586" name="フローチャート: 判断 585"/>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587" name="フローチャート: 判断 586"/>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588" name="フローチャート: 判断 587"/>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594" name="楕円 593"/>
        <xdr:cNvSpPr/>
      </xdr:nvSpPr>
      <xdr:spPr>
        <a:xfrm>
          <a:off x="16268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595" name="【公民館】&#10;有形固定資産減価償却率該当値テキスト"/>
        <xdr:cNvSpPr txBox="1"/>
      </xdr:nvSpPr>
      <xdr:spPr>
        <a:xfrm>
          <a:off x="16357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596" name="楕円 595"/>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91439</xdr:rowOff>
    </xdr:from>
    <xdr:to>
      <xdr:col>85</xdr:col>
      <xdr:colOff>127000</xdr:colOff>
      <xdr:row>105</xdr:row>
      <xdr:rowOff>133350</xdr:rowOff>
    </xdr:to>
    <xdr:cxnSp macro="">
      <xdr:nvCxnSpPr>
        <xdr:cNvPr id="597" name="直線コネクタ 596"/>
        <xdr:cNvCxnSpPr/>
      </xdr:nvCxnSpPr>
      <xdr:spPr>
        <a:xfrm flipV="1">
          <a:off x="15481300" y="180936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598" name="楕円 597"/>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7620</xdr:rowOff>
    </xdr:to>
    <xdr:cxnSp macro="">
      <xdr:nvCxnSpPr>
        <xdr:cNvPr id="599" name="直線コネクタ 598"/>
        <xdr:cNvCxnSpPr/>
      </xdr:nvCxnSpPr>
      <xdr:spPr>
        <a:xfrm flipV="1">
          <a:off x="14592300" y="1813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00"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01" name="n_2ave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02"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03"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04" name="n_2mainValue【公民館】&#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628" name="直線コネクタ 627"/>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29"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30" name="直線コネクタ 629"/>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31"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32" name="直線コネクタ 631"/>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633"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634" name="フローチャート: 判断 633"/>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635" name="フローチャート: 判断 634"/>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36" name="フローチャート: 判断 635"/>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637" name="フローチャート: 判断 636"/>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643" name="楕円 642"/>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644" name="【公民館】&#10;一人当たり面積該当値テキスト"/>
        <xdr:cNvSpPr txBox="1"/>
      </xdr:nvSpPr>
      <xdr:spPr>
        <a:xfrm>
          <a:off x="22199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645" name="楕円 644"/>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133350</xdr:rowOff>
    </xdr:to>
    <xdr:cxnSp macro="">
      <xdr:nvCxnSpPr>
        <xdr:cNvPr id="646" name="直線コネクタ 645"/>
        <xdr:cNvCxnSpPr/>
      </xdr:nvCxnSpPr>
      <xdr:spPr>
        <a:xfrm>
          <a:off x="21323300" y="1744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647" name="楕円 646"/>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133350</xdr:rowOff>
    </xdr:to>
    <xdr:cxnSp macro="">
      <xdr:nvCxnSpPr>
        <xdr:cNvPr id="648" name="直線コネクタ 647"/>
        <xdr:cNvCxnSpPr/>
      </xdr:nvCxnSpPr>
      <xdr:spPr>
        <a:xfrm>
          <a:off x="20434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649"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650"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651"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652" name="n_1mainValue【公民館】&#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653" name="n_2mainValue【公民館】&#10;一人当たり面積"/>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であり、この中でも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年度の合併時に決定した新市建設計画に基づき、合併特例債を活用して市内各駅の駅前広場等のインフラ整備を実施してきたことから数値が低くなっており、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年度に川間公民館を新築したことなどから数値が低くなっている。</a:t>
          </a:r>
        </a:p>
        <a:p>
          <a:r>
            <a:rPr kumimoji="1" lang="ja-JP" altLang="en-US" sz="1300">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であり、この中でも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が高くなっている。これは、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施設を運営している市立幼稚園、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施設を運営している市立保育所、</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施設を運営している児童館の、大部分が昭和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年代に建設された施設であり、耐用年数を超過し老朽化した建物が多いことから数値が高くなっている。</a:t>
          </a:r>
        </a:p>
        <a:p>
          <a:r>
            <a:rPr kumimoji="1" lang="ja-JP" altLang="en-US" sz="13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154,727
151,711
103.55
50,211,722
48,663,396
1,336,859
30,197,039
46,138,440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9" name="楕円 68"/>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0" name="【図書館】&#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135128</xdr:rowOff>
    </xdr:from>
    <xdr:to>
      <xdr:col>20</xdr:col>
      <xdr:colOff>38100</xdr:colOff>
      <xdr:row>39</xdr:row>
      <xdr:rowOff>65278</xdr:rowOff>
    </xdr:to>
    <xdr:sp macro="" textlink="">
      <xdr:nvSpPr>
        <xdr:cNvPr id="71" name="楕円 70"/>
        <xdr:cNvSpPr/>
      </xdr:nvSpPr>
      <xdr:spPr>
        <a:xfrm>
          <a:off x="3746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39</xdr:row>
      <xdr:rowOff>14478</xdr:rowOff>
    </xdr:to>
    <xdr:cxnSp macro="">
      <xdr:nvCxnSpPr>
        <xdr:cNvPr id="72" name="直線コネクタ 71"/>
        <xdr:cNvCxnSpPr/>
      </xdr:nvCxnSpPr>
      <xdr:spPr>
        <a:xfrm flipV="1">
          <a:off x="3797300" y="66370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109982</xdr:rowOff>
    </xdr:from>
    <xdr:to>
      <xdr:col>15</xdr:col>
      <xdr:colOff>101600</xdr:colOff>
      <xdr:row>39</xdr:row>
      <xdr:rowOff>40132</xdr:rowOff>
    </xdr:to>
    <xdr:sp macro="" textlink="">
      <xdr:nvSpPr>
        <xdr:cNvPr id="73" name="楕円 72"/>
        <xdr:cNvSpPr/>
      </xdr:nvSpPr>
      <xdr:spPr>
        <a:xfrm>
          <a:off x="2857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160782</xdr:rowOff>
    </xdr:from>
    <xdr:to>
      <xdr:col>19</xdr:col>
      <xdr:colOff>177800</xdr:colOff>
      <xdr:row>39</xdr:row>
      <xdr:rowOff>14478</xdr:rowOff>
    </xdr:to>
    <xdr:cxnSp macro="">
      <xdr:nvCxnSpPr>
        <xdr:cNvPr id="74" name="直線コネクタ 73"/>
        <xdr:cNvCxnSpPr/>
      </xdr:nvCxnSpPr>
      <xdr:spPr>
        <a:xfrm>
          <a:off x="2908300" y="66758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5"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6"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56405</xdr:rowOff>
    </xdr:from>
    <xdr:ext cx="405111" cy="259045"/>
    <xdr:sp macro="" textlink="">
      <xdr:nvSpPr>
        <xdr:cNvPr id="78" name="n_1mainValue【図書館】&#10;有形固定資産減価償却率"/>
        <xdr:cNvSpPr txBox="1"/>
      </xdr:nvSpPr>
      <xdr:spPr>
        <a:xfrm>
          <a:off x="35820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9" name="n_2mainValue【図書館】&#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116" name="楕円 115"/>
        <xdr:cNvSpPr/>
      </xdr:nvSpPr>
      <xdr:spPr>
        <a:xfrm>
          <a:off x="10426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17" name="【図書館】&#10;一人当たり面積該当値テキスト"/>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18" name="楕円 117"/>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53340</xdr:rowOff>
    </xdr:from>
    <xdr:to>
      <xdr:col>55</xdr:col>
      <xdr:colOff>0</xdr:colOff>
      <xdr:row>34</xdr:row>
      <xdr:rowOff>53340</xdr:rowOff>
    </xdr:to>
    <xdr:cxnSp macro="">
      <xdr:nvCxnSpPr>
        <xdr:cNvPr id="119" name="直線コネクタ 118"/>
        <xdr:cNvCxnSpPr/>
      </xdr:nvCxnSpPr>
      <xdr:spPr>
        <a:xfrm>
          <a:off x="9639300" y="5882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120" name="楕円 119"/>
        <xdr:cNvSpPr/>
      </xdr:nvSpPr>
      <xdr:spPr>
        <a:xfrm>
          <a:off x="869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34</xdr:row>
      <xdr:rowOff>53340</xdr:rowOff>
    </xdr:to>
    <xdr:cxnSp macro="">
      <xdr:nvCxnSpPr>
        <xdr:cNvPr id="121" name="直線コネクタ 120"/>
        <xdr:cNvCxnSpPr/>
      </xdr:nvCxnSpPr>
      <xdr:spPr>
        <a:xfrm>
          <a:off x="8750300" y="5882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120667</xdr:rowOff>
    </xdr:from>
    <xdr:ext cx="469744" cy="259045"/>
    <xdr:sp macro="" textlink="">
      <xdr:nvSpPr>
        <xdr:cNvPr id="125"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120667</xdr:rowOff>
    </xdr:from>
    <xdr:ext cx="469744" cy="259045"/>
    <xdr:sp macro="" textlink="">
      <xdr:nvSpPr>
        <xdr:cNvPr id="126" name="n_2mainValue【図書館】&#10;一人当たり面積"/>
        <xdr:cNvSpPr txBox="1"/>
      </xdr:nvSpPr>
      <xdr:spPr>
        <a:xfrm>
          <a:off x="8515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56" name="【体育館・プール】&#10;有形固定資産減価償却率平均値テキスト"/>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66" name="楕円 165"/>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165752</xdr:rowOff>
    </xdr:from>
    <xdr:ext cx="405111" cy="259045"/>
    <xdr:sp macro="" textlink="">
      <xdr:nvSpPr>
        <xdr:cNvPr id="167" name="【体育館・プール】&#10;有形固定資産減価償却率該当値テキスト"/>
        <xdr:cNvSpPr txBox="1"/>
      </xdr:nvSpPr>
      <xdr:spPr>
        <a:xfrm>
          <a:off x="4673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68" name="楕円 167"/>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110490</xdr:rowOff>
    </xdr:to>
    <xdr:cxnSp macro="">
      <xdr:nvCxnSpPr>
        <xdr:cNvPr id="169" name="直線コネクタ 168"/>
        <xdr:cNvCxnSpPr/>
      </xdr:nvCxnSpPr>
      <xdr:spPr>
        <a:xfrm flipV="1">
          <a:off x="3797300" y="105251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70" name="楕円 169"/>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154305</xdr:rowOff>
    </xdr:to>
    <xdr:cxnSp macro="">
      <xdr:nvCxnSpPr>
        <xdr:cNvPr id="171" name="直線コネクタ 170"/>
        <xdr:cNvCxnSpPr/>
      </xdr:nvCxnSpPr>
      <xdr:spPr>
        <a:xfrm flipV="1">
          <a:off x="2908300" y="10568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2"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73" name="n_2ave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175" name="n_1mainValue【体育館・プール】&#10;有形固定資産減価償却率"/>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76"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03"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56642</xdr:rowOff>
    </xdr:from>
    <xdr:to>
      <xdr:col>55</xdr:col>
      <xdr:colOff>50800</xdr:colOff>
      <xdr:row>61</xdr:row>
      <xdr:rowOff>158242</xdr:rowOff>
    </xdr:to>
    <xdr:sp macro="" textlink="">
      <xdr:nvSpPr>
        <xdr:cNvPr id="213" name="楕円 212"/>
        <xdr:cNvSpPr/>
      </xdr:nvSpPr>
      <xdr:spPr>
        <a:xfrm>
          <a:off x="10426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79519</xdr:rowOff>
    </xdr:from>
    <xdr:ext cx="469744" cy="259045"/>
    <xdr:sp macro="" textlink="">
      <xdr:nvSpPr>
        <xdr:cNvPr id="214" name="【体育館・プール】&#10;一人当たり面積該当値テキスト"/>
        <xdr:cNvSpPr txBox="1"/>
      </xdr:nvSpPr>
      <xdr:spPr>
        <a:xfrm>
          <a:off x="105156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56642</xdr:rowOff>
    </xdr:from>
    <xdr:to>
      <xdr:col>50</xdr:col>
      <xdr:colOff>165100</xdr:colOff>
      <xdr:row>61</xdr:row>
      <xdr:rowOff>158242</xdr:rowOff>
    </xdr:to>
    <xdr:sp macro="" textlink="">
      <xdr:nvSpPr>
        <xdr:cNvPr id="215" name="楕円 214"/>
        <xdr:cNvSpPr/>
      </xdr:nvSpPr>
      <xdr:spPr>
        <a:xfrm>
          <a:off x="9588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107442</xdr:rowOff>
    </xdr:from>
    <xdr:to>
      <xdr:col>55</xdr:col>
      <xdr:colOff>0</xdr:colOff>
      <xdr:row>61</xdr:row>
      <xdr:rowOff>107442</xdr:rowOff>
    </xdr:to>
    <xdr:cxnSp macro="">
      <xdr:nvCxnSpPr>
        <xdr:cNvPr id="216" name="直線コネクタ 215"/>
        <xdr:cNvCxnSpPr/>
      </xdr:nvCxnSpPr>
      <xdr:spPr>
        <a:xfrm>
          <a:off x="9639300" y="1056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104648</xdr:rowOff>
    </xdr:from>
    <xdr:to>
      <xdr:col>46</xdr:col>
      <xdr:colOff>38100</xdr:colOff>
      <xdr:row>63</xdr:row>
      <xdr:rowOff>34798</xdr:rowOff>
    </xdr:to>
    <xdr:sp macro="" textlink="">
      <xdr:nvSpPr>
        <xdr:cNvPr id="217" name="楕円 216"/>
        <xdr:cNvSpPr/>
      </xdr:nvSpPr>
      <xdr:spPr>
        <a:xfrm>
          <a:off x="8699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107442</xdr:rowOff>
    </xdr:from>
    <xdr:to>
      <xdr:col>50</xdr:col>
      <xdr:colOff>114300</xdr:colOff>
      <xdr:row>62</xdr:row>
      <xdr:rowOff>155448</xdr:rowOff>
    </xdr:to>
    <xdr:cxnSp macro="">
      <xdr:nvCxnSpPr>
        <xdr:cNvPr id="218" name="直線コネクタ 217"/>
        <xdr:cNvCxnSpPr/>
      </xdr:nvCxnSpPr>
      <xdr:spPr>
        <a:xfrm flipV="1">
          <a:off x="8750300" y="1056589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3319</xdr:rowOff>
    </xdr:from>
    <xdr:ext cx="469744" cy="259045"/>
    <xdr:sp macro="" textlink="">
      <xdr:nvSpPr>
        <xdr:cNvPr id="222" name="n_1mainValue【体育館・プール】&#10;一人当たり面積"/>
        <xdr:cNvSpPr txBox="1"/>
      </xdr:nvSpPr>
      <xdr:spPr>
        <a:xfrm>
          <a:off x="9391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25925</xdr:rowOff>
    </xdr:from>
    <xdr:ext cx="469744" cy="259045"/>
    <xdr:sp macro="" textlink="">
      <xdr:nvSpPr>
        <xdr:cNvPr id="223" name="n_2mainValue【体育館・プール】&#10;一人当たり面積"/>
        <xdr:cNvSpPr txBox="1"/>
      </xdr:nvSpPr>
      <xdr:spPr>
        <a:xfrm>
          <a:off x="8515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19686</xdr:rowOff>
    </xdr:from>
    <xdr:to>
      <xdr:col>24</xdr:col>
      <xdr:colOff>114300</xdr:colOff>
      <xdr:row>79</xdr:row>
      <xdr:rowOff>121286</xdr:rowOff>
    </xdr:to>
    <xdr:sp macro="" textlink="">
      <xdr:nvSpPr>
        <xdr:cNvPr id="262" name="楕円 261"/>
        <xdr:cNvSpPr/>
      </xdr:nvSpPr>
      <xdr:spPr>
        <a:xfrm>
          <a:off x="45847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42563</xdr:rowOff>
    </xdr:from>
    <xdr:ext cx="405111" cy="259045"/>
    <xdr:sp macro="" textlink="">
      <xdr:nvSpPr>
        <xdr:cNvPr id="263" name="【福祉施設】&#10;有形固定資産減価償却率該当値テキスト"/>
        <xdr:cNvSpPr txBox="1"/>
      </xdr:nvSpPr>
      <xdr:spPr>
        <a:xfrm>
          <a:off x="467360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264" name="楕円 263"/>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70486</xdr:rowOff>
    </xdr:from>
    <xdr:to>
      <xdr:col>24</xdr:col>
      <xdr:colOff>63500</xdr:colOff>
      <xdr:row>79</xdr:row>
      <xdr:rowOff>100964</xdr:rowOff>
    </xdr:to>
    <xdr:cxnSp macro="">
      <xdr:nvCxnSpPr>
        <xdr:cNvPr id="265" name="直線コネクタ 264"/>
        <xdr:cNvCxnSpPr/>
      </xdr:nvCxnSpPr>
      <xdr:spPr>
        <a:xfrm flipV="1">
          <a:off x="3797300" y="136150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76836</xdr:rowOff>
    </xdr:from>
    <xdr:to>
      <xdr:col>15</xdr:col>
      <xdr:colOff>101600</xdr:colOff>
      <xdr:row>80</xdr:row>
      <xdr:rowOff>6986</xdr:rowOff>
    </xdr:to>
    <xdr:sp macro="" textlink="">
      <xdr:nvSpPr>
        <xdr:cNvPr id="266" name="楕円 265"/>
        <xdr:cNvSpPr/>
      </xdr:nvSpPr>
      <xdr:spPr>
        <a:xfrm>
          <a:off x="2857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127636</xdr:rowOff>
    </xdr:to>
    <xdr:cxnSp macro="">
      <xdr:nvCxnSpPr>
        <xdr:cNvPr id="267" name="直線コネクタ 266"/>
        <xdr:cNvCxnSpPr/>
      </xdr:nvCxnSpPr>
      <xdr:spPr>
        <a:xfrm flipV="1">
          <a:off x="2908300" y="136455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69"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271" name="n_1mainValue【福祉施設】&#10;有形固定資産減価償却率"/>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23513</xdr:rowOff>
    </xdr:from>
    <xdr:ext cx="405111" cy="259045"/>
    <xdr:sp macro="" textlink="">
      <xdr:nvSpPr>
        <xdr:cNvPr id="272" name="n_2mainValue【福祉施設】&#10;有形固定資産減価償却率"/>
        <xdr:cNvSpPr txBox="1"/>
      </xdr:nvSpPr>
      <xdr:spPr>
        <a:xfrm>
          <a:off x="2705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76200</xdr:rowOff>
    </xdr:from>
    <xdr:to>
      <xdr:col>55</xdr:col>
      <xdr:colOff>50800</xdr:colOff>
      <xdr:row>81</xdr:row>
      <xdr:rowOff>6350</xdr:rowOff>
    </xdr:to>
    <xdr:sp macro="" textlink="">
      <xdr:nvSpPr>
        <xdr:cNvPr id="311" name="楕円 310"/>
        <xdr:cNvSpPr/>
      </xdr:nvSpPr>
      <xdr:spPr>
        <a:xfrm>
          <a:off x="104267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99077</xdr:rowOff>
    </xdr:from>
    <xdr:ext cx="469744" cy="259045"/>
    <xdr:sp macro="" textlink="">
      <xdr:nvSpPr>
        <xdr:cNvPr id="312" name="【福祉施設】&#10;一人当たり面積該当値テキスト"/>
        <xdr:cNvSpPr txBox="1"/>
      </xdr:nvSpPr>
      <xdr:spPr>
        <a:xfrm>
          <a:off x="10515600"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76200</xdr:rowOff>
    </xdr:from>
    <xdr:to>
      <xdr:col>50</xdr:col>
      <xdr:colOff>165100</xdr:colOff>
      <xdr:row>81</xdr:row>
      <xdr:rowOff>6350</xdr:rowOff>
    </xdr:to>
    <xdr:sp macro="" textlink="">
      <xdr:nvSpPr>
        <xdr:cNvPr id="313" name="楕円 312"/>
        <xdr:cNvSpPr/>
      </xdr:nvSpPr>
      <xdr:spPr>
        <a:xfrm>
          <a:off x="9588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127000</xdr:rowOff>
    </xdr:from>
    <xdr:to>
      <xdr:col>55</xdr:col>
      <xdr:colOff>0</xdr:colOff>
      <xdr:row>80</xdr:row>
      <xdr:rowOff>127000</xdr:rowOff>
    </xdr:to>
    <xdr:cxnSp macro="">
      <xdr:nvCxnSpPr>
        <xdr:cNvPr id="314" name="直線コネクタ 313"/>
        <xdr:cNvCxnSpPr/>
      </xdr:nvCxnSpPr>
      <xdr:spPr>
        <a:xfrm>
          <a:off x="9639300" y="1384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76200</xdr:rowOff>
    </xdr:from>
    <xdr:to>
      <xdr:col>46</xdr:col>
      <xdr:colOff>38100</xdr:colOff>
      <xdr:row>81</xdr:row>
      <xdr:rowOff>6350</xdr:rowOff>
    </xdr:to>
    <xdr:sp macro="" textlink="">
      <xdr:nvSpPr>
        <xdr:cNvPr id="315" name="楕円 314"/>
        <xdr:cNvSpPr/>
      </xdr:nvSpPr>
      <xdr:spPr>
        <a:xfrm>
          <a:off x="8699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127000</xdr:rowOff>
    </xdr:from>
    <xdr:to>
      <xdr:col>50</xdr:col>
      <xdr:colOff>114300</xdr:colOff>
      <xdr:row>80</xdr:row>
      <xdr:rowOff>127000</xdr:rowOff>
    </xdr:to>
    <xdr:cxnSp macro="">
      <xdr:nvCxnSpPr>
        <xdr:cNvPr id="316" name="直線コネクタ 315"/>
        <xdr:cNvCxnSpPr/>
      </xdr:nvCxnSpPr>
      <xdr:spPr>
        <a:xfrm>
          <a:off x="8750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22877</xdr:rowOff>
    </xdr:from>
    <xdr:ext cx="469744" cy="259045"/>
    <xdr:sp macro="" textlink="">
      <xdr:nvSpPr>
        <xdr:cNvPr id="320" name="n_1mainValue【福祉施設】&#10;一人当たり面積"/>
        <xdr:cNvSpPr txBox="1"/>
      </xdr:nvSpPr>
      <xdr:spPr>
        <a:xfrm>
          <a:off x="93917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22877</xdr:rowOff>
    </xdr:from>
    <xdr:ext cx="469744" cy="259045"/>
    <xdr:sp macro="" textlink="">
      <xdr:nvSpPr>
        <xdr:cNvPr id="321" name="n_2mainValue【福祉施設】&#10;一人当たり面積"/>
        <xdr:cNvSpPr txBox="1"/>
      </xdr:nvSpPr>
      <xdr:spPr>
        <a:xfrm>
          <a:off x="8515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361" name="楕円 360"/>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652</xdr:rowOff>
    </xdr:from>
    <xdr:ext cx="405111" cy="259045"/>
    <xdr:sp macro="" textlink="">
      <xdr:nvSpPr>
        <xdr:cNvPr id="362" name="【市民会館】&#10;有形固定資産減価償却率該当値テキスト"/>
        <xdr:cNvSpPr txBox="1"/>
      </xdr:nvSpPr>
      <xdr:spPr>
        <a:xfrm>
          <a:off x="4673600"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17780</xdr:rowOff>
    </xdr:from>
    <xdr:to>
      <xdr:col>20</xdr:col>
      <xdr:colOff>38100</xdr:colOff>
      <xdr:row>105</xdr:row>
      <xdr:rowOff>119380</xdr:rowOff>
    </xdr:to>
    <xdr:sp macro="" textlink="">
      <xdr:nvSpPr>
        <xdr:cNvPr id="363" name="楕円 362"/>
        <xdr:cNvSpPr/>
      </xdr:nvSpPr>
      <xdr:spPr>
        <a:xfrm>
          <a:off x="3746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28575</xdr:rowOff>
    </xdr:from>
    <xdr:to>
      <xdr:col>24</xdr:col>
      <xdr:colOff>63500</xdr:colOff>
      <xdr:row>105</xdr:row>
      <xdr:rowOff>68580</xdr:rowOff>
    </xdr:to>
    <xdr:cxnSp macro="">
      <xdr:nvCxnSpPr>
        <xdr:cNvPr id="364" name="直線コネクタ 363"/>
        <xdr:cNvCxnSpPr/>
      </xdr:nvCxnSpPr>
      <xdr:spPr>
        <a:xfrm flipV="1">
          <a:off x="3797300" y="180308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57786</xdr:rowOff>
    </xdr:from>
    <xdr:to>
      <xdr:col>15</xdr:col>
      <xdr:colOff>101600</xdr:colOff>
      <xdr:row>105</xdr:row>
      <xdr:rowOff>159386</xdr:rowOff>
    </xdr:to>
    <xdr:sp macro="" textlink="">
      <xdr:nvSpPr>
        <xdr:cNvPr id="365" name="楕円 364"/>
        <xdr:cNvSpPr/>
      </xdr:nvSpPr>
      <xdr:spPr>
        <a:xfrm>
          <a:off x="2857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68580</xdr:rowOff>
    </xdr:from>
    <xdr:to>
      <xdr:col>19</xdr:col>
      <xdr:colOff>177800</xdr:colOff>
      <xdr:row>105</xdr:row>
      <xdr:rowOff>108586</xdr:rowOff>
    </xdr:to>
    <xdr:cxnSp macro="">
      <xdr:nvCxnSpPr>
        <xdr:cNvPr id="366" name="直線コネクタ 365"/>
        <xdr:cNvCxnSpPr/>
      </xdr:nvCxnSpPr>
      <xdr:spPr>
        <a:xfrm flipV="1">
          <a:off x="2908300" y="180708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67"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6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110507</xdr:rowOff>
    </xdr:from>
    <xdr:ext cx="405111" cy="259045"/>
    <xdr:sp macro="" textlink="">
      <xdr:nvSpPr>
        <xdr:cNvPr id="370" name="n_1mainValue【市民会館】&#10;有形固定資産減価償却率"/>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150513</xdr:rowOff>
    </xdr:from>
    <xdr:ext cx="405111" cy="259045"/>
    <xdr:sp macro="" textlink="">
      <xdr:nvSpPr>
        <xdr:cNvPr id="371" name="n_2mainValue【市民会館】&#10;有形固定資産減価償却率"/>
        <xdr:cNvSpPr txBox="1"/>
      </xdr:nvSpPr>
      <xdr:spPr>
        <a:xfrm>
          <a:off x="2705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00"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410" name="楕円 409"/>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125747</xdr:rowOff>
    </xdr:from>
    <xdr:ext cx="469744" cy="259045"/>
    <xdr:sp macro="" textlink="">
      <xdr:nvSpPr>
        <xdr:cNvPr id="411" name="【市民会館】&#10;一人当たり面積該当値テキスト"/>
        <xdr:cNvSpPr txBox="1"/>
      </xdr:nvSpPr>
      <xdr:spPr>
        <a:xfrm>
          <a:off x="10515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412" name="楕円 411"/>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26670</xdr:rowOff>
    </xdr:to>
    <xdr:cxnSp macro="">
      <xdr:nvCxnSpPr>
        <xdr:cNvPr id="413" name="直線コネクタ 412"/>
        <xdr:cNvCxnSpPr/>
      </xdr:nvCxnSpPr>
      <xdr:spPr>
        <a:xfrm>
          <a:off x="9639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14" name="楕円 413"/>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26670</xdr:rowOff>
    </xdr:to>
    <xdr:cxnSp macro="">
      <xdr:nvCxnSpPr>
        <xdr:cNvPr id="415" name="直線コネクタ 414"/>
        <xdr:cNvCxnSpPr/>
      </xdr:nvCxnSpPr>
      <xdr:spPr>
        <a:xfrm>
          <a:off x="8750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6"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17"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68597</xdr:rowOff>
    </xdr:from>
    <xdr:ext cx="469744" cy="259045"/>
    <xdr:sp macro="" textlink="">
      <xdr:nvSpPr>
        <xdr:cNvPr id="419"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20" name="n_2mainValue【市民会館】&#10;一人当たり面積"/>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50"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460" name="楕円 459"/>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461" name="【一般廃棄物処理施設】&#10;有形固定資産減価償却率該当値テキスト"/>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462" name="楕円 461"/>
        <xdr:cNvSpPr/>
      </xdr:nvSpPr>
      <xdr:spPr>
        <a:xfrm>
          <a:off x="1543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36195</xdr:rowOff>
    </xdr:to>
    <xdr:cxnSp macro="">
      <xdr:nvCxnSpPr>
        <xdr:cNvPr id="463" name="直線コネクタ 462"/>
        <xdr:cNvCxnSpPr/>
      </xdr:nvCxnSpPr>
      <xdr:spPr>
        <a:xfrm flipV="1">
          <a:off x="15481300" y="61626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464" name="楕円 463"/>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89535</xdr:rowOff>
    </xdr:to>
    <xdr:cxnSp macro="">
      <xdr:nvCxnSpPr>
        <xdr:cNvPr id="465" name="直線コネクタ 464"/>
        <xdr:cNvCxnSpPr/>
      </xdr:nvCxnSpPr>
      <xdr:spPr>
        <a:xfrm flipV="1">
          <a:off x="14592300" y="62083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66"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67"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469" name="n_1mainValue【一般廃棄物処理施設】&#10;有形固定資産減価償却率"/>
        <xdr:cNvSpPr txBox="1"/>
      </xdr:nvSpPr>
      <xdr:spPr>
        <a:xfrm>
          <a:off x="15266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470" name="n_2mainValue【一般廃棄物処理施設】&#10;有形固定資産減価償却率"/>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499"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144676</xdr:rowOff>
    </xdr:from>
    <xdr:to>
      <xdr:col>116</xdr:col>
      <xdr:colOff>114300</xdr:colOff>
      <xdr:row>40</xdr:row>
      <xdr:rowOff>74826</xdr:rowOff>
    </xdr:to>
    <xdr:sp macro="" textlink="">
      <xdr:nvSpPr>
        <xdr:cNvPr id="509" name="楕円 508"/>
        <xdr:cNvSpPr/>
      </xdr:nvSpPr>
      <xdr:spPr>
        <a:xfrm>
          <a:off x="22110700" y="68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123103</xdr:rowOff>
    </xdr:from>
    <xdr:ext cx="534377" cy="259045"/>
    <xdr:sp macro="" textlink="">
      <xdr:nvSpPr>
        <xdr:cNvPr id="510" name="【一般廃棄物処理施設】&#10;一人当たり有形固定資産（償却資産）額該当値テキスト"/>
        <xdr:cNvSpPr txBox="1"/>
      </xdr:nvSpPr>
      <xdr:spPr>
        <a:xfrm>
          <a:off x="22199600" y="68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146428</xdr:rowOff>
    </xdr:from>
    <xdr:to>
      <xdr:col>112</xdr:col>
      <xdr:colOff>38100</xdr:colOff>
      <xdr:row>40</xdr:row>
      <xdr:rowOff>76578</xdr:rowOff>
    </xdr:to>
    <xdr:sp macro="" textlink="">
      <xdr:nvSpPr>
        <xdr:cNvPr id="511" name="楕円 510"/>
        <xdr:cNvSpPr/>
      </xdr:nvSpPr>
      <xdr:spPr>
        <a:xfrm>
          <a:off x="21272500" y="68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24026</xdr:rowOff>
    </xdr:from>
    <xdr:to>
      <xdr:col>116</xdr:col>
      <xdr:colOff>63500</xdr:colOff>
      <xdr:row>40</xdr:row>
      <xdr:rowOff>25778</xdr:rowOff>
    </xdr:to>
    <xdr:cxnSp macro="">
      <xdr:nvCxnSpPr>
        <xdr:cNvPr id="512" name="直線コネクタ 511"/>
        <xdr:cNvCxnSpPr/>
      </xdr:nvCxnSpPr>
      <xdr:spPr>
        <a:xfrm flipV="1">
          <a:off x="21323300" y="6882026"/>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147038</xdr:rowOff>
    </xdr:from>
    <xdr:to>
      <xdr:col>107</xdr:col>
      <xdr:colOff>101600</xdr:colOff>
      <xdr:row>40</xdr:row>
      <xdr:rowOff>77188</xdr:rowOff>
    </xdr:to>
    <xdr:sp macro="" textlink="">
      <xdr:nvSpPr>
        <xdr:cNvPr id="513" name="楕円 512"/>
        <xdr:cNvSpPr/>
      </xdr:nvSpPr>
      <xdr:spPr>
        <a:xfrm>
          <a:off x="20383500" y="68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25778</xdr:rowOff>
    </xdr:from>
    <xdr:to>
      <xdr:col>111</xdr:col>
      <xdr:colOff>177800</xdr:colOff>
      <xdr:row>40</xdr:row>
      <xdr:rowOff>26388</xdr:rowOff>
    </xdr:to>
    <xdr:cxnSp macro="">
      <xdr:nvCxnSpPr>
        <xdr:cNvPr id="514" name="直線コネクタ 513"/>
        <xdr:cNvCxnSpPr/>
      </xdr:nvCxnSpPr>
      <xdr:spPr>
        <a:xfrm flipV="1">
          <a:off x="20434300" y="688377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15"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16"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67705</xdr:rowOff>
    </xdr:from>
    <xdr:ext cx="534377" cy="259045"/>
    <xdr:sp macro="" textlink="">
      <xdr:nvSpPr>
        <xdr:cNvPr id="518" name="n_1mainValue【一般廃棄物処理施設】&#10;一人当たり有形固定資産（償却資産）額"/>
        <xdr:cNvSpPr txBox="1"/>
      </xdr:nvSpPr>
      <xdr:spPr>
        <a:xfrm>
          <a:off x="21043411" y="692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68315</xdr:rowOff>
    </xdr:from>
    <xdr:ext cx="534377" cy="259045"/>
    <xdr:sp macro="" textlink="">
      <xdr:nvSpPr>
        <xdr:cNvPr id="519" name="n_2mainValue【一般廃棄物処理施設】&#10;一人当たり有形固定資産（償却資産）額"/>
        <xdr:cNvSpPr txBox="1"/>
      </xdr:nvSpPr>
      <xdr:spPr>
        <a:xfrm>
          <a:off x="20167111" y="69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145796</xdr:rowOff>
    </xdr:from>
    <xdr:to>
      <xdr:col>85</xdr:col>
      <xdr:colOff>177800</xdr:colOff>
      <xdr:row>58</xdr:row>
      <xdr:rowOff>75946</xdr:rowOff>
    </xdr:to>
    <xdr:sp macro="" textlink="">
      <xdr:nvSpPr>
        <xdr:cNvPr id="557" name="楕円 556"/>
        <xdr:cNvSpPr/>
      </xdr:nvSpPr>
      <xdr:spPr>
        <a:xfrm>
          <a:off x="162687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168673</xdr:rowOff>
    </xdr:from>
    <xdr:ext cx="405111" cy="259045"/>
    <xdr:sp macro="" textlink="">
      <xdr:nvSpPr>
        <xdr:cNvPr id="558" name="【保健センター・保健所】&#10;有形固定資産減価償却率該当値テキスト"/>
        <xdr:cNvSpPr txBox="1"/>
      </xdr:nvSpPr>
      <xdr:spPr>
        <a:xfrm>
          <a:off x="16357600" y="976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138938</xdr:rowOff>
    </xdr:from>
    <xdr:to>
      <xdr:col>81</xdr:col>
      <xdr:colOff>101600</xdr:colOff>
      <xdr:row>57</xdr:row>
      <xdr:rowOff>69088</xdr:rowOff>
    </xdr:to>
    <xdr:sp macro="" textlink="">
      <xdr:nvSpPr>
        <xdr:cNvPr id="559" name="楕円 558"/>
        <xdr:cNvSpPr/>
      </xdr:nvSpPr>
      <xdr:spPr>
        <a:xfrm>
          <a:off x="15430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18288</xdr:rowOff>
    </xdr:from>
    <xdr:to>
      <xdr:col>85</xdr:col>
      <xdr:colOff>127000</xdr:colOff>
      <xdr:row>58</xdr:row>
      <xdr:rowOff>25146</xdr:rowOff>
    </xdr:to>
    <xdr:cxnSp macro="">
      <xdr:nvCxnSpPr>
        <xdr:cNvPr id="560" name="直線コネクタ 559"/>
        <xdr:cNvCxnSpPr/>
      </xdr:nvCxnSpPr>
      <xdr:spPr>
        <a:xfrm>
          <a:off x="15481300" y="979093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61214</xdr:rowOff>
    </xdr:from>
    <xdr:to>
      <xdr:col>76</xdr:col>
      <xdr:colOff>165100</xdr:colOff>
      <xdr:row>56</xdr:row>
      <xdr:rowOff>162814</xdr:rowOff>
    </xdr:to>
    <xdr:sp macro="" textlink="">
      <xdr:nvSpPr>
        <xdr:cNvPr id="561" name="楕円 560"/>
        <xdr:cNvSpPr/>
      </xdr:nvSpPr>
      <xdr:spPr>
        <a:xfrm>
          <a:off x="14541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112014</xdr:rowOff>
    </xdr:from>
    <xdr:to>
      <xdr:col>81</xdr:col>
      <xdr:colOff>50800</xdr:colOff>
      <xdr:row>57</xdr:row>
      <xdr:rowOff>18288</xdr:rowOff>
    </xdr:to>
    <xdr:cxnSp macro="">
      <xdr:nvCxnSpPr>
        <xdr:cNvPr id="562" name="直線コネクタ 561"/>
        <xdr:cNvCxnSpPr/>
      </xdr:nvCxnSpPr>
      <xdr:spPr>
        <a:xfrm>
          <a:off x="14592300" y="971321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85615</xdr:rowOff>
    </xdr:from>
    <xdr:ext cx="405111" cy="259045"/>
    <xdr:sp macro="" textlink="">
      <xdr:nvSpPr>
        <xdr:cNvPr id="566" name="n_1mainValue【保健センター・保健所】&#10;有形固定資産減価償却率"/>
        <xdr:cNvSpPr txBox="1"/>
      </xdr:nvSpPr>
      <xdr:spPr>
        <a:xfrm>
          <a:off x="152660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7891</xdr:rowOff>
    </xdr:from>
    <xdr:ext cx="405111" cy="259045"/>
    <xdr:sp macro="" textlink="">
      <xdr:nvSpPr>
        <xdr:cNvPr id="567" name="n_2mainValue【保健センター・保健所】&#10;有形固定資産減価償却率"/>
        <xdr:cNvSpPr txBox="1"/>
      </xdr:nvSpPr>
      <xdr:spPr>
        <a:xfrm>
          <a:off x="14389744" y="94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87993</xdr:rowOff>
    </xdr:from>
    <xdr:to>
      <xdr:col>116</xdr:col>
      <xdr:colOff>114300</xdr:colOff>
      <xdr:row>60</xdr:row>
      <xdr:rowOff>18143</xdr:rowOff>
    </xdr:to>
    <xdr:sp macro="" textlink="">
      <xdr:nvSpPr>
        <xdr:cNvPr id="608" name="楕円 607"/>
        <xdr:cNvSpPr/>
      </xdr:nvSpPr>
      <xdr:spPr>
        <a:xfrm>
          <a:off x="22110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110870</xdr:rowOff>
    </xdr:from>
    <xdr:ext cx="469744" cy="259045"/>
    <xdr:sp macro="" textlink="">
      <xdr:nvSpPr>
        <xdr:cNvPr id="609" name="【保健センター・保健所】&#10;一人当たり面積該当値テキスト"/>
        <xdr:cNvSpPr txBox="1"/>
      </xdr:nvSpPr>
      <xdr:spPr>
        <a:xfrm>
          <a:off x="22199600"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87993</xdr:rowOff>
    </xdr:from>
    <xdr:to>
      <xdr:col>112</xdr:col>
      <xdr:colOff>38100</xdr:colOff>
      <xdr:row>60</xdr:row>
      <xdr:rowOff>18143</xdr:rowOff>
    </xdr:to>
    <xdr:sp macro="" textlink="">
      <xdr:nvSpPr>
        <xdr:cNvPr id="610" name="楕円 609"/>
        <xdr:cNvSpPr/>
      </xdr:nvSpPr>
      <xdr:spPr>
        <a:xfrm>
          <a:off x="2127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138793</xdr:rowOff>
    </xdr:from>
    <xdr:to>
      <xdr:col>116</xdr:col>
      <xdr:colOff>63500</xdr:colOff>
      <xdr:row>59</xdr:row>
      <xdr:rowOff>138793</xdr:rowOff>
    </xdr:to>
    <xdr:cxnSp macro="">
      <xdr:nvCxnSpPr>
        <xdr:cNvPr id="611" name="直線コネクタ 610"/>
        <xdr:cNvCxnSpPr/>
      </xdr:nvCxnSpPr>
      <xdr:spPr>
        <a:xfrm>
          <a:off x="21323300" y="102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87993</xdr:rowOff>
    </xdr:from>
    <xdr:to>
      <xdr:col>107</xdr:col>
      <xdr:colOff>101600</xdr:colOff>
      <xdr:row>60</xdr:row>
      <xdr:rowOff>18143</xdr:rowOff>
    </xdr:to>
    <xdr:sp macro="" textlink="">
      <xdr:nvSpPr>
        <xdr:cNvPr id="612" name="楕円 611"/>
        <xdr:cNvSpPr/>
      </xdr:nvSpPr>
      <xdr:spPr>
        <a:xfrm>
          <a:off x="2038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138793</xdr:rowOff>
    </xdr:from>
    <xdr:to>
      <xdr:col>111</xdr:col>
      <xdr:colOff>177800</xdr:colOff>
      <xdr:row>59</xdr:row>
      <xdr:rowOff>138793</xdr:rowOff>
    </xdr:to>
    <xdr:cxnSp macro="">
      <xdr:nvCxnSpPr>
        <xdr:cNvPr id="613" name="直線コネクタ 612"/>
        <xdr:cNvCxnSpPr/>
      </xdr:nvCxnSpPr>
      <xdr:spPr>
        <a:xfrm>
          <a:off x="20434300" y="102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34670</xdr:rowOff>
    </xdr:from>
    <xdr:ext cx="469744" cy="259045"/>
    <xdr:sp macro="" textlink="">
      <xdr:nvSpPr>
        <xdr:cNvPr id="617" name="n_1main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8" name="n_2mainValue【保健センター・保健所】&#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50"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60" name="楕円 659"/>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78395</xdr:rowOff>
    </xdr:from>
    <xdr:ext cx="405111" cy="259045"/>
    <xdr:sp macro="" textlink="">
      <xdr:nvSpPr>
        <xdr:cNvPr id="661" name="【消防施設】&#10;有形固定資産減価償却率該当値テキスト"/>
        <xdr:cNvSpPr txBox="1"/>
      </xdr:nvSpPr>
      <xdr:spPr>
        <a:xfrm>
          <a:off x="16357600"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662" name="楕円 661"/>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81</xdr:row>
      <xdr:rowOff>157299</xdr:rowOff>
    </xdr:to>
    <xdr:cxnSp macro="">
      <xdr:nvCxnSpPr>
        <xdr:cNvPr id="663" name="直線コネクタ 662"/>
        <xdr:cNvCxnSpPr/>
      </xdr:nvCxnSpPr>
      <xdr:spPr>
        <a:xfrm flipV="1">
          <a:off x="15481300" y="140382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103232</xdr:rowOff>
    </xdr:from>
    <xdr:to>
      <xdr:col>76</xdr:col>
      <xdr:colOff>165100</xdr:colOff>
      <xdr:row>82</xdr:row>
      <xdr:rowOff>33382</xdr:rowOff>
    </xdr:to>
    <xdr:sp macro="" textlink="">
      <xdr:nvSpPr>
        <xdr:cNvPr id="664" name="楕円 663"/>
        <xdr:cNvSpPr/>
      </xdr:nvSpPr>
      <xdr:spPr>
        <a:xfrm>
          <a:off x="14541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81</xdr:row>
      <xdr:rowOff>157299</xdr:rowOff>
    </xdr:to>
    <xdr:cxnSp macro="">
      <xdr:nvCxnSpPr>
        <xdr:cNvPr id="665" name="直線コネクタ 664"/>
        <xdr:cNvCxnSpPr/>
      </xdr:nvCxnSpPr>
      <xdr:spPr>
        <a:xfrm>
          <a:off x="14592300" y="140414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666"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667" name="n_2aveValue【消防施設】&#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27776</xdr:rowOff>
    </xdr:from>
    <xdr:ext cx="405111" cy="259045"/>
    <xdr:sp macro="" textlink="">
      <xdr:nvSpPr>
        <xdr:cNvPr id="669" name="n_1mainValue【消防施設】&#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49909</xdr:rowOff>
    </xdr:from>
    <xdr:ext cx="405111" cy="259045"/>
    <xdr:sp macro="" textlink="">
      <xdr:nvSpPr>
        <xdr:cNvPr id="670" name="n_2mainValue【消防施設】&#10;有形固定資産減価償却率"/>
        <xdr:cNvSpPr txBox="1"/>
      </xdr:nvSpPr>
      <xdr:spPr>
        <a:xfrm>
          <a:off x="14389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99"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709" name="楕円 708"/>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710" name="【消防施設】&#10;一人当たり面積該当値テキスト"/>
        <xdr:cNvSpPr txBox="1"/>
      </xdr:nvSpPr>
      <xdr:spPr>
        <a:xfrm>
          <a:off x="2219960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40639</xdr:rowOff>
    </xdr:from>
    <xdr:to>
      <xdr:col>112</xdr:col>
      <xdr:colOff>38100</xdr:colOff>
      <xdr:row>84</xdr:row>
      <xdr:rowOff>142239</xdr:rowOff>
    </xdr:to>
    <xdr:sp macro="" textlink="">
      <xdr:nvSpPr>
        <xdr:cNvPr id="711" name="楕円 710"/>
        <xdr:cNvSpPr/>
      </xdr:nvSpPr>
      <xdr:spPr>
        <a:xfrm>
          <a:off x="21272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84</xdr:row>
      <xdr:rowOff>91439</xdr:rowOff>
    </xdr:to>
    <xdr:cxnSp macro="">
      <xdr:nvCxnSpPr>
        <xdr:cNvPr id="712" name="直線コネクタ 711"/>
        <xdr:cNvCxnSpPr/>
      </xdr:nvCxnSpPr>
      <xdr:spPr>
        <a:xfrm>
          <a:off x="21323300" y="1449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48261</xdr:rowOff>
    </xdr:from>
    <xdr:to>
      <xdr:col>107</xdr:col>
      <xdr:colOff>101600</xdr:colOff>
      <xdr:row>84</xdr:row>
      <xdr:rowOff>149861</xdr:rowOff>
    </xdr:to>
    <xdr:sp macro="" textlink="">
      <xdr:nvSpPr>
        <xdr:cNvPr id="713" name="楕円 712"/>
        <xdr:cNvSpPr/>
      </xdr:nvSpPr>
      <xdr:spPr>
        <a:xfrm>
          <a:off x="2038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91439</xdr:rowOff>
    </xdr:from>
    <xdr:to>
      <xdr:col>111</xdr:col>
      <xdr:colOff>177800</xdr:colOff>
      <xdr:row>84</xdr:row>
      <xdr:rowOff>99061</xdr:rowOff>
    </xdr:to>
    <xdr:cxnSp macro="">
      <xdr:nvCxnSpPr>
        <xdr:cNvPr id="714" name="直線コネクタ 713"/>
        <xdr:cNvCxnSpPr/>
      </xdr:nvCxnSpPr>
      <xdr:spPr>
        <a:xfrm flipV="1">
          <a:off x="20434300" y="1449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6"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158766</xdr:rowOff>
    </xdr:from>
    <xdr:ext cx="469744" cy="259045"/>
    <xdr:sp macro="" textlink="">
      <xdr:nvSpPr>
        <xdr:cNvPr id="718" name="n_1mainValue【消防施設】&#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166388</xdr:rowOff>
    </xdr:from>
    <xdr:ext cx="469744" cy="259045"/>
    <xdr:sp macro="" textlink="">
      <xdr:nvSpPr>
        <xdr:cNvPr id="719" name="n_2mainValue【消防施設】&#10;一人当たり面積"/>
        <xdr:cNvSpPr txBox="1"/>
      </xdr:nvSpPr>
      <xdr:spPr>
        <a:xfrm>
          <a:off x="20199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8"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2" name="フローチャート: 判断 751"/>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758" name="楕円 757"/>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759"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760" name="楕円 759"/>
        <xdr:cNvSpPr/>
      </xdr:nvSpPr>
      <xdr:spPr>
        <a:xfrm>
          <a:off x="15430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62864</xdr:rowOff>
    </xdr:to>
    <xdr:cxnSp macro="">
      <xdr:nvCxnSpPr>
        <xdr:cNvPr id="761" name="直線コネクタ 760"/>
        <xdr:cNvCxnSpPr/>
      </xdr:nvCxnSpPr>
      <xdr:spPr>
        <a:xfrm flipV="1">
          <a:off x="15481300" y="176898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762" name="楕円 761"/>
        <xdr:cNvSpPr/>
      </xdr:nvSpPr>
      <xdr:spPr>
        <a:xfrm>
          <a:off x="1454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103</xdr:row>
      <xdr:rowOff>102870</xdr:rowOff>
    </xdr:to>
    <xdr:cxnSp macro="">
      <xdr:nvCxnSpPr>
        <xdr:cNvPr id="763" name="直線コネクタ 762"/>
        <xdr:cNvCxnSpPr/>
      </xdr:nvCxnSpPr>
      <xdr:spPr>
        <a:xfrm flipV="1">
          <a:off x="14592300" y="17722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4"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765"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6"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130191</xdr:rowOff>
    </xdr:from>
    <xdr:ext cx="405111" cy="259045"/>
    <xdr:sp macro="" textlink="">
      <xdr:nvSpPr>
        <xdr:cNvPr id="767" name="n_1mainValue【庁舎】&#10;有形固定資産減価償却率"/>
        <xdr:cNvSpPr txBox="1"/>
      </xdr:nvSpPr>
      <xdr:spPr>
        <a:xfrm>
          <a:off x="15266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144797</xdr:rowOff>
    </xdr:from>
    <xdr:ext cx="405111" cy="259045"/>
    <xdr:sp macro="" textlink="">
      <xdr:nvSpPr>
        <xdr:cNvPr id="768" name="n_2mainValue【庁舎】&#10;有形固定資産減価償却率"/>
        <xdr:cNvSpPr txBox="1"/>
      </xdr:nvSpPr>
      <xdr:spPr>
        <a:xfrm>
          <a:off x="14389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95"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9" name="フローチャート: 判断 798"/>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805" name="楕円 804"/>
        <xdr:cNvSpPr/>
      </xdr:nvSpPr>
      <xdr:spPr>
        <a:xfrm>
          <a:off x="22110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84853</xdr:rowOff>
    </xdr:from>
    <xdr:ext cx="469744" cy="259045"/>
    <xdr:sp macro="" textlink="">
      <xdr:nvSpPr>
        <xdr:cNvPr id="806" name="【庁舎】&#10;一人当たり面積該当値テキスト"/>
        <xdr:cNvSpPr txBox="1"/>
      </xdr:nvSpPr>
      <xdr:spPr>
        <a:xfrm>
          <a:off x="22199600" y="1774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61976</xdr:rowOff>
    </xdr:from>
    <xdr:to>
      <xdr:col>112</xdr:col>
      <xdr:colOff>38100</xdr:colOff>
      <xdr:row>104</xdr:row>
      <xdr:rowOff>163576</xdr:rowOff>
    </xdr:to>
    <xdr:sp macro="" textlink="">
      <xdr:nvSpPr>
        <xdr:cNvPr id="807" name="楕円 806"/>
        <xdr:cNvSpPr/>
      </xdr:nvSpPr>
      <xdr:spPr>
        <a:xfrm>
          <a:off x="21272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112776</xdr:rowOff>
    </xdr:from>
    <xdr:to>
      <xdr:col>116</xdr:col>
      <xdr:colOff>63500</xdr:colOff>
      <xdr:row>104</xdr:row>
      <xdr:rowOff>112776</xdr:rowOff>
    </xdr:to>
    <xdr:cxnSp macro="">
      <xdr:nvCxnSpPr>
        <xdr:cNvPr id="808" name="直線コネクタ 807"/>
        <xdr:cNvCxnSpPr/>
      </xdr:nvCxnSpPr>
      <xdr:spPr>
        <a:xfrm>
          <a:off x="21323300" y="17943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809" name="楕円 808"/>
        <xdr:cNvSpPr/>
      </xdr:nvSpPr>
      <xdr:spPr>
        <a:xfrm>
          <a:off x="20383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112776</xdr:rowOff>
    </xdr:from>
    <xdr:to>
      <xdr:col>111</xdr:col>
      <xdr:colOff>177800</xdr:colOff>
      <xdr:row>104</xdr:row>
      <xdr:rowOff>112776</xdr:rowOff>
    </xdr:to>
    <xdr:cxnSp macro="">
      <xdr:nvCxnSpPr>
        <xdr:cNvPr id="810" name="直線コネクタ 809"/>
        <xdr:cNvCxnSpPr/>
      </xdr:nvCxnSpPr>
      <xdr:spPr>
        <a:xfrm>
          <a:off x="20434300" y="1794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11"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12"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3"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8653</xdr:rowOff>
    </xdr:from>
    <xdr:ext cx="469744" cy="259045"/>
    <xdr:sp macro="" textlink="">
      <xdr:nvSpPr>
        <xdr:cNvPr id="814" name="n_1mainValue【庁舎】&#10;一人当たり面積"/>
        <xdr:cNvSpPr txBox="1"/>
      </xdr:nvSpPr>
      <xdr:spPr>
        <a:xfrm>
          <a:off x="210757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815" name="n_2mainValue【庁舎】&#10;一人当たり面積"/>
        <xdr:cNvSpPr txBox="1"/>
      </xdr:nvSpPr>
      <xdr:spPr>
        <a:xfrm>
          <a:off x="20199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であり、この中でも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年度の合併時に決定した新市建設計画に基づき、合併特例債を活用して関宿総合体育館整備事業を実施したことから数値が低くなっている。</a:t>
          </a:r>
        </a:p>
        <a:p>
          <a:r>
            <a:rPr kumimoji="1" lang="ja-JP" altLang="en-US" sz="1300">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であり、この中でも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箇所の保健センターが、いずれも昭和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箇所の保健センターの耐震補強工事を実施したことから、数値は減少したものの依然として高い状況であり、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については、福祉型児童発達支援センターや総合福祉会館が昭和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年代に建設された施設であるなど、耐用年数を経過し老朽化した建物が多いことから数値が高くなっている。</a:t>
          </a:r>
        </a:p>
        <a:p>
          <a:r>
            <a:rPr kumimoji="1" lang="ja-JP" altLang="en-US" sz="13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20316;&#26989;&#12471;&#12540;&#12488;/&#12304;&#36001;&#25919;&#29366;&#27841;&#36039;&#26009;&#38598;&#12305;_122084_&#37326;&#300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52.3</v>
          </cell>
          <cell r="CN51">
            <v>46.4</v>
          </cell>
          <cell r="CV51">
            <v>26.9</v>
          </cell>
        </row>
        <row r="53">
          <cell r="CF53">
            <v>50</v>
          </cell>
          <cell r="CN53">
            <v>50.8</v>
          </cell>
          <cell r="CV53">
            <v>52.3</v>
          </cell>
        </row>
        <row r="55">
          <cell r="AN55" t="str">
            <v>類似団体内平均値</v>
          </cell>
          <cell r="CF55">
            <v>16.600000000000001</v>
          </cell>
          <cell r="CN55">
            <v>17.399999999999999</v>
          </cell>
          <cell r="CV55">
            <v>12.1</v>
          </cell>
        </row>
        <row r="57">
          <cell r="CF57">
            <v>58.6</v>
          </cell>
          <cell r="CN57">
            <v>58.9</v>
          </cell>
          <cell r="CV57">
            <v>59.2</v>
          </cell>
        </row>
        <row r="72">
          <cell r="BP72" t="str">
            <v>H26</v>
          </cell>
          <cell r="BX72" t="str">
            <v>H27</v>
          </cell>
          <cell r="CF72" t="str">
            <v>H28</v>
          </cell>
          <cell r="CN72" t="str">
            <v>H29</v>
          </cell>
          <cell r="CV72" t="str">
            <v>H30</v>
          </cell>
        </row>
        <row r="73">
          <cell r="AN73" t="str">
            <v>当該団体値</v>
          </cell>
          <cell r="BP73">
            <v>68</v>
          </cell>
          <cell r="BX73">
            <v>61.1</v>
          </cell>
          <cell r="CF73">
            <v>52.3</v>
          </cell>
          <cell r="CN73">
            <v>46.4</v>
          </cell>
          <cell r="CV73">
            <v>26.9</v>
          </cell>
        </row>
        <row r="75">
          <cell r="BP75">
            <v>9.5</v>
          </cell>
          <cell r="BX75">
            <v>9.3000000000000007</v>
          </cell>
          <cell r="CF75">
            <v>8.5</v>
          </cell>
          <cell r="CN75">
            <v>7.5</v>
          </cell>
          <cell r="CV75">
            <v>5.9</v>
          </cell>
        </row>
        <row r="77">
          <cell r="AN77" t="str">
            <v>類似団体内平均値</v>
          </cell>
          <cell r="BP77">
            <v>30.5</v>
          </cell>
          <cell r="BX77">
            <v>25.4</v>
          </cell>
          <cell r="CF77">
            <v>16.600000000000001</v>
          </cell>
          <cell r="CN77">
            <v>17.399999999999999</v>
          </cell>
          <cell r="CV77">
            <v>12.1</v>
          </cell>
        </row>
        <row r="79">
          <cell r="BP79">
            <v>5.2</v>
          </cell>
          <cell r="BX79">
            <v>4.8</v>
          </cell>
          <cell r="CF79">
            <v>3.6</v>
          </cell>
          <cell r="CN79">
            <v>3.6</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5"/>
      <c r="DK1" s="185"/>
      <c r="DL1" s="185"/>
      <c r="DM1" s="185"/>
      <c r="DN1" s="185"/>
      <c r="DO1" s="185"/>
    </row>
    <row r="2" spans="1:119" ht="24.75" thickBot="1">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4"/>
      <c r="DK3" s="184"/>
      <c r="DL3" s="184"/>
      <c r="DM3" s="184"/>
      <c r="DN3" s="184"/>
      <c r="DO3" s="184"/>
    </row>
    <row r="4" spans="1:119" ht="18.75" customHeight="1">
      <c r="A4" s="185"/>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50211722</v>
      </c>
      <c r="BO4" s="423"/>
      <c r="BP4" s="423"/>
      <c r="BQ4" s="423"/>
      <c r="BR4" s="423"/>
      <c r="BS4" s="423"/>
      <c r="BT4" s="423"/>
      <c r="BU4" s="424"/>
      <c r="BV4" s="422">
        <v>52983293</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4.4000000000000004</v>
      </c>
      <c r="CU4" s="604"/>
      <c r="CV4" s="604"/>
      <c r="CW4" s="604"/>
      <c r="CX4" s="604"/>
      <c r="CY4" s="604"/>
      <c r="CZ4" s="604"/>
      <c r="DA4" s="605"/>
      <c r="DB4" s="603">
        <v>7</v>
      </c>
      <c r="DC4" s="604"/>
      <c r="DD4" s="604"/>
      <c r="DE4" s="604"/>
      <c r="DF4" s="604"/>
      <c r="DG4" s="604"/>
      <c r="DH4" s="604"/>
      <c r="DI4" s="605"/>
      <c r="DJ4" s="184"/>
      <c r="DK4" s="184"/>
      <c r="DL4" s="184"/>
      <c r="DM4" s="184"/>
      <c r="DN4" s="184"/>
      <c r="DO4" s="184"/>
    </row>
    <row r="5" spans="1:119" ht="18.75" customHeight="1">
      <c r="A5" s="185"/>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48663396</v>
      </c>
      <c r="BO5" s="428"/>
      <c r="BP5" s="428"/>
      <c r="BQ5" s="428"/>
      <c r="BR5" s="428"/>
      <c r="BS5" s="428"/>
      <c r="BT5" s="428"/>
      <c r="BU5" s="429"/>
      <c r="BV5" s="427">
        <v>50849640</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94.1</v>
      </c>
      <c r="CU5" s="398"/>
      <c r="CV5" s="398"/>
      <c r="CW5" s="398"/>
      <c r="CX5" s="398"/>
      <c r="CY5" s="398"/>
      <c r="CZ5" s="398"/>
      <c r="DA5" s="399"/>
      <c r="DB5" s="397">
        <v>94.3</v>
      </c>
      <c r="DC5" s="398"/>
      <c r="DD5" s="398"/>
      <c r="DE5" s="398"/>
      <c r="DF5" s="398"/>
      <c r="DG5" s="398"/>
      <c r="DH5" s="398"/>
      <c r="DI5" s="399"/>
      <c r="DJ5" s="184"/>
      <c r="DK5" s="184"/>
      <c r="DL5" s="184"/>
      <c r="DM5" s="184"/>
      <c r="DN5" s="184"/>
      <c r="DO5" s="184"/>
    </row>
    <row r="6" spans="1:119" ht="18.75" customHeight="1">
      <c r="A6" s="185"/>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1548326</v>
      </c>
      <c r="BO6" s="428"/>
      <c r="BP6" s="428"/>
      <c r="BQ6" s="428"/>
      <c r="BR6" s="428"/>
      <c r="BS6" s="428"/>
      <c r="BT6" s="428"/>
      <c r="BU6" s="429"/>
      <c r="BV6" s="427">
        <v>2133653</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99</v>
      </c>
      <c r="CU6" s="578"/>
      <c r="CV6" s="578"/>
      <c r="CW6" s="578"/>
      <c r="CX6" s="578"/>
      <c r="CY6" s="578"/>
      <c r="CZ6" s="578"/>
      <c r="DA6" s="579"/>
      <c r="DB6" s="577">
        <v>99.9</v>
      </c>
      <c r="DC6" s="578"/>
      <c r="DD6" s="578"/>
      <c r="DE6" s="578"/>
      <c r="DF6" s="578"/>
      <c r="DG6" s="578"/>
      <c r="DH6" s="578"/>
      <c r="DI6" s="579"/>
      <c r="DJ6" s="184"/>
      <c r="DK6" s="184"/>
      <c r="DL6" s="184"/>
      <c r="DM6" s="184"/>
      <c r="DN6" s="184"/>
      <c r="DO6" s="184"/>
    </row>
    <row r="7" spans="1:119" ht="18.75" customHeight="1">
      <c r="A7" s="185"/>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211467</v>
      </c>
      <c r="BO7" s="428"/>
      <c r="BP7" s="428"/>
      <c r="BQ7" s="428"/>
      <c r="BR7" s="428"/>
      <c r="BS7" s="428"/>
      <c r="BT7" s="428"/>
      <c r="BU7" s="429"/>
      <c r="BV7" s="427">
        <v>32080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30197039</v>
      </c>
      <c r="CU7" s="428"/>
      <c r="CV7" s="428"/>
      <c r="CW7" s="428"/>
      <c r="CX7" s="428"/>
      <c r="CY7" s="428"/>
      <c r="CZ7" s="428"/>
      <c r="DA7" s="429"/>
      <c r="DB7" s="427">
        <v>29999850</v>
      </c>
      <c r="DC7" s="428"/>
      <c r="DD7" s="428"/>
      <c r="DE7" s="428"/>
      <c r="DF7" s="428"/>
      <c r="DG7" s="428"/>
      <c r="DH7" s="428"/>
      <c r="DI7" s="429"/>
      <c r="DJ7" s="184"/>
      <c r="DK7" s="184"/>
      <c r="DL7" s="184"/>
      <c r="DM7" s="184"/>
      <c r="DN7" s="184"/>
      <c r="DO7" s="184"/>
    </row>
    <row r="8" spans="1:119" ht="18.75" customHeight="1" thickBot="1">
      <c r="A8" s="185"/>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93</v>
      </c>
      <c r="AV8" s="485"/>
      <c r="AW8" s="485"/>
      <c r="AX8" s="485"/>
      <c r="AY8" s="407" t="s">
        <v>108</v>
      </c>
      <c r="AZ8" s="408"/>
      <c r="BA8" s="408"/>
      <c r="BB8" s="408"/>
      <c r="BC8" s="408"/>
      <c r="BD8" s="408"/>
      <c r="BE8" s="408"/>
      <c r="BF8" s="408"/>
      <c r="BG8" s="408"/>
      <c r="BH8" s="408"/>
      <c r="BI8" s="408"/>
      <c r="BJ8" s="408"/>
      <c r="BK8" s="408"/>
      <c r="BL8" s="408"/>
      <c r="BM8" s="409"/>
      <c r="BN8" s="427">
        <v>1336859</v>
      </c>
      <c r="BO8" s="428"/>
      <c r="BP8" s="428"/>
      <c r="BQ8" s="428"/>
      <c r="BR8" s="428"/>
      <c r="BS8" s="428"/>
      <c r="BT8" s="428"/>
      <c r="BU8" s="429"/>
      <c r="BV8" s="427">
        <v>2101573</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0.86</v>
      </c>
      <c r="CU8" s="541"/>
      <c r="CV8" s="541"/>
      <c r="CW8" s="541"/>
      <c r="CX8" s="541"/>
      <c r="CY8" s="541"/>
      <c r="CZ8" s="541"/>
      <c r="DA8" s="542"/>
      <c r="DB8" s="540">
        <v>0.86</v>
      </c>
      <c r="DC8" s="541"/>
      <c r="DD8" s="541"/>
      <c r="DE8" s="541"/>
      <c r="DF8" s="541"/>
      <c r="DG8" s="541"/>
      <c r="DH8" s="541"/>
      <c r="DI8" s="542"/>
      <c r="DJ8" s="184"/>
      <c r="DK8" s="184"/>
      <c r="DL8" s="184"/>
      <c r="DM8" s="184"/>
      <c r="DN8" s="184"/>
      <c r="DO8" s="184"/>
    </row>
    <row r="9" spans="1:119" ht="18.75" customHeight="1" thickBot="1">
      <c r="A9" s="185"/>
      <c r="B9" s="566" t="s">
        <v>110</v>
      </c>
      <c r="C9" s="567"/>
      <c r="D9" s="567"/>
      <c r="E9" s="567"/>
      <c r="F9" s="567"/>
      <c r="G9" s="567"/>
      <c r="H9" s="567"/>
      <c r="I9" s="567"/>
      <c r="J9" s="567"/>
      <c r="K9" s="490"/>
      <c r="L9" s="568" t="s">
        <v>111</v>
      </c>
      <c r="M9" s="569"/>
      <c r="N9" s="569"/>
      <c r="O9" s="569"/>
      <c r="P9" s="569"/>
      <c r="Q9" s="570"/>
      <c r="R9" s="571">
        <v>153583</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-764714</v>
      </c>
      <c r="BO9" s="428"/>
      <c r="BP9" s="428"/>
      <c r="BQ9" s="428"/>
      <c r="BR9" s="428"/>
      <c r="BS9" s="428"/>
      <c r="BT9" s="428"/>
      <c r="BU9" s="429"/>
      <c r="BV9" s="427">
        <v>866988</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13.6</v>
      </c>
      <c r="CU9" s="398"/>
      <c r="CV9" s="398"/>
      <c r="CW9" s="398"/>
      <c r="CX9" s="398"/>
      <c r="CY9" s="398"/>
      <c r="CZ9" s="398"/>
      <c r="DA9" s="399"/>
      <c r="DB9" s="397">
        <v>14.6</v>
      </c>
      <c r="DC9" s="398"/>
      <c r="DD9" s="398"/>
      <c r="DE9" s="398"/>
      <c r="DF9" s="398"/>
      <c r="DG9" s="398"/>
      <c r="DH9" s="398"/>
      <c r="DI9" s="399"/>
      <c r="DJ9" s="184"/>
      <c r="DK9" s="184"/>
      <c r="DL9" s="184"/>
      <c r="DM9" s="184"/>
      <c r="DN9" s="184"/>
      <c r="DO9" s="184"/>
    </row>
    <row r="10" spans="1:119" ht="18.75" customHeight="1" thickBot="1">
      <c r="A10" s="185"/>
      <c r="B10" s="566"/>
      <c r="C10" s="567"/>
      <c r="D10" s="567"/>
      <c r="E10" s="567"/>
      <c r="F10" s="567"/>
      <c r="G10" s="567"/>
      <c r="H10" s="567"/>
      <c r="I10" s="567"/>
      <c r="J10" s="567"/>
      <c r="K10" s="490"/>
      <c r="L10" s="400" t="s">
        <v>116</v>
      </c>
      <c r="M10" s="401"/>
      <c r="N10" s="401"/>
      <c r="O10" s="401"/>
      <c r="P10" s="401"/>
      <c r="Q10" s="402"/>
      <c r="R10" s="403">
        <v>155491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1815674</v>
      </c>
      <c r="BO10" s="428"/>
      <c r="BP10" s="428"/>
      <c r="BQ10" s="428"/>
      <c r="BR10" s="428"/>
      <c r="BS10" s="428"/>
      <c r="BT10" s="428"/>
      <c r="BU10" s="429"/>
      <c r="BV10" s="427">
        <v>796359</v>
      </c>
      <c r="BW10" s="428"/>
      <c r="BX10" s="428"/>
      <c r="BY10" s="428"/>
      <c r="BZ10" s="428"/>
      <c r="CA10" s="428"/>
      <c r="CB10" s="428"/>
      <c r="CC10" s="429"/>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4"/>
      <c r="DK11" s="184"/>
      <c r="DL11" s="184"/>
      <c r="DM11" s="184"/>
      <c r="DN11" s="184"/>
      <c r="DO11" s="184"/>
    </row>
    <row r="12" spans="1:119" ht="18.75" customHeight="1">
      <c r="A12" s="185"/>
      <c r="B12" s="543" t="s">
        <v>129</v>
      </c>
      <c r="C12" s="544"/>
      <c r="D12" s="544"/>
      <c r="E12" s="544"/>
      <c r="F12" s="544"/>
      <c r="G12" s="544"/>
      <c r="H12" s="544"/>
      <c r="I12" s="544"/>
      <c r="J12" s="544"/>
      <c r="K12" s="545"/>
      <c r="L12" s="552" t="s">
        <v>130</v>
      </c>
      <c r="M12" s="553"/>
      <c r="N12" s="553"/>
      <c r="O12" s="553"/>
      <c r="P12" s="553"/>
      <c r="Q12" s="554"/>
      <c r="R12" s="555">
        <v>154727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93</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470000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4"/>
      <c r="DK12" s="184"/>
      <c r="DL12" s="184"/>
      <c r="DM12" s="184"/>
      <c r="DN12" s="184"/>
      <c r="DO12" s="184"/>
    </row>
    <row r="13" spans="1:119" ht="18.75" customHeight="1">
      <c r="A13" s="185"/>
      <c r="B13" s="546"/>
      <c r="C13" s="547"/>
      <c r="D13" s="547"/>
      <c r="E13" s="547"/>
      <c r="F13" s="547"/>
      <c r="G13" s="547"/>
      <c r="H13" s="547"/>
      <c r="I13" s="547"/>
      <c r="J13" s="547"/>
      <c r="K13" s="548"/>
      <c r="L13" s="195"/>
      <c r="M13" s="527" t="s">
        <v>137</v>
      </c>
      <c r="N13" s="528"/>
      <c r="O13" s="528"/>
      <c r="P13" s="528"/>
      <c r="Q13" s="529"/>
      <c r="R13" s="530">
        <v>151711</v>
      </c>
      <c r="S13" s="531"/>
      <c r="T13" s="531"/>
      <c r="U13" s="531"/>
      <c r="V13" s="532"/>
      <c r="W13" s="518" t="s">
        <v>138</v>
      </c>
      <c r="X13" s="440"/>
      <c r="Y13" s="440"/>
      <c r="Z13" s="440"/>
      <c r="AA13" s="440"/>
      <c r="AB13" s="441"/>
      <c r="AC13" s="403">
        <v>1410</v>
      </c>
      <c r="AD13" s="404"/>
      <c r="AE13" s="404"/>
      <c r="AF13" s="404"/>
      <c r="AG13" s="405"/>
      <c r="AH13" s="403">
        <v>1530</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1050960</v>
      </c>
      <c r="BO13" s="428"/>
      <c r="BP13" s="428"/>
      <c r="BQ13" s="428"/>
      <c r="BR13" s="428"/>
      <c r="BS13" s="428"/>
      <c r="BT13" s="428"/>
      <c r="BU13" s="429"/>
      <c r="BV13" s="427">
        <v>1193347</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5.9</v>
      </c>
      <c r="CU13" s="398"/>
      <c r="CV13" s="398"/>
      <c r="CW13" s="398"/>
      <c r="CX13" s="398"/>
      <c r="CY13" s="398"/>
      <c r="CZ13" s="398"/>
      <c r="DA13" s="399"/>
      <c r="DB13" s="397">
        <v>7.5</v>
      </c>
      <c r="DC13" s="398"/>
      <c r="DD13" s="398"/>
      <c r="DE13" s="398"/>
      <c r="DF13" s="398"/>
      <c r="DG13" s="398"/>
      <c r="DH13" s="398"/>
      <c r="DI13" s="399"/>
      <c r="DJ13" s="184"/>
      <c r="DK13" s="184"/>
      <c r="DL13" s="184"/>
      <c r="DM13" s="184"/>
      <c r="DN13" s="184"/>
      <c r="DO13" s="184"/>
    </row>
    <row r="14" spans="1:119" ht="18.75" customHeight="1" thickBot="1">
      <c r="A14" s="185"/>
      <c r="B14" s="546"/>
      <c r="C14" s="547"/>
      <c r="D14" s="547"/>
      <c r="E14" s="547"/>
      <c r="F14" s="547"/>
      <c r="G14" s="547"/>
      <c r="H14" s="547"/>
      <c r="I14" s="547"/>
      <c r="J14" s="547"/>
      <c r="K14" s="548"/>
      <c r="L14" s="520" t="s">
        <v>143</v>
      </c>
      <c r="M14" s="561"/>
      <c r="N14" s="561"/>
      <c r="O14" s="561"/>
      <c r="P14" s="561"/>
      <c r="Q14" s="562"/>
      <c r="R14" s="530">
        <v>154784</v>
      </c>
      <c r="S14" s="531"/>
      <c r="T14" s="531"/>
      <c r="U14" s="531"/>
      <c r="V14" s="532"/>
      <c r="W14" s="533"/>
      <c r="X14" s="443"/>
      <c r="Y14" s="443"/>
      <c r="Z14" s="443"/>
      <c r="AA14" s="443"/>
      <c r="AB14" s="444"/>
      <c r="AC14" s="523">
        <v>2.1</v>
      </c>
      <c r="AD14" s="524"/>
      <c r="AE14" s="524"/>
      <c r="AF14" s="524"/>
      <c r="AG14" s="525"/>
      <c r="AH14" s="523">
        <v>2.2000000000000002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26.9</v>
      </c>
      <c r="CU14" s="535"/>
      <c r="CV14" s="535"/>
      <c r="CW14" s="535"/>
      <c r="CX14" s="535"/>
      <c r="CY14" s="535"/>
      <c r="CZ14" s="535"/>
      <c r="DA14" s="536"/>
      <c r="DB14" s="534">
        <v>46.4</v>
      </c>
      <c r="DC14" s="535"/>
      <c r="DD14" s="535"/>
      <c r="DE14" s="535"/>
      <c r="DF14" s="535"/>
      <c r="DG14" s="535"/>
      <c r="DH14" s="535"/>
      <c r="DI14" s="536"/>
      <c r="DJ14" s="184"/>
      <c r="DK14" s="184"/>
      <c r="DL14" s="184"/>
      <c r="DM14" s="184"/>
      <c r="DN14" s="184"/>
      <c r="DO14" s="184"/>
    </row>
    <row r="15" spans="1:119" ht="18.75" customHeight="1">
      <c r="A15" s="185"/>
      <c r="B15" s="546"/>
      <c r="C15" s="547"/>
      <c r="D15" s="547"/>
      <c r="E15" s="547"/>
      <c r="F15" s="547"/>
      <c r="G15" s="547"/>
      <c r="H15" s="547"/>
      <c r="I15" s="547"/>
      <c r="J15" s="547"/>
      <c r="K15" s="548"/>
      <c r="L15" s="195"/>
      <c r="M15" s="527" t="s">
        <v>145</v>
      </c>
      <c r="N15" s="528"/>
      <c r="O15" s="528"/>
      <c r="P15" s="528"/>
      <c r="Q15" s="529"/>
      <c r="R15" s="530">
        <v>152059</v>
      </c>
      <c r="S15" s="531"/>
      <c r="T15" s="531"/>
      <c r="U15" s="531"/>
      <c r="V15" s="532"/>
      <c r="W15" s="518" t="s">
        <v>146</v>
      </c>
      <c r="X15" s="440"/>
      <c r="Y15" s="440"/>
      <c r="Z15" s="440"/>
      <c r="AA15" s="440"/>
      <c r="AB15" s="441"/>
      <c r="AC15" s="403">
        <v>18780</v>
      </c>
      <c r="AD15" s="404"/>
      <c r="AE15" s="404"/>
      <c r="AF15" s="404"/>
      <c r="AG15" s="405"/>
      <c r="AH15" s="403">
        <v>19287</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19524634</v>
      </c>
      <c r="BO15" s="423"/>
      <c r="BP15" s="423"/>
      <c r="BQ15" s="423"/>
      <c r="BR15" s="423"/>
      <c r="BS15" s="423"/>
      <c r="BT15" s="423"/>
      <c r="BU15" s="424"/>
      <c r="BV15" s="422">
        <v>18993105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27.3</v>
      </c>
      <c r="AD16" s="524"/>
      <c r="AE16" s="524"/>
      <c r="AF16" s="524"/>
      <c r="AG16" s="525"/>
      <c r="AH16" s="523">
        <v>27.5</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22403096</v>
      </c>
      <c r="BO16" s="428"/>
      <c r="BP16" s="428"/>
      <c r="BQ16" s="428"/>
      <c r="BR16" s="428"/>
      <c r="BS16" s="428"/>
      <c r="BT16" s="428"/>
      <c r="BU16" s="429"/>
      <c r="BV16" s="427">
        <v>22141093</v>
      </c>
      <c r="BW16" s="428"/>
      <c r="BX16" s="428"/>
      <c r="BY16" s="428"/>
      <c r="BZ16" s="428"/>
      <c r="CA16" s="428"/>
      <c r="CB16" s="428"/>
      <c r="CC16" s="429"/>
      <c r="CD16" s="199"/>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4"/>
      <c r="DK16" s="184"/>
      <c r="DL16" s="184"/>
      <c r="DM16" s="184"/>
      <c r="DN16" s="184"/>
      <c r="DO16" s="184"/>
    </row>
    <row r="17" spans="1:119" ht="18.75" customHeight="1" thickBot="1">
      <c r="A17" s="185"/>
      <c r="B17" s="549"/>
      <c r="C17" s="550"/>
      <c r="D17" s="550"/>
      <c r="E17" s="550"/>
      <c r="F17" s="550"/>
      <c r="G17" s="550"/>
      <c r="H17" s="550"/>
      <c r="I17" s="550"/>
      <c r="J17" s="550"/>
      <c r="K17" s="551"/>
      <c r="L17" s="200"/>
      <c r="M17" s="512" t="s">
        <v>152</v>
      </c>
      <c r="N17" s="513"/>
      <c r="O17" s="513"/>
      <c r="P17" s="513"/>
      <c r="Q17" s="514"/>
      <c r="R17" s="515" t="s">
        <v>153</v>
      </c>
      <c r="S17" s="516"/>
      <c r="T17" s="516"/>
      <c r="U17" s="516"/>
      <c r="V17" s="517"/>
      <c r="W17" s="518" t="s">
        <v>154</v>
      </c>
      <c r="X17" s="440"/>
      <c r="Y17" s="440"/>
      <c r="Z17" s="440"/>
      <c r="AA17" s="440"/>
      <c r="AB17" s="441"/>
      <c r="AC17" s="403">
        <v>48572</v>
      </c>
      <c r="AD17" s="404"/>
      <c r="AE17" s="404"/>
      <c r="AF17" s="404"/>
      <c r="AG17" s="405"/>
      <c r="AH17" s="403">
        <v>49400</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25000596</v>
      </c>
      <c r="BO17" s="428"/>
      <c r="BP17" s="428"/>
      <c r="BQ17" s="428"/>
      <c r="BR17" s="428"/>
      <c r="BS17" s="428"/>
      <c r="BT17" s="428"/>
      <c r="BU17" s="429"/>
      <c r="BV17" s="427">
        <v>24307411</v>
      </c>
      <c r="BW17" s="428"/>
      <c r="BX17" s="428"/>
      <c r="BY17" s="428"/>
      <c r="BZ17" s="428"/>
      <c r="CA17" s="428"/>
      <c r="CB17" s="428"/>
      <c r="CC17" s="429"/>
      <c r="CD17" s="199"/>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4"/>
      <c r="DK17" s="184"/>
      <c r="DL17" s="184"/>
      <c r="DM17" s="184"/>
      <c r="DN17" s="184"/>
      <c r="DO17" s="184"/>
    </row>
    <row r="18" spans="1:119" ht="18.75" customHeight="1" thickBot="1">
      <c r="A18" s="185"/>
      <c r="B18" s="489" t="s">
        <v>156</v>
      </c>
      <c r="C18" s="490"/>
      <c r="D18" s="490"/>
      <c r="E18" s="491"/>
      <c r="F18" s="491"/>
      <c r="G18" s="491"/>
      <c r="H18" s="491"/>
      <c r="I18" s="491"/>
      <c r="J18" s="491"/>
      <c r="K18" s="491"/>
      <c r="L18" s="492">
        <v>103.55</v>
      </c>
      <c r="M18" s="492"/>
      <c r="N18" s="492"/>
      <c r="O18" s="492"/>
      <c r="P18" s="492"/>
      <c r="Q18" s="492"/>
      <c r="R18" s="493"/>
      <c r="S18" s="493"/>
      <c r="T18" s="493"/>
      <c r="U18" s="493"/>
      <c r="V18" s="494"/>
      <c r="W18" s="508"/>
      <c r="X18" s="509"/>
      <c r="Y18" s="509"/>
      <c r="Z18" s="509"/>
      <c r="AA18" s="509"/>
      <c r="AB18" s="519"/>
      <c r="AC18" s="391">
        <v>70.599999999999994</v>
      </c>
      <c r="AD18" s="392"/>
      <c r="AE18" s="392"/>
      <c r="AF18" s="392"/>
      <c r="AG18" s="495"/>
      <c r="AH18" s="391">
        <v>70.400000000000006</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29530902</v>
      </c>
      <c r="BO18" s="428"/>
      <c r="BP18" s="428"/>
      <c r="BQ18" s="428"/>
      <c r="BR18" s="428"/>
      <c r="BS18" s="428"/>
      <c r="BT18" s="428"/>
      <c r="BU18" s="429"/>
      <c r="BV18" s="427">
        <v>29442062</v>
      </c>
      <c r="BW18" s="428"/>
      <c r="BX18" s="428"/>
      <c r="BY18" s="428"/>
      <c r="BZ18" s="428"/>
      <c r="CA18" s="428"/>
      <c r="CB18" s="428"/>
      <c r="CC18" s="429"/>
      <c r="CD18" s="199"/>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4"/>
      <c r="DK18" s="184"/>
      <c r="DL18" s="184"/>
      <c r="DM18" s="184"/>
      <c r="DN18" s="184"/>
      <c r="DO18" s="184"/>
    </row>
    <row r="19" spans="1:119" ht="18.75" customHeight="1" thickBot="1">
      <c r="A19" s="185"/>
      <c r="B19" s="489" t="s">
        <v>158</v>
      </c>
      <c r="C19" s="490"/>
      <c r="D19" s="490"/>
      <c r="E19" s="491"/>
      <c r="F19" s="491"/>
      <c r="G19" s="491"/>
      <c r="H19" s="491"/>
      <c r="I19" s="491"/>
      <c r="J19" s="491"/>
      <c r="K19" s="491"/>
      <c r="L19" s="497">
        <v>1483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35849903</v>
      </c>
      <c r="BO19" s="428"/>
      <c r="BP19" s="428"/>
      <c r="BQ19" s="428"/>
      <c r="BR19" s="428"/>
      <c r="BS19" s="428"/>
      <c r="BT19" s="428"/>
      <c r="BU19" s="429"/>
      <c r="BV19" s="427">
        <v>35383088</v>
      </c>
      <c r="BW19" s="428"/>
      <c r="BX19" s="428"/>
      <c r="BY19" s="428"/>
      <c r="BZ19" s="428"/>
      <c r="CA19" s="428"/>
      <c r="CB19" s="428"/>
      <c r="CC19" s="429"/>
      <c r="CD19" s="199"/>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4"/>
      <c r="DK19" s="184"/>
      <c r="DL19" s="184"/>
      <c r="DM19" s="184"/>
      <c r="DN19" s="184"/>
      <c r="DO19" s="184"/>
    </row>
    <row r="20" spans="1:119" ht="18.75" customHeight="1" thickBot="1">
      <c r="A20" s="185"/>
      <c r="B20" s="489" t="s">
        <v>160</v>
      </c>
      <c r="C20" s="490"/>
      <c r="D20" s="490"/>
      <c r="E20" s="491"/>
      <c r="F20" s="491"/>
      <c r="G20" s="491"/>
      <c r="H20" s="491"/>
      <c r="I20" s="491"/>
      <c r="J20" s="491"/>
      <c r="K20" s="491"/>
      <c r="L20" s="497">
        <v>59712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199"/>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4"/>
      <c r="DK20" s="184"/>
      <c r="DL20" s="184"/>
      <c r="DM20" s="184"/>
      <c r="DN20" s="184"/>
      <c r="DO20" s="184"/>
    </row>
    <row r="21" spans="1:119" ht="18.75" customHeight="1">
      <c r="A21" s="185"/>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199"/>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4"/>
      <c r="DK21" s="184"/>
      <c r="DL21" s="184"/>
      <c r="DM21" s="184"/>
      <c r="DN21" s="184"/>
      <c r="DO21" s="184"/>
    </row>
    <row r="22" spans="1:119" ht="18.75" customHeight="1" thickBot="1">
      <c r="A22" s="185"/>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199"/>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4"/>
      <c r="DK22" s="184"/>
      <c r="DL22" s="184"/>
      <c r="DM22" s="184"/>
      <c r="DN22" s="184"/>
      <c r="DO22" s="184"/>
    </row>
    <row r="23" spans="1:119" ht="18.75" customHeight="1">
      <c r="A23" s="185"/>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46138440</v>
      </c>
      <c r="BO23" s="428"/>
      <c r="BP23" s="428"/>
      <c r="BQ23" s="428"/>
      <c r="BR23" s="428"/>
      <c r="BS23" s="428"/>
      <c r="BT23" s="428"/>
      <c r="BU23" s="429"/>
      <c r="BV23" s="427">
        <v>47350985</v>
      </c>
      <c r="BW23" s="428"/>
      <c r="BX23" s="428"/>
      <c r="BY23" s="428"/>
      <c r="BZ23" s="428"/>
      <c r="CA23" s="428"/>
      <c r="CB23" s="428"/>
      <c r="CC23" s="429"/>
      <c r="CD23" s="199"/>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4"/>
      <c r="DK23" s="184"/>
      <c r="DL23" s="184"/>
      <c r="DM23" s="184"/>
      <c r="DN23" s="184"/>
      <c r="DO23" s="184"/>
    </row>
    <row r="24" spans="1:119" ht="18.75" customHeight="1" thickBot="1">
      <c r="A24" s="185"/>
      <c r="B24" s="459"/>
      <c r="C24" s="460"/>
      <c r="D24" s="461"/>
      <c r="E24" s="400" t="s">
        <v>169</v>
      </c>
      <c r="F24" s="401"/>
      <c r="G24" s="401"/>
      <c r="H24" s="401"/>
      <c r="I24" s="401"/>
      <c r="J24" s="401"/>
      <c r="K24" s="402"/>
      <c r="L24" s="403">
        <v>1</v>
      </c>
      <c r="M24" s="404"/>
      <c r="N24" s="404"/>
      <c r="O24" s="404"/>
      <c r="P24" s="405"/>
      <c r="Q24" s="403">
        <v>9720</v>
      </c>
      <c r="R24" s="404"/>
      <c r="S24" s="404"/>
      <c r="T24" s="404"/>
      <c r="U24" s="404"/>
      <c r="V24" s="405"/>
      <c r="W24" s="469"/>
      <c r="X24" s="460"/>
      <c r="Y24" s="461"/>
      <c r="Z24" s="400" t="s">
        <v>170</v>
      </c>
      <c r="AA24" s="401"/>
      <c r="AB24" s="401"/>
      <c r="AC24" s="401"/>
      <c r="AD24" s="401"/>
      <c r="AE24" s="401"/>
      <c r="AF24" s="401"/>
      <c r="AG24" s="402"/>
      <c r="AH24" s="403">
        <v>911</v>
      </c>
      <c r="AI24" s="404"/>
      <c r="AJ24" s="404"/>
      <c r="AK24" s="404"/>
      <c r="AL24" s="405"/>
      <c r="AM24" s="403">
        <v>2935242</v>
      </c>
      <c r="AN24" s="404"/>
      <c r="AO24" s="404"/>
      <c r="AP24" s="404"/>
      <c r="AQ24" s="404"/>
      <c r="AR24" s="405"/>
      <c r="AS24" s="403">
        <v>3222</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29170727</v>
      </c>
      <c r="BO24" s="428"/>
      <c r="BP24" s="428"/>
      <c r="BQ24" s="428"/>
      <c r="BR24" s="428"/>
      <c r="BS24" s="428"/>
      <c r="BT24" s="428"/>
      <c r="BU24" s="429"/>
      <c r="BV24" s="427">
        <v>30031819</v>
      </c>
      <c r="BW24" s="428"/>
      <c r="BX24" s="428"/>
      <c r="BY24" s="428"/>
      <c r="BZ24" s="428"/>
      <c r="CA24" s="428"/>
      <c r="CB24" s="428"/>
      <c r="CC24" s="429"/>
      <c r="CD24" s="199"/>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4"/>
      <c r="DK24" s="184"/>
      <c r="DL24" s="184"/>
      <c r="DM24" s="184"/>
      <c r="DN24" s="184"/>
      <c r="DO24" s="184"/>
    </row>
    <row r="25" spans="1:119" s="184" customFormat="1" ht="18.75" customHeight="1">
      <c r="A25" s="185"/>
      <c r="B25" s="459"/>
      <c r="C25" s="460"/>
      <c r="D25" s="461"/>
      <c r="E25" s="400" t="s">
        <v>172</v>
      </c>
      <c r="F25" s="401"/>
      <c r="G25" s="401"/>
      <c r="H25" s="401"/>
      <c r="I25" s="401"/>
      <c r="J25" s="401"/>
      <c r="K25" s="402"/>
      <c r="L25" s="403">
        <v>1</v>
      </c>
      <c r="M25" s="404"/>
      <c r="N25" s="404"/>
      <c r="O25" s="404"/>
      <c r="P25" s="405"/>
      <c r="Q25" s="403">
        <v>8310</v>
      </c>
      <c r="R25" s="404"/>
      <c r="S25" s="404"/>
      <c r="T25" s="404"/>
      <c r="U25" s="404"/>
      <c r="V25" s="405"/>
      <c r="W25" s="469"/>
      <c r="X25" s="460"/>
      <c r="Y25" s="461"/>
      <c r="Z25" s="400" t="s">
        <v>173</v>
      </c>
      <c r="AA25" s="401"/>
      <c r="AB25" s="401"/>
      <c r="AC25" s="401"/>
      <c r="AD25" s="401"/>
      <c r="AE25" s="401"/>
      <c r="AF25" s="401"/>
      <c r="AG25" s="402"/>
      <c r="AH25" s="403">
        <v>174</v>
      </c>
      <c r="AI25" s="404"/>
      <c r="AJ25" s="404"/>
      <c r="AK25" s="404"/>
      <c r="AL25" s="405"/>
      <c r="AM25" s="403">
        <v>531222</v>
      </c>
      <c r="AN25" s="404"/>
      <c r="AO25" s="404"/>
      <c r="AP25" s="404"/>
      <c r="AQ25" s="404"/>
      <c r="AR25" s="405"/>
      <c r="AS25" s="403">
        <v>3053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13562927</v>
      </c>
      <c r="BO25" s="423"/>
      <c r="BP25" s="423"/>
      <c r="BQ25" s="423"/>
      <c r="BR25" s="423"/>
      <c r="BS25" s="423"/>
      <c r="BT25" s="423"/>
      <c r="BU25" s="424"/>
      <c r="BV25" s="422">
        <v>11013715</v>
      </c>
      <c r="BW25" s="423"/>
      <c r="BX25" s="423"/>
      <c r="BY25" s="423"/>
      <c r="BZ25" s="423"/>
      <c r="CA25" s="423"/>
      <c r="CB25" s="423"/>
      <c r="CC25" s="424"/>
      <c r="CD25" s="199"/>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4" customFormat="1" ht="18.75" customHeight="1">
      <c r="A26" s="185"/>
      <c r="B26" s="459"/>
      <c r="C26" s="460"/>
      <c r="D26" s="461"/>
      <c r="E26" s="400" t="s">
        <v>175</v>
      </c>
      <c r="F26" s="401"/>
      <c r="G26" s="401"/>
      <c r="H26" s="401"/>
      <c r="I26" s="401"/>
      <c r="J26" s="401"/>
      <c r="K26" s="402"/>
      <c r="L26" s="403">
        <v>1</v>
      </c>
      <c r="M26" s="404"/>
      <c r="N26" s="404"/>
      <c r="O26" s="404"/>
      <c r="P26" s="405"/>
      <c r="Q26" s="403">
        <v>7500</v>
      </c>
      <c r="R26" s="404"/>
      <c r="S26" s="404"/>
      <c r="T26" s="404"/>
      <c r="U26" s="404"/>
      <c r="V26" s="405"/>
      <c r="W26" s="469"/>
      <c r="X26" s="460"/>
      <c r="Y26" s="461"/>
      <c r="Z26" s="400" t="s">
        <v>176</v>
      </c>
      <c r="AA26" s="482"/>
      <c r="AB26" s="482"/>
      <c r="AC26" s="482"/>
      <c r="AD26" s="482"/>
      <c r="AE26" s="482"/>
      <c r="AF26" s="482"/>
      <c r="AG26" s="483"/>
      <c r="AH26" s="403">
        <v>49</v>
      </c>
      <c r="AI26" s="404"/>
      <c r="AJ26" s="404"/>
      <c r="AK26" s="404"/>
      <c r="AL26" s="405"/>
      <c r="AM26" s="403">
        <v>157535</v>
      </c>
      <c r="AN26" s="404"/>
      <c r="AO26" s="404"/>
      <c r="AP26" s="404"/>
      <c r="AQ26" s="404"/>
      <c r="AR26" s="405"/>
      <c r="AS26" s="403">
        <v>3215</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199"/>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5"/>
      <c r="B27" s="459"/>
      <c r="C27" s="460"/>
      <c r="D27" s="461"/>
      <c r="E27" s="400" t="s">
        <v>178</v>
      </c>
      <c r="F27" s="401"/>
      <c r="G27" s="401"/>
      <c r="H27" s="401"/>
      <c r="I27" s="401"/>
      <c r="J27" s="401"/>
      <c r="K27" s="402"/>
      <c r="L27" s="403">
        <v>1</v>
      </c>
      <c r="M27" s="404"/>
      <c r="N27" s="404"/>
      <c r="O27" s="404"/>
      <c r="P27" s="405"/>
      <c r="Q27" s="403">
        <v>5470</v>
      </c>
      <c r="R27" s="404"/>
      <c r="S27" s="404"/>
      <c r="T27" s="404"/>
      <c r="U27" s="404"/>
      <c r="V27" s="405"/>
      <c r="W27" s="469"/>
      <c r="X27" s="460"/>
      <c r="Y27" s="461"/>
      <c r="Z27" s="400" t="s">
        <v>179</v>
      </c>
      <c r="AA27" s="401"/>
      <c r="AB27" s="401"/>
      <c r="AC27" s="401"/>
      <c r="AD27" s="401"/>
      <c r="AE27" s="401"/>
      <c r="AF27" s="401"/>
      <c r="AG27" s="402"/>
      <c r="AH27" s="403">
        <v>30</v>
      </c>
      <c r="AI27" s="404"/>
      <c r="AJ27" s="404"/>
      <c r="AK27" s="404"/>
      <c r="AL27" s="405"/>
      <c r="AM27" s="403">
        <v>104928</v>
      </c>
      <c r="AN27" s="404"/>
      <c r="AO27" s="404"/>
      <c r="AP27" s="404"/>
      <c r="AQ27" s="404"/>
      <c r="AR27" s="405"/>
      <c r="AS27" s="403">
        <v>3498</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1103252</v>
      </c>
      <c r="BO27" s="431"/>
      <c r="BP27" s="431"/>
      <c r="BQ27" s="431"/>
      <c r="BR27" s="431"/>
      <c r="BS27" s="431"/>
      <c r="BT27" s="431"/>
      <c r="BU27" s="432"/>
      <c r="BV27" s="430">
        <v>1102017</v>
      </c>
      <c r="BW27" s="431"/>
      <c r="BX27" s="431"/>
      <c r="BY27" s="431"/>
      <c r="BZ27" s="431"/>
      <c r="CA27" s="431"/>
      <c r="CB27" s="431"/>
      <c r="CC27" s="432"/>
      <c r="CD27" s="201"/>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4"/>
      <c r="DK27" s="184"/>
      <c r="DL27" s="184"/>
      <c r="DM27" s="184"/>
      <c r="DN27" s="184"/>
      <c r="DO27" s="184"/>
    </row>
    <row r="28" spans="1:119" ht="18.75" customHeight="1">
      <c r="A28" s="185"/>
      <c r="B28" s="459"/>
      <c r="C28" s="460"/>
      <c r="D28" s="461"/>
      <c r="E28" s="400" t="s">
        <v>181</v>
      </c>
      <c r="F28" s="401"/>
      <c r="G28" s="401"/>
      <c r="H28" s="401"/>
      <c r="I28" s="401"/>
      <c r="J28" s="401"/>
      <c r="K28" s="402"/>
      <c r="L28" s="403">
        <v>1</v>
      </c>
      <c r="M28" s="404"/>
      <c r="N28" s="404"/>
      <c r="O28" s="404"/>
      <c r="P28" s="405"/>
      <c r="Q28" s="403">
        <v>4920</v>
      </c>
      <c r="R28" s="404"/>
      <c r="S28" s="404"/>
      <c r="T28" s="404"/>
      <c r="U28" s="404"/>
      <c r="V28" s="405"/>
      <c r="W28" s="469"/>
      <c r="X28" s="460"/>
      <c r="Y28" s="461"/>
      <c r="Z28" s="400" t="s">
        <v>182</v>
      </c>
      <c r="AA28" s="401"/>
      <c r="AB28" s="401"/>
      <c r="AC28" s="401"/>
      <c r="AD28" s="401"/>
      <c r="AE28" s="401"/>
      <c r="AF28" s="401"/>
      <c r="AG28" s="402"/>
      <c r="AH28" s="403" t="s">
        <v>128</v>
      </c>
      <c r="AI28" s="404"/>
      <c r="AJ28" s="404"/>
      <c r="AK28" s="404"/>
      <c r="AL28" s="405"/>
      <c r="AM28" s="403" t="s">
        <v>128</v>
      </c>
      <c r="AN28" s="404"/>
      <c r="AO28" s="404"/>
      <c r="AP28" s="404"/>
      <c r="AQ28" s="404"/>
      <c r="AR28" s="405"/>
      <c r="AS28" s="403" t="s">
        <v>128</v>
      </c>
      <c r="AT28" s="404"/>
      <c r="AU28" s="404"/>
      <c r="AV28" s="404"/>
      <c r="AW28" s="404"/>
      <c r="AX28" s="406"/>
      <c r="AY28" s="410" t="s">
        <v>183</v>
      </c>
      <c r="AZ28" s="411"/>
      <c r="BA28" s="411"/>
      <c r="BB28" s="412"/>
      <c r="BC28" s="419" t="s">
        <v>47</v>
      </c>
      <c r="BD28" s="420"/>
      <c r="BE28" s="420"/>
      <c r="BF28" s="420"/>
      <c r="BG28" s="420"/>
      <c r="BH28" s="420"/>
      <c r="BI28" s="420"/>
      <c r="BJ28" s="420"/>
      <c r="BK28" s="420"/>
      <c r="BL28" s="420"/>
      <c r="BM28" s="421"/>
      <c r="BN28" s="422">
        <v>5684779</v>
      </c>
      <c r="BO28" s="423"/>
      <c r="BP28" s="423"/>
      <c r="BQ28" s="423"/>
      <c r="BR28" s="423"/>
      <c r="BS28" s="423"/>
      <c r="BT28" s="423"/>
      <c r="BU28" s="424"/>
      <c r="BV28" s="422">
        <v>3869105</v>
      </c>
      <c r="BW28" s="423"/>
      <c r="BX28" s="423"/>
      <c r="BY28" s="423"/>
      <c r="BZ28" s="423"/>
      <c r="CA28" s="423"/>
      <c r="CB28" s="423"/>
      <c r="CC28" s="424"/>
      <c r="CD28" s="199"/>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4"/>
      <c r="DK28" s="184"/>
      <c r="DL28" s="184"/>
      <c r="DM28" s="184"/>
      <c r="DN28" s="184"/>
      <c r="DO28" s="184"/>
    </row>
    <row r="29" spans="1:119" ht="18.75" customHeight="1">
      <c r="A29" s="185"/>
      <c r="B29" s="459"/>
      <c r="C29" s="460"/>
      <c r="D29" s="461"/>
      <c r="E29" s="400" t="s">
        <v>184</v>
      </c>
      <c r="F29" s="401"/>
      <c r="G29" s="401"/>
      <c r="H29" s="401"/>
      <c r="I29" s="401"/>
      <c r="J29" s="401"/>
      <c r="K29" s="402"/>
      <c r="L29" s="403">
        <v>26</v>
      </c>
      <c r="M29" s="404"/>
      <c r="N29" s="404"/>
      <c r="O29" s="404"/>
      <c r="P29" s="405"/>
      <c r="Q29" s="403">
        <v>4500</v>
      </c>
      <c r="R29" s="404"/>
      <c r="S29" s="404"/>
      <c r="T29" s="404"/>
      <c r="U29" s="404"/>
      <c r="V29" s="405"/>
      <c r="W29" s="470"/>
      <c r="X29" s="471"/>
      <c r="Y29" s="472"/>
      <c r="Z29" s="400" t="s">
        <v>185</v>
      </c>
      <c r="AA29" s="401"/>
      <c r="AB29" s="401"/>
      <c r="AC29" s="401"/>
      <c r="AD29" s="401"/>
      <c r="AE29" s="401"/>
      <c r="AF29" s="401"/>
      <c r="AG29" s="402"/>
      <c r="AH29" s="403">
        <v>941</v>
      </c>
      <c r="AI29" s="404"/>
      <c r="AJ29" s="404"/>
      <c r="AK29" s="404"/>
      <c r="AL29" s="405"/>
      <c r="AM29" s="403">
        <v>3040170</v>
      </c>
      <c r="AN29" s="404"/>
      <c r="AO29" s="404"/>
      <c r="AP29" s="404"/>
      <c r="AQ29" s="404"/>
      <c r="AR29" s="405"/>
      <c r="AS29" s="403">
        <v>3231</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123224</v>
      </c>
      <c r="BO29" s="428"/>
      <c r="BP29" s="428"/>
      <c r="BQ29" s="428"/>
      <c r="BR29" s="428"/>
      <c r="BS29" s="428"/>
      <c r="BT29" s="428"/>
      <c r="BU29" s="429"/>
      <c r="BV29" s="427">
        <v>123191</v>
      </c>
      <c r="BW29" s="428"/>
      <c r="BX29" s="428"/>
      <c r="BY29" s="428"/>
      <c r="BZ29" s="428"/>
      <c r="CA29" s="428"/>
      <c r="CB29" s="428"/>
      <c r="CC29" s="429"/>
      <c r="CD29" s="201"/>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4"/>
      <c r="DK29" s="184"/>
      <c r="DL29" s="184"/>
      <c r="DM29" s="184"/>
      <c r="DN29" s="184"/>
      <c r="DO29" s="184"/>
    </row>
    <row r="30" spans="1:119" ht="18.75" customHeight="1" thickBot="1">
      <c r="A30" s="185"/>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1605997</v>
      </c>
      <c r="BO30" s="431"/>
      <c r="BP30" s="431"/>
      <c r="BQ30" s="431"/>
      <c r="BR30" s="431"/>
      <c r="BS30" s="431"/>
      <c r="BT30" s="431"/>
      <c r="BU30" s="432"/>
      <c r="BV30" s="430">
        <v>1741407</v>
      </c>
      <c r="BW30" s="431"/>
      <c r="BX30" s="431"/>
      <c r="BY30" s="431"/>
      <c r="BZ30" s="431"/>
      <c r="CA30" s="431"/>
      <c r="CB30" s="431"/>
      <c r="CC30" s="432"/>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390" t="s">
        <v>194</v>
      </c>
      <c r="D33" s="390"/>
      <c r="E33" s="389" t="s">
        <v>195</v>
      </c>
      <c r="F33" s="389"/>
      <c r="G33" s="389"/>
      <c r="H33" s="389"/>
      <c r="I33" s="389"/>
      <c r="J33" s="389"/>
      <c r="K33" s="389"/>
      <c r="L33" s="389"/>
      <c r="M33" s="389"/>
      <c r="N33" s="389"/>
      <c r="O33" s="389"/>
      <c r="P33" s="389"/>
      <c r="Q33" s="389"/>
      <c r="R33" s="389"/>
      <c r="S33" s="389"/>
      <c r="T33" s="214"/>
      <c r="U33" s="390" t="s">
        <v>194</v>
      </c>
      <c r="V33" s="390"/>
      <c r="W33" s="389" t="s">
        <v>195</v>
      </c>
      <c r="X33" s="389"/>
      <c r="Y33" s="389"/>
      <c r="Z33" s="389"/>
      <c r="AA33" s="389"/>
      <c r="AB33" s="389"/>
      <c r="AC33" s="389"/>
      <c r="AD33" s="389"/>
      <c r="AE33" s="389"/>
      <c r="AF33" s="389"/>
      <c r="AG33" s="389"/>
      <c r="AH33" s="389"/>
      <c r="AI33" s="389"/>
      <c r="AJ33" s="389"/>
      <c r="AK33" s="389"/>
      <c r="AL33" s="214"/>
      <c r="AM33" s="390" t="s">
        <v>194</v>
      </c>
      <c r="AN33" s="390"/>
      <c r="AO33" s="389" t="s">
        <v>195</v>
      </c>
      <c r="AP33" s="389"/>
      <c r="AQ33" s="389"/>
      <c r="AR33" s="389"/>
      <c r="AS33" s="389"/>
      <c r="AT33" s="389"/>
      <c r="AU33" s="389"/>
      <c r="AV33" s="389"/>
      <c r="AW33" s="389"/>
      <c r="AX33" s="389"/>
      <c r="AY33" s="389"/>
      <c r="AZ33" s="389"/>
      <c r="BA33" s="389"/>
      <c r="BB33" s="389"/>
      <c r="BC33" s="389"/>
      <c r="BD33" s="215"/>
      <c r="BE33" s="389" t="s">
        <v>196</v>
      </c>
      <c r="BF33" s="389"/>
      <c r="BG33" s="389" t="s">
        <v>197</v>
      </c>
      <c r="BH33" s="389"/>
      <c r="BI33" s="389"/>
      <c r="BJ33" s="389"/>
      <c r="BK33" s="389"/>
      <c r="BL33" s="389"/>
      <c r="BM33" s="389"/>
      <c r="BN33" s="389"/>
      <c r="BO33" s="389"/>
      <c r="BP33" s="389"/>
      <c r="BQ33" s="389"/>
      <c r="BR33" s="389"/>
      <c r="BS33" s="389"/>
      <c r="BT33" s="389"/>
      <c r="BU33" s="389"/>
      <c r="BV33" s="215"/>
      <c r="BW33" s="390" t="s">
        <v>196</v>
      </c>
      <c r="BX33" s="390"/>
      <c r="BY33" s="389" t="s">
        <v>198</v>
      </c>
      <c r="BZ33" s="389"/>
      <c r="CA33" s="389"/>
      <c r="CB33" s="389"/>
      <c r="CC33" s="389"/>
      <c r="CD33" s="389"/>
      <c r="CE33" s="389"/>
      <c r="CF33" s="389"/>
      <c r="CG33" s="389"/>
      <c r="CH33" s="389"/>
      <c r="CI33" s="389"/>
      <c r="CJ33" s="389"/>
      <c r="CK33" s="389"/>
      <c r="CL33" s="389"/>
      <c r="CM33" s="389"/>
      <c r="CN33" s="214"/>
      <c r="CO33" s="390" t="s">
        <v>194</v>
      </c>
      <c r="CP33" s="390"/>
      <c r="CQ33" s="389" t="s">
        <v>199</v>
      </c>
      <c r="CR33" s="389"/>
      <c r="CS33" s="389"/>
      <c r="CT33" s="389"/>
      <c r="CU33" s="389"/>
      <c r="CV33" s="389"/>
      <c r="CW33" s="389"/>
      <c r="CX33" s="389"/>
      <c r="CY33" s="389"/>
      <c r="CZ33" s="389"/>
      <c r="DA33" s="389"/>
      <c r="DB33" s="389"/>
      <c r="DC33" s="389"/>
      <c r="DD33" s="389"/>
      <c r="DE33" s="389"/>
      <c r="DF33" s="214"/>
      <c r="DG33" s="388" t="s">
        <v>200</v>
      </c>
      <c r="DH33" s="388"/>
      <c r="DI33" s="216"/>
      <c r="DJ33" s="184"/>
      <c r="DK33" s="184"/>
      <c r="DL33" s="184"/>
      <c r="DM33" s="184"/>
      <c r="DN33" s="184"/>
      <c r="DO33" s="184"/>
    </row>
    <row r="34" spans="1:119" ht="32.25" customHeight="1">
      <c r="A34" s="185"/>
      <c r="B34" s="211"/>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2"/>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2"/>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2"/>
      <c r="BE34" s="386">
        <f>IF(BG34="","",MAX(C34:D43,U34:V43,AM34:AN43)+1)</f>
        <v>8</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2"/>
      <c r="BW34" s="386">
        <f>IF(BY34="","",MAX(C34:D43,U34:V43,AM34:AN43,BE34:BF43)+1)</f>
        <v>9</v>
      </c>
      <c r="BX34" s="386"/>
      <c r="BY34" s="385" t="str">
        <f>IF('各会計、関係団体の財政状況及び健全化判断比率'!B68="","",'各会計、関係団体の財政状況及び健全化判断比率'!B68)</f>
        <v>北千葉広域水道企業団（水道用水供給事業会計）</v>
      </c>
      <c r="BZ34" s="385"/>
      <c r="CA34" s="385"/>
      <c r="CB34" s="385"/>
      <c r="CC34" s="385"/>
      <c r="CD34" s="385"/>
      <c r="CE34" s="385"/>
      <c r="CF34" s="385"/>
      <c r="CG34" s="385"/>
      <c r="CH34" s="385"/>
      <c r="CI34" s="385"/>
      <c r="CJ34" s="385"/>
      <c r="CK34" s="385"/>
      <c r="CL34" s="385"/>
      <c r="CM34" s="385"/>
      <c r="CN34" s="212"/>
      <c r="CO34" s="386">
        <f>IF(CQ34="","",MAX(C34:D43,U34:V43,AM34:AN43,BE34:BF43,BW34:BX43)+1)</f>
        <v>16</v>
      </c>
      <c r="CP34" s="386"/>
      <c r="CQ34" s="385" t="str">
        <f>IF('各会計、関係団体の財政状況及び健全化判断比率'!BS7="","",'各会計、関係団体の財政状況及び健全化判断比率'!BS7)</f>
        <v>野田市開発協会</v>
      </c>
      <c r="CR34" s="385"/>
      <c r="CS34" s="385"/>
      <c r="CT34" s="385"/>
      <c r="CU34" s="385"/>
      <c r="CV34" s="385"/>
      <c r="CW34" s="385"/>
      <c r="CX34" s="385"/>
      <c r="CY34" s="385"/>
      <c r="CZ34" s="385"/>
      <c r="DA34" s="385"/>
      <c r="DB34" s="385"/>
      <c r="DC34" s="385"/>
      <c r="DD34" s="385"/>
      <c r="DE34" s="385"/>
      <c r="DF34" s="209"/>
      <c r="DG34" s="387" t="str">
        <f>IF('各会計、関係団体の財政状況及び健全化判断比率'!BR7="","",'各会計、関係団体の財政状況及び健全化判断比率'!BR7)</f>
        <v>○</v>
      </c>
      <c r="DH34" s="387"/>
      <c r="DI34" s="216"/>
      <c r="DJ34" s="184"/>
      <c r="DK34" s="184"/>
      <c r="DL34" s="184"/>
      <c r="DM34" s="184"/>
      <c r="DN34" s="184"/>
      <c r="DO34" s="184"/>
    </row>
    <row r="35" spans="1:119" ht="32.25" customHeight="1">
      <c r="A35" s="185"/>
      <c r="B35" s="211"/>
      <c r="C35" s="386">
        <f>IF(E35="","",C34+1)</f>
        <v>2</v>
      </c>
      <c r="D35" s="386"/>
      <c r="E35" s="385" t="str">
        <f>IF('各会計、関係団体の財政状況及び健全化判断比率'!B8="","",'各会計、関係団体の財政状況及び健全化判断比率'!B8)</f>
        <v>用地取得特別会計</v>
      </c>
      <c r="F35" s="385"/>
      <c r="G35" s="385"/>
      <c r="H35" s="385"/>
      <c r="I35" s="385"/>
      <c r="J35" s="385"/>
      <c r="K35" s="385"/>
      <c r="L35" s="385"/>
      <c r="M35" s="385"/>
      <c r="N35" s="385"/>
      <c r="O35" s="385"/>
      <c r="P35" s="385"/>
      <c r="Q35" s="385"/>
      <c r="R35" s="385"/>
      <c r="S35" s="385"/>
      <c r="T35" s="212"/>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2"/>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2"/>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2"/>
      <c r="BW35" s="386">
        <f t="shared" ref="BW35:BW43" si="2">IF(BY35="","",BW34+1)</f>
        <v>10</v>
      </c>
      <c r="BX35" s="386"/>
      <c r="BY35" s="385" t="str">
        <f>IF('各会計、関係団体の財政状況及び健全化判断比率'!B69="","",'各会計、関係団体の財政状況及び健全化判断比率'!B69)</f>
        <v>千葉県市町村総合事務組合（一般会計）</v>
      </c>
      <c r="BZ35" s="385"/>
      <c r="CA35" s="385"/>
      <c r="CB35" s="385"/>
      <c r="CC35" s="385"/>
      <c r="CD35" s="385"/>
      <c r="CE35" s="385"/>
      <c r="CF35" s="385"/>
      <c r="CG35" s="385"/>
      <c r="CH35" s="385"/>
      <c r="CI35" s="385"/>
      <c r="CJ35" s="385"/>
      <c r="CK35" s="385"/>
      <c r="CL35" s="385"/>
      <c r="CM35" s="385"/>
      <c r="CN35" s="212"/>
      <c r="CO35" s="386">
        <f t="shared" ref="CO35:CO43" si="3">IF(CQ35="","",CO34+1)</f>
        <v>17</v>
      </c>
      <c r="CP35" s="386"/>
      <c r="CQ35" s="385" t="str">
        <f>IF('各会計、関係団体の財政状況及び健全化判断比率'!BS8="","",'各会計、関係団体の財政状況及び健全化判断比率'!BS8)</f>
        <v>野田業務サービス</v>
      </c>
      <c r="CR35" s="385"/>
      <c r="CS35" s="385"/>
      <c r="CT35" s="385"/>
      <c r="CU35" s="385"/>
      <c r="CV35" s="385"/>
      <c r="CW35" s="385"/>
      <c r="CX35" s="385"/>
      <c r="CY35" s="385"/>
      <c r="CZ35" s="385"/>
      <c r="DA35" s="385"/>
      <c r="DB35" s="385"/>
      <c r="DC35" s="385"/>
      <c r="DD35" s="385"/>
      <c r="DE35" s="385"/>
      <c r="DF35" s="209"/>
      <c r="DG35" s="387" t="str">
        <f>IF('各会計、関係団体の財政状況及び健全化判断比率'!BR8="","",'各会計、関係団体の財政状況及び健全化判断比率'!BR8)</f>
        <v/>
      </c>
      <c r="DH35" s="387"/>
      <c r="DI35" s="216"/>
      <c r="DJ35" s="184"/>
      <c r="DK35" s="184"/>
      <c r="DL35" s="184"/>
      <c r="DM35" s="184"/>
      <c r="DN35" s="184"/>
      <c r="DO35" s="184"/>
    </row>
    <row r="36" spans="1:119" ht="32.25" customHeight="1">
      <c r="A36" s="185"/>
      <c r="B36" s="211"/>
      <c r="C36" s="386">
        <f>IF(E36="","",C35+1)</f>
        <v>3</v>
      </c>
      <c r="D36" s="386"/>
      <c r="E36" s="385" t="str">
        <f>IF('各会計、関係団体の財政状況及び健全化判断比率'!B9="","",'各会計、関係団体の財政状況及び健全化判断比率'!B9)</f>
        <v>次木親野井特定土地区画整理事業特別会計</v>
      </c>
      <c r="F36" s="385"/>
      <c r="G36" s="385"/>
      <c r="H36" s="385"/>
      <c r="I36" s="385"/>
      <c r="J36" s="385"/>
      <c r="K36" s="385"/>
      <c r="L36" s="385"/>
      <c r="M36" s="385"/>
      <c r="N36" s="385"/>
      <c r="O36" s="385"/>
      <c r="P36" s="385"/>
      <c r="Q36" s="385"/>
      <c r="R36" s="385"/>
      <c r="S36" s="385"/>
      <c r="T36" s="212"/>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2"/>
      <c r="AM36" s="386" t="str">
        <f t="shared" si="0"/>
        <v/>
      </c>
      <c r="AN36" s="386"/>
      <c r="AO36" s="385"/>
      <c r="AP36" s="385"/>
      <c r="AQ36" s="385"/>
      <c r="AR36" s="385"/>
      <c r="AS36" s="385"/>
      <c r="AT36" s="385"/>
      <c r="AU36" s="385"/>
      <c r="AV36" s="385"/>
      <c r="AW36" s="385"/>
      <c r="AX36" s="385"/>
      <c r="AY36" s="385"/>
      <c r="AZ36" s="385"/>
      <c r="BA36" s="385"/>
      <c r="BB36" s="385"/>
      <c r="BC36" s="385"/>
      <c r="BD36" s="212"/>
      <c r="BE36" s="386" t="str">
        <f t="shared" si="1"/>
        <v/>
      </c>
      <c r="BF36" s="386"/>
      <c r="BG36" s="385"/>
      <c r="BH36" s="385"/>
      <c r="BI36" s="385"/>
      <c r="BJ36" s="385"/>
      <c r="BK36" s="385"/>
      <c r="BL36" s="385"/>
      <c r="BM36" s="385"/>
      <c r="BN36" s="385"/>
      <c r="BO36" s="385"/>
      <c r="BP36" s="385"/>
      <c r="BQ36" s="385"/>
      <c r="BR36" s="385"/>
      <c r="BS36" s="385"/>
      <c r="BT36" s="385"/>
      <c r="BU36" s="385"/>
      <c r="BV36" s="212"/>
      <c r="BW36" s="386">
        <f t="shared" si="2"/>
        <v>11</v>
      </c>
      <c r="BX36" s="386"/>
      <c r="BY36" s="385" t="str">
        <f>IF('各会計、関係団体の財政状況及び健全化判断比率'!B70="","",'各会計、関係団体の財政状況及び健全化判断比率'!B70)</f>
        <v>千葉県市町村総合事務組合（千葉県自治会館管理運営特別会計）</v>
      </c>
      <c r="BZ36" s="385"/>
      <c r="CA36" s="385"/>
      <c r="CB36" s="385"/>
      <c r="CC36" s="385"/>
      <c r="CD36" s="385"/>
      <c r="CE36" s="385"/>
      <c r="CF36" s="385"/>
      <c r="CG36" s="385"/>
      <c r="CH36" s="385"/>
      <c r="CI36" s="385"/>
      <c r="CJ36" s="385"/>
      <c r="CK36" s="385"/>
      <c r="CL36" s="385"/>
      <c r="CM36" s="385"/>
      <c r="CN36" s="212"/>
      <c r="CO36" s="386">
        <f t="shared" si="3"/>
        <v>18</v>
      </c>
      <c r="CP36" s="386"/>
      <c r="CQ36" s="385" t="str">
        <f>IF('各会計、関係団体の財政状況及び健全化判断比率'!BS9="","",'各会計、関係団体の財政状況及び健全化判断比率'!BS9)</f>
        <v>野田市土地開発公社</v>
      </c>
      <c r="CR36" s="385"/>
      <c r="CS36" s="385"/>
      <c r="CT36" s="385"/>
      <c r="CU36" s="385"/>
      <c r="CV36" s="385"/>
      <c r="CW36" s="385"/>
      <c r="CX36" s="385"/>
      <c r="CY36" s="385"/>
      <c r="CZ36" s="385"/>
      <c r="DA36" s="385"/>
      <c r="DB36" s="385"/>
      <c r="DC36" s="385"/>
      <c r="DD36" s="385"/>
      <c r="DE36" s="385"/>
      <c r="DF36" s="209"/>
      <c r="DG36" s="387" t="str">
        <f>IF('各会計、関係団体の財政状況及び健全化判断比率'!BR9="","",'各会計、関係団体の財政状況及び健全化判断比率'!BR9)</f>
        <v>○</v>
      </c>
      <c r="DH36" s="387"/>
      <c r="DI36" s="216"/>
      <c r="DJ36" s="184"/>
      <c r="DK36" s="184"/>
      <c r="DL36" s="184"/>
      <c r="DM36" s="184"/>
      <c r="DN36" s="184"/>
      <c r="DO36" s="184"/>
    </row>
    <row r="37" spans="1:119" ht="32.25" customHeight="1">
      <c r="A37" s="185"/>
      <c r="B37" s="211"/>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2"/>
      <c r="U37" s="386" t="str">
        <f t="shared" si="4"/>
        <v/>
      </c>
      <c r="V37" s="386"/>
      <c r="W37" s="385"/>
      <c r="X37" s="385"/>
      <c r="Y37" s="385"/>
      <c r="Z37" s="385"/>
      <c r="AA37" s="385"/>
      <c r="AB37" s="385"/>
      <c r="AC37" s="385"/>
      <c r="AD37" s="385"/>
      <c r="AE37" s="385"/>
      <c r="AF37" s="385"/>
      <c r="AG37" s="385"/>
      <c r="AH37" s="385"/>
      <c r="AI37" s="385"/>
      <c r="AJ37" s="385"/>
      <c r="AK37" s="385"/>
      <c r="AL37" s="212"/>
      <c r="AM37" s="386" t="str">
        <f t="shared" si="0"/>
        <v/>
      </c>
      <c r="AN37" s="386"/>
      <c r="AO37" s="385"/>
      <c r="AP37" s="385"/>
      <c r="AQ37" s="385"/>
      <c r="AR37" s="385"/>
      <c r="AS37" s="385"/>
      <c r="AT37" s="385"/>
      <c r="AU37" s="385"/>
      <c r="AV37" s="385"/>
      <c r="AW37" s="385"/>
      <c r="AX37" s="385"/>
      <c r="AY37" s="385"/>
      <c r="AZ37" s="385"/>
      <c r="BA37" s="385"/>
      <c r="BB37" s="385"/>
      <c r="BC37" s="385"/>
      <c r="BD37" s="212"/>
      <c r="BE37" s="386" t="str">
        <f t="shared" si="1"/>
        <v/>
      </c>
      <c r="BF37" s="386"/>
      <c r="BG37" s="385"/>
      <c r="BH37" s="385"/>
      <c r="BI37" s="385"/>
      <c r="BJ37" s="385"/>
      <c r="BK37" s="385"/>
      <c r="BL37" s="385"/>
      <c r="BM37" s="385"/>
      <c r="BN37" s="385"/>
      <c r="BO37" s="385"/>
      <c r="BP37" s="385"/>
      <c r="BQ37" s="385"/>
      <c r="BR37" s="385"/>
      <c r="BS37" s="385"/>
      <c r="BT37" s="385"/>
      <c r="BU37" s="385"/>
      <c r="BV37" s="212"/>
      <c r="BW37" s="386">
        <f t="shared" si="2"/>
        <v>12</v>
      </c>
      <c r="BX37" s="386"/>
      <c r="BY37" s="385" t="str">
        <f>IF('各会計、関係団体の財政状況及び健全化判断比率'!B71="","",'各会計、関係団体の財政状況及び健全化判断比率'!B71)</f>
        <v>千葉県市町村総合事務組合（千葉県自治研修センター特別会計）</v>
      </c>
      <c r="BZ37" s="385"/>
      <c r="CA37" s="385"/>
      <c r="CB37" s="385"/>
      <c r="CC37" s="385"/>
      <c r="CD37" s="385"/>
      <c r="CE37" s="385"/>
      <c r="CF37" s="385"/>
      <c r="CG37" s="385"/>
      <c r="CH37" s="385"/>
      <c r="CI37" s="385"/>
      <c r="CJ37" s="385"/>
      <c r="CK37" s="385"/>
      <c r="CL37" s="385"/>
      <c r="CM37" s="385"/>
      <c r="CN37" s="212"/>
      <c r="CO37" s="386">
        <f t="shared" si="3"/>
        <v>19</v>
      </c>
      <c r="CP37" s="386"/>
      <c r="CQ37" s="385" t="str">
        <f>IF('各会計、関係団体の財政状況及び健全化判断比率'!BS10="","",'各会計、関係団体の財政状況及び健全化判断比率'!BS10)</f>
        <v>野田自然共生ファーム</v>
      </c>
      <c r="CR37" s="385"/>
      <c r="CS37" s="385"/>
      <c r="CT37" s="385"/>
      <c r="CU37" s="385"/>
      <c r="CV37" s="385"/>
      <c r="CW37" s="385"/>
      <c r="CX37" s="385"/>
      <c r="CY37" s="385"/>
      <c r="CZ37" s="385"/>
      <c r="DA37" s="385"/>
      <c r="DB37" s="385"/>
      <c r="DC37" s="385"/>
      <c r="DD37" s="385"/>
      <c r="DE37" s="385"/>
      <c r="DF37" s="209"/>
      <c r="DG37" s="387" t="str">
        <f>IF('各会計、関係団体の財政状況及び健全化判断比率'!BR10="","",'各会計、関係団体の財政状況及び健全化判断比率'!BR10)</f>
        <v/>
      </c>
      <c r="DH37" s="387"/>
      <c r="DI37" s="216"/>
      <c r="DJ37" s="184"/>
      <c r="DK37" s="184"/>
      <c r="DL37" s="184"/>
      <c r="DM37" s="184"/>
      <c r="DN37" s="184"/>
      <c r="DO37" s="184"/>
    </row>
    <row r="38" spans="1:119" ht="32.25" customHeight="1">
      <c r="A38" s="185"/>
      <c r="B38" s="211"/>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2"/>
      <c r="U38" s="386" t="str">
        <f t="shared" si="4"/>
        <v/>
      </c>
      <c r="V38" s="386"/>
      <c r="W38" s="385"/>
      <c r="X38" s="385"/>
      <c r="Y38" s="385"/>
      <c r="Z38" s="385"/>
      <c r="AA38" s="385"/>
      <c r="AB38" s="385"/>
      <c r="AC38" s="385"/>
      <c r="AD38" s="385"/>
      <c r="AE38" s="385"/>
      <c r="AF38" s="385"/>
      <c r="AG38" s="385"/>
      <c r="AH38" s="385"/>
      <c r="AI38" s="385"/>
      <c r="AJ38" s="385"/>
      <c r="AK38" s="385"/>
      <c r="AL38" s="212"/>
      <c r="AM38" s="386" t="str">
        <f t="shared" si="0"/>
        <v/>
      </c>
      <c r="AN38" s="386"/>
      <c r="AO38" s="385"/>
      <c r="AP38" s="385"/>
      <c r="AQ38" s="385"/>
      <c r="AR38" s="385"/>
      <c r="AS38" s="385"/>
      <c r="AT38" s="385"/>
      <c r="AU38" s="385"/>
      <c r="AV38" s="385"/>
      <c r="AW38" s="385"/>
      <c r="AX38" s="385"/>
      <c r="AY38" s="385"/>
      <c r="AZ38" s="385"/>
      <c r="BA38" s="385"/>
      <c r="BB38" s="385"/>
      <c r="BC38" s="385"/>
      <c r="BD38" s="212"/>
      <c r="BE38" s="386" t="str">
        <f t="shared" si="1"/>
        <v/>
      </c>
      <c r="BF38" s="386"/>
      <c r="BG38" s="385"/>
      <c r="BH38" s="385"/>
      <c r="BI38" s="385"/>
      <c r="BJ38" s="385"/>
      <c r="BK38" s="385"/>
      <c r="BL38" s="385"/>
      <c r="BM38" s="385"/>
      <c r="BN38" s="385"/>
      <c r="BO38" s="385"/>
      <c r="BP38" s="385"/>
      <c r="BQ38" s="385"/>
      <c r="BR38" s="385"/>
      <c r="BS38" s="385"/>
      <c r="BT38" s="385"/>
      <c r="BU38" s="385"/>
      <c r="BV38" s="212"/>
      <c r="BW38" s="386">
        <f t="shared" si="2"/>
        <v>13</v>
      </c>
      <c r="BX38" s="386"/>
      <c r="BY38" s="385" t="str">
        <f>IF('各会計、関係団体の財政状況及び健全化判断比率'!B72="","",'各会計、関係団体の財政状況及び健全化判断比率'!B72)</f>
        <v>千葉県市町村総合事務組合（千葉県市町村交通災害共済特別会計）</v>
      </c>
      <c r="BZ38" s="385"/>
      <c r="CA38" s="385"/>
      <c r="CB38" s="385"/>
      <c r="CC38" s="385"/>
      <c r="CD38" s="385"/>
      <c r="CE38" s="385"/>
      <c r="CF38" s="385"/>
      <c r="CG38" s="385"/>
      <c r="CH38" s="385"/>
      <c r="CI38" s="385"/>
      <c r="CJ38" s="385"/>
      <c r="CK38" s="385"/>
      <c r="CL38" s="385"/>
      <c r="CM38" s="385"/>
      <c r="CN38" s="212"/>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09"/>
      <c r="DG38" s="387" t="str">
        <f>IF('各会計、関係団体の財政状況及び健全化判断比率'!BR11="","",'各会計、関係団体の財政状況及び健全化判断比率'!BR11)</f>
        <v/>
      </c>
      <c r="DH38" s="387"/>
      <c r="DI38" s="216"/>
      <c r="DJ38" s="184"/>
      <c r="DK38" s="184"/>
      <c r="DL38" s="184"/>
      <c r="DM38" s="184"/>
      <c r="DN38" s="184"/>
      <c r="DO38" s="184"/>
    </row>
    <row r="39" spans="1:119" ht="32.25" customHeight="1">
      <c r="A39" s="185"/>
      <c r="B39" s="211"/>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2"/>
      <c r="U39" s="386" t="str">
        <f t="shared" si="4"/>
        <v/>
      </c>
      <c r="V39" s="386"/>
      <c r="W39" s="385"/>
      <c r="X39" s="385"/>
      <c r="Y39" s="385"/>
      <c r="Z39" s="385"/>
      <c r="AA39" s="385"/>
      <c r="AB39" s="385"/>
      <c r="AC39" s="385"/>
      <c r="AD39" s="385"/>
      <c r="AE39" s="385"/>
      <c r="AF39" s="385"/>
      <c r="AG39" s="385"/>
      <c r="AH39" s="385"/>
      <c r="AI39" s="385"/>
      <c r="AJ39" s="385"/>
      <c r="AK39" s="385"/>
      <c r="AL39" s="212"/>
      <c r="AM39" s="386" t="str">
        <f t="shared" si="0"/>
        <v/>
      </c>
      <c r="AN39" s="386"/>
      <c r="AO39" s="385"/>
      <c r="AP39" s="385"/>
      <c r="AQ39" s="385"/>
      <c r="AR39" s="385"/>
      <c r="AS39" s="385"/>
      <c r="AT39" s="385"/>
      <c r="AU39" s="385"/>
      <c r="AV39" s="385"/>
      <c r="AW39" s="385"/>
      <c r="AX39" s="385"/>
      <c r="AY39" s="385"/>
      <c r="AZ39" s="385"/>
      <c r="BA39" s="385"/>
      <c r="BB39" s="385"/>
      <c r="BC39" s="385"/>
      <c r="BD39" s="212"/>
      <c r="BE39" s="386" t="str">
        <f t="shared" si="1"/>
        <v/>
      </c>
      <c r="BF39" s="386"/>
      <c r="BG39" s="385"/>
      <c r="BH39" s="385"/>
      <c r="BI39" s="385"/>
      <c r="BJ39" s="385"/>
      <c r="BK39" s="385"/>
      <c r="BL39" s="385"/>
      <c r="BM39" s="385"/>
      <c r="BN39" s="385"/>
      <c r="BO39" s="385"/>
      <c r="BP39" s="385"/>
      <c r="BQ39" s="385"/>
      <c r="BR39" s="385"/>
      <c r="BS39" s="385"/>
      <c r="BT39" s="385"/>
      <c r="BU39" s="385"/>
      <c r="BV39" s="212"/>
      <c r="BW39" s="386">
        <f t="shared" si="2"/>
        <v>14</v>
      </c>
      <c r="BX39" s="386"/>
      <c r="BY39" s="385" t="str">
        <f>IF('各会計、関係団体の財政状況及び健全化判断比率'!B73="","",'各会計、関係団体の財政状況及び健全化判断比率'!B73)</f>
        <v>千葉県後期高齢医療広域連合（一般会計）</v>
      </c>
      <c r="BZ39" s="385"/>
      <c r="CA39" s="385"/>
      <c r="CB39" s="385"/>
      <c r="CC39" s="385"/>
      <c r="CD39" s="385"/>
      <c r="CE39" s="385"/>
      <c r="CF39" s="385"/>
      <c r="CG39" s="385"/>
      <c r="CH39" s="385"/>
      <c r="CI39" s="385"/>
      <c r="CJ39" s="385"/>
      <c r="CK39" s="385"/>
      <c r="CL39" s="385"/>
      <c r="CM39" s="385"/>
      <c r="CN39" s="212"/>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09"/>
      <c r="DG39" s="387" t="str">
        <f>IF('各会計、関係団体の財政状況及び健全化判断比率'!BR12="","",'各会計、関係団体の財政状況及び健全化判断比率'!BR12)</f>
        <v/>
      </c>
      <c r="DH39" s="387"/>
      <c r="DI39" s="216"/>
      <c r="DJ39" s="184"/>
      <c r="DK39" s="184"/>
      <c r="DL39" s="184"/>
      <c r="DM39" s="184"/>
      <c r="DN39" s="184"/>
      <c r="DO39" s="184"/>
    </row>
    <row r="40" spans="1:119" ht="32.25" customHeight="1">
      <c r="A40" s="185"/>
      <c r="B40" s="211"/>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2"/>
      <c r="U40" s="386" t="str">
        <f t="shared" si="4"/>
        <v/>
      </c>
      <c r="V40" s="386"/>
      <c r="W40" s="385"/>
      <c r="X40" s="385"/>
      <c r="Y40" s="385"/>
      <c r="Z40" s="385"/>
      <c r="AA40" s="385"/>
      <c r="AB40" s="385"/>
      <c r="AC40" s="385"/>
      <c r="AD40" s="385"/>
      <c r="AE40" s="385"/>
      <c r="AF40" s="385"/>
      <c r="AG40" s="385"/>
      <c r="AH40" s="385"/>
      <c r="AI40" s="385"/>
      <c r="AJ40" s="385"/>
      <c r="AK40" s="385"/>
      <c r="AL40" s="212"/>
      <c r="AM40" s="386" t="str">
        <f t="shared" si="0"/>
        <v/>
      </c>
      <c r="AN40" s="386"/>
      <c r="AO40" s="385"/>
      <c r="AP40" s="385"/>
      <c r="AQ40" s="385"/>
      <c r="AR40" s="385"/>
      <c r="AS40" s="385"/>
      <c r="AT40" s="385"/>
      <c r="AU40" s="385"/>
      <c r="AV40" s="385"/>
      <c r="AW40" s="385"/>
      <c r="AX40" s="385"/>
      <c r="AY40" s="385"/>
      <c r="AZ40" s="385"/>
      <c r="BA40" s="385"/>
      <c r="BB40" s="385"/>
      <c r="BC40" s="385"/>
      <c r="BD40" s="212"/>
      <c r="BE40" s="386" t="str">
        <f t="shared" si="1"/>
        <v/>
      </c>
      <c r="BF40" s="386"/>
      <c r="BG40" s="385"/>
      <c r="BH40" s="385"/>
      <c r="BI40" s="385"/>
      <c r="BJ40" s="385"/>
      <c r="BK40" s="385"/>
      <c r="BL40" s="385"/>
      <c r="BM40" s="385"/>
      <c r="BN40" s="385"/>
      <c r="BO40" s="385"/>
      <c r="BP40" s="385"/>
      <c r="BQ40" s="385"/>
      <c r="BR40" s="385"/>
      <c r="BS40" s="385"/>
      <c r="BT40" s="385"/>
      <c r="BU40" s="385"/>
      <c r="BV40" s="212"/>
      <c r="BW40" s="386">
        <f t="shared" si="2"/>
        <v>15</v>
      </c>
      <c r="BX40" s="386"/>
      <c r="BY40" s="385" t="str">
        <f>IF('各会計、関係団体の財政状況及び健全化判断比率'!B74="","",'各会計、関係団体の財政状況及び健全化判断比率'!B74)</f>
        <v>千葉県後期高齢者医療広域連合（後期高齢者医療特別会計）</v>
      </c>
      <c r="BZ40" s="385"/>
      <c r="CA40" s="385"/>
      <c r="CB40" s="385"/>
      <c r="CC40" s="385"/>
      <c r="CD40" s="385"/>
      <c r="CE40" s="385"/>
      <c r="CF40" s="385"/>
      <c r="CG40" s="385"/>
      <c r="CH40" s="385"/>
      <c r="CI40" s="385"/>
      <c r="CJ40" s="385"/>
      <c r="CK40" s="385"/>
      <c r="CL40" s="385"/>
      <c r="CM40" s="385"/>
      <c r="CN40" s="212"/>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09"/>
      <c r="DG40" s="387" t="str">
        <f>IF('各会計、関係団体の財政状況及び健全化判断比率'!BR13="","",'各会計、関係団体の財政状況及び健全化判断比率'!BR13)</f>
        <v/>
      </c>
      <c r="DH40" s="387"/>
      <c r="DI40" s="216"/>
      <c r="DJ40" s="184"/>
      <c r="DK40" s="184"/>
      <c r="DL40" s="184"/>
      <c r="DM40" s="184"/>
      <c r="DN40" s="184"/>
      <c r="DO40" s="184"/>
    </row>
    <row r="41" spans="1:119" ht="32.25" customHeight="1">
      <c r="A41" s="185"/>
      <c r="B41" s="211"/>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2"/>
      <c r="U41" s="386" t="str">
        <f t="shared" si="4"/>
        <v/>
      </c>
      <c r="V41" s="386"/>
      <c r="W41" s="385"/>
      <c r="X41" s="385"/>
      <c r="Y41" s="385"/>
      <c r="Z41" s="385"/>
      <c r="AA41" s="385"/>
      <c r="AB41" s="385"/>
      <c r="AC41" s="385"/>
      <c r="AD41" s="385"/>
      <c r="AE41" s="385"/>
      <c r="AF41" s="385"/>
      <c r="AG41" s="385"/>
      <c r="AH41" s="385"/>
      <c r="AI41" s="385"/>
      <c r="AJ41" s="385"/>
      <c r="AK41" s="385"/>
      <c r="AL41" s="212"/>
      <c r="AM41" s="386" t="str">
        <f t="shared" si="0"/>
        <v/>
      </c>
      <c r="AN41" s="386"/>
      <c r="AO41" s="385"/>
      <c r="AP41" s="385"/>
      <c r="AQ41" s="385"/>
      <c r="AR41" s="385"/>
      <c r="AS41" s="385"/>
      <c r="AT41" s="385"/>
      <c r="AU41" s="385"/>
      <c r="AV41" s="385"/>
      <c r="AW41" s="385"/>
      <c r="AX41" s="385"/>
      <c r="AY41" s="385"/>
      <c r="AZ41" s="385"/>
      <c r="BA41" s="385"/>
      <c r="BB41" s="385"/>
      <c r="BC41" s="385"/>
      <c r="BD41" s="212"/>
      <c r="BE41" s="386" t="str">
        <f t="shared" si="1"/>
        <v/>
      </c>
      <c r="BF41" s="386"/>
      <c r="BG41" s="385"/>
      <c r="BH41" s="385"/>
      <c r="BI41" s="385"/>
      <c r="BJ41" s="385"/>
      <c r="BK41" s="385"/>
      <c r="BL41" s="385"/>
      <c r="BM41" s="385"/>
      <c r="BN41" s="385"/>
      <c r="BO41" s="385"/>
      <c r="BP41" s="385"/>
      <c r="BQ41" s="385"/>
      <c r="BR41" s="385"/>
      <c r="BS41" s="385"/>
      <c r="BT41" s="385"/>
      <c r="BU41" s="385"/>
      <c r="BV41" s="212"/>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2"/>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09"/>
      <c r="DG41" s="387" t="str">
        <f>IF('各会計、関係団体の財政状況及び健全化判断比率'!BR14="","",'各会計、関係団体の財政状況及び健全化判断比率'!BR14)</f>
        <v/>
      </c>
      <c r="DH41" s="387"/>
      <c r="DI41" s="216"/>
      <c r="DJ41" s="184"/>
      <c r="DK41" s="184"/>
      <c r="DL41" s="184"/>
      <c r="DM41" s="184"/>
      <c r="DN41" s="184"/>
      <c r="DO41" s="184"/>
    </row>
    <row r="42" spans="1:119" ht="32.25" customHeight="1">
      <c r="A42" s="184"/>
      <c r="B42" s="211"/>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2"/>
      <c r="U42" s="386" t="str">
        <f t="shared" si="4"/>
        <v/>
      </c>
      <c r="V42" s="386"/>
      <c r="W42" s="385"/>
      <c r="X42" s="385"/>
      <c r="Y42" s="385"/>
      <c r="Z42" s="385"/>
      <c r="AA42" s="385"/>
      <c r="AB42" s="385"/>
      <c r="AC42" s="385"/>
      <c r="AD42" s="385"/>
      <c r="AE42" s="385"/>
      <c r="AF42" s="385"/>
      <c r="AG42" s="385"/>
      <c r="AH42" s="385"/>
      <c r="AI42" s="385"/>
      <c r="AJ42" s="385"/>
      <c r="AK42" s="385"/>
      <c r="AL42" s="212"/>
      <c r="AM42" s="386" t="str">
        <f t="shared" si="0"/>
        <v/>
      </c>
      <c r="AN42" s="386"/>
      <c r="AO42" s="385"/>
      <c r="AP42" s="385"/>
      <c r="AQ42" s="385"/>
      <c r="AR42" s="385"/>
      <c r="AS42" s="385"/>
      <c r="AT42" s="385"/>
      <c r="AU42" s="385"/>
      <c r="AV42" s="385"/>
      <c r="AW42" s="385"/>
      <c r="AX42" s="385"/>
      <c r="AY42" s="385"/>
      <c r="AZ42" s="385"/>
      <c r="BA42" s="385"/>
      <c r="BB42" s="385"/>
      <c r="BC42" s="385"/>
      <c r="BD42" s="212"/>
      <c r="BE42" s="386" t="str">
        <f t="shared" si="1"/>
        <v/>
      </c>
      <c r="BF42" s="386"/>
      <c r="BG42" s="385"/>
      <c r="BH42" s="385"/>
      <c r="BI42" s="385"/>
      <c r="BJ42" s="385"/>
      <c r="BK42" s="385"/>
      <c r="BL42" s="385"/>
      <c r="BM42" s="385"/>
      <c r="BN42" s="385"/>
      <c r="BO42" s="385"/>
      <c r="BP42" s="385"/>
      <c r="BQ42" s="385"/>
      <c r="BR42" s="385"/>
      <c r="BS42" s="385"/>
      <c r="BT42" s="385"/>
      <c r="BU42" s="385"/>
      <c r="BV42" s="212"/>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2"/>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09"/>
      <c r="DG42" s="387" t="str">
        <f>IF('各会計、関係団体の財政状況及び健全化判断比率'!BR15="","",'各会計、関係団体の財政状況及び健全化判断比率'!BR15)</f>
        <v/>
      </c>
      <c r="DH42" s="387"/>
      <c r="DI42" s="216"/>
      <c r="DJ42" s="184"/>
      <c r="DK42" s="184"/>
      <c r="DL42" s="184"/>
      <c r="DM42" s="184"/>
      <c r="DN42" s="184"/>
      <c r="DO42" s="184"/>
    </row>
    <row r="43" spans="1:119" ht="32.25" customHeight="1">
      <c r="A43" s="184"/>
      <c r="B43" s="211"/>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2"/>
      <c r="U43" s="386" t="str">
        <f t="shared" si="4"/>
        <v/>
      </c>
      <c r="V43" s="386"/>
      <c r="W43" s="385"/>
      <c r="X43" s="385"/>
      <c r="Y43" s="385"/>
      <c r="Z43" s="385"/>
      <c r="AA43" s="385"/>
      <c r="AB43" s="385"/>
      <c r="AC43" s="385"/>
      <c r="AD43" s="385"/>
      <c r="AE43" s="385"/>
      <c r="AF43" s="385"/>
      <c r="AG43" s="385"/>
      <c r="AH43" s="385"/>
      <c r="AI43" s="385"/>
      <c r="AJ43" s="385"/>
      <c r="AK43" s="385"/>
      <c r="AL43" s="212"/>
      <c r="AM43" s="386" t="str">
        <f t="shared" si="0"/>
        <v/>
      </c>
      <c r="AN43" s="386"/>
      <c r="AO43" s="385"/>
      <c r="AP43" s="385"/>
      <c r="AQ43" s="385"/>
      <c r="AR43" s="385"/>
      <c r="AS43" s="385"/>
      <c r="AT43" s="385"/>
      <c r="AU43" s="385"/>
      <c r="AV43" s="385"/>
      <c r="AW43" s="385"/>
      <c r="AX43" s="385"/>
      <c r="AY43" s="385"/>
      <c r="AZ43" s="385"/>
      <c r="BA43" s="385"/>
      <c r="BB43" s="385"/>
      <c r="BC43" s="385"/>
      <c r="BD43" s="212"/>
      <c r="BE43" s="386" t="str">
        <f t="shared" si="1"/>
        <v/>
      </c>
      <c r="BF43" s="386"/>
      <c r="BG43" s="385"/>
      <c r="BH43" s="385"/>
      <c r="BI43" s="385"/>
      <c r="BJ43" s="385"/>
      <c r="BK43" s="385"/>
      <c r="BL43" s="385"/>
      <c r="BM43" s="385"/>
      <c r="BN43" s="385"/>
      <c r="BO43" s="385"/>
      <c r="BP43" s="385"/>
      <c r="BQ43" s="385"/>
      <c r="BR43" s="385"/>
      <c r="BS43" s="385"/>
      <c r="BT43" s="385"/>
      <c r="BU43" s="385"/>
      <c r="BV43" s="212"/>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2"/>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09"/>
      <c r="DG43" s="387" t="str">
        <f>IF('各会計、関係団体の財政状況及び健全化判断比率'!BR16="","",'各会計、関係団体の財政状況及び健全化判断比率'!BR16)</f>
        <v/>
      </c>
      <c r="DH43" s="387"/>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201</v>
      </c>
      <c r="C46" s="184"/>
      <c r="D46" s="184"/>
      <c r="E46" s="184" t="s">
        <v>202</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203</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204</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205</v>
      </c>
    </row>
    <row r="50" spans="5:5">
      <c r="E50" s="186" t="s">
        <v>206</v>
      </c>
    </row>
    <row r="51" spans="5:5">
      <c r="E51" s="186" t="s">
        <v>207</v>
      </c>
    </row>
    <row r="52" spans="5:5">
      <c r="E52" s="186" t="s">
        <v>208</v>
      </c>
    </row>
    <row r="53" spans="5:5"/>
    <row r="54" spans="5:5"/>
    <row r="55" spans="5:5"/>
    <row r="56" spans="5:5"/>
    <row r="57" spans="5:5" hidden="1"/>
    <row r="58" spans="5:5" hidden="1"/>
    <row r="59" spans="5:5" hidden="1"/>
  </sheetData>
  <sheetProtection algorithmName="SHA-512" hashValue="oxQxB115EekxD5Q7MsdbsOoKV0ju7qJsJeCKyfwy+lAZxLhjgbBxnEkIPiM4jZ4CqyjP62/x5CQ5nDirF6WMOg==" saltValue="A+X5yvkSq+on7fYMMX28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5" t="s">
        <v>209</v>
      </c>
      <c r="DI1" s="756"/>
      <c r="DJ1" s="756"/>
      <c r="DK1" s="756"/>
      <c r="DL1" s="756"/>
      <c r="DM1" s="756"/>
      <c r="DN1" s="757"/>
      <c r="DO1" s="224"/>
      <c r="DP1" s="755" t="s">
        <v>210</v>
      </c>
      <c r="DQ1" s="756"/>
      <c r="DR1" s="756"/>
      <c r="DS1" s="756"/>
      <c r="DT1" s="756"/>
      <c r="DU1" s="756"/>
      <c r="DV1" s="756"/>
      <c r="DW1" s="756"/>
      <c r="DX1" s="756"/>
      <c r="DY1" s="756"/>
      <c r="DZ1" s="756"/>
      <c r="EA1" s="756"/>
      <c r="EB1" s="756"/>
      <c r="EC1" s="757"/>
      <c r="ED1" s="222"/>
      <c r="EE1" s="222"/>
      <c r="EF1" s="222"/>
      <c r="EG1" s="222"/>
      <c r="EH1" s="222"/>
      <c r="EI1" s="222"/>
      <c r="EJ1" s="222"/>
      <c r="EK1" s="222"/>
      <c r="EL1" s="222"/>
      <c r="EM1" s="222"/>
    </row>
    <row r="2" spans="2:143" ht="22.5" customHeight="1">
      <c r="B2" s="225" t="s">
        <v>211</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8" customFormat="1" ht="11.25" customHeight="1">
      <c r="B5" s="722" t="s">
        <v>222</v>
      </c>
      <c r="C5" s="723"/>
      <c r="D5" s="723"/>
      <c r="E5" s="723"/>
      <c r="F5" s="723"/>
      <c r="G5" s="723"/>
      <c r="H5" s="723"/>
      <c r="I5" s="723"/>
      <c r="J5" s="723"/>
      <c r="K5" s="723"/>
      <c r="L5" s="723"/>
      <c r="M5" s="723"/>
      <c r="N5" s="723"/>
      <c r="O5" s="723"/>
      <c r="P5" s="723"/>
      <c r="Q5" s="724"/>
      <c r="R5" s="688">
        <v>23286923</v>
      </c>
      <c r="S5" s="689"/>
      <c r="T5" s="689"/>
      <c r="U5" s="689"/>
      <c r="V5" s="689"/>
      <c r="W5" s="689"/>
      <c r="X5" s="689"/>
      <c r="Y5" s="735"/>
      <c r="Z5" s="753">
        <v>46.4</v>
      </c>
      <c r="AA5" s="753"/>
      <c r="AB5" s="753"/>
      <c r="AC5" s="753"/>
      <c r="AD5" s="754">
        <v>22226235</v>
      </c>
      <c r="AE5" s="754"/>
      <c r="AF5" s="754"/>
      <c r="AG5" s="754"/>
      <c r="AH5" s="754"/>
      <c r="AI5" s="754"/>
      <c r="AJ5" s="754"/>
      <c r="AK5" s="754"/>
      <c r="AL5" s="736">
        <v>74.5</v>
      </c>
      <c r="AM5" s="705"/>
      <c r="AN5" s="705"/>
      <c r="AO5" s="737"/>
      <c r="AP5" s="722" t="s">
        <v>223</v>
      </c>
      <c r="AQ5" s="723"/>
      <c r="AR5" s="723"/>
      <c r="AS5" s="723"/>
      <c r="AT5" s="723"/>
      <c r="AU5" s="723"/>
      <c r="AV5" s="723"/>
      <c r="AW5" s="723"/>
      <c r="AX5" s="723"/>
      <c r="AY5" s="723"/>
      <c r="AZ5" s="723"/>
      <c r="BA5" s="723"/>
      <c r="BB5" s="723"/>
      <c r="BC5" s="723"/>
      <c r="BD5" s="723"/>
      <c r="BE5" s="723"/>
      <c r="BF5" s="724"/>
      <c r="BG5" s="623">
        <v>22226235</v>
      </c>
      <c r="BH5" s="626"/>
      <c r="BI5" s="626"/>
      <c r="BJ5" s="626"/>
      <c r="BK5" s="626"/>
      <c r="BL5" s="626"/>
      <c r="BM5" s="626"/>
      <c r="BN5" s="627"/>
      <c r="BO5" s="685">
        <v>95.4</v>
      </c>
      <c r="BP5" s="685"/>
      <c r="BQ5" s="685"/>
      <c r="BR5" s="685"/>
      <c r="BS5" s="686">
        <v>358135</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c r="B6" s="620" t="s">
        <v>227</v>
      </c>
      <c r="C6" s="621"/>
      <c r="D6" s="621"/>
      <c r="E6" s="621"/>
      <c r="F6" s="621"/>
      <c r="G6" s="621"/>
      <c r="H6" s="621"/>
      <c r="I6" s="621"/>
      <c r="J6" s="621"/>
      <c r="K6" s="621"/>
      <c r="L6" s="621"/>
      <c r="M6" s="621"/>
      <c r="N6" s="621"/>
      <c r="O6" s="621"/>
      <c r="P6" s="621"/>
      <c r="Q6" s="622"/>
      <c r="R6" s="623">
        <v>394441</v>
      </c>
      <c r="S6" s="626"/>
      <c r="T6" s="626"/>
      <c r="U6" s="626"/>
      <c r="V6" s="626"/>
      <c r="W6" s="626"/>
      <c r="X6" s="626"/>
      <c r="Y6" s="627"/>
      <c r="Z6" s="685">
        <v>0.8</v>
      </c>
      <c r="AA6" s="685"/>
      <c r="AB6" s="685"/>
      <c r="AC6" s="685"/>
      <c r="AD6" s="686">
        <v>394441</v>
      </c>
      <c r="AE6" s="686"/>
      <c r="AF6" s="686"/>
      <c r="AG6" s="686"/>
      <c r="AH6" s="686"/>
      <c r="AI6" s="686"/>
      <c r="AJ6" s="686"/>
      <c r="AK6" s="686"/>
      <c r="AL6" s="628">
        <v>1.3</v>
      </c>
      <c r="AM6" s="629"/>
      <c r="AN6" s="629"/>
      <c r="AO6" s="687"/>
      <c r="AP6" s="620" t="s">
        <v>228</v>
      </c>
      <c r="AQ6" s="621"/>
      <c r="AR6" s="621"/>
      <c r="AS6" s="621"/>
      <c r="AT6" s="621"/>
      <c r="AU6" s="621"/>
      <c r="AV6" s="621"/>
      <c r="AW6" s="621"/>
      <c r="AX6" s="621"/>
      <c r="AY6" s="621"/>
      <c r="AZ6" s="621"/>
      <c r="BA6" s="621"/>
      <c r="BB6" s="621"/>
      <c r="BC6" s="621"/>
      <c r="BD6" s="621"/>
      <c r="BE6" s="621"/>
      <c r="BF6" s="622"/>
      <c r="BG6" s="623">
        <v>22226235</v>
      </c>
      <c r="BH6" s="626"/>
      <c r="BI6" s="626"/>
      <c r="BJ6" s="626"/>
      <c r="BK6" s="626"/>
      <c r="BL6" s="626"/>
      <c r="BM6" s="626"/>
      <c r="BN6" s="627"/>
      <c r="BO6" s="685">
        <v>95.4</v>
      </c>
      <c r="BP6" s="685"/>
      <c r="BQ6" s="685"/>
      <c r="BR6" s="685"/>
      <c r="BS6" s="686">
        <v>358135</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370974</v>
      </c>
      <c r="CS6" s="626"/>
      <c r="CT6" s="626"/>
      <c r="CU6" s="626"/>
      <c r="CV6" s="626"/>
      <c r="CW6" s="626"/>
      <c r="CX6" s="626"/>
      <c r="CY6" s="627"/>
      <c r="CZ6" s="736">
        <v>0.8</v>
      </c>
      <c r="DA6" s="705"/>
      <c r="DB6" s="705"/>
      <c r="DC6" s="739"/>
      <c r="DD6" s="631">
        <v>5184</v>
      </c>
      <c r="DE6" s="626"/>
      <c r="DF6" s="626"/>
      <c r="DG6" s="626"/>
      <c r="DH6" s="626"/>
      <c r="DI6" s="626"/>
      <c r="DJ6" s="626"/>
      <c r="DK6" s="626"/>
      <c r="DL6" s="626"/>
      <c r="DM6" s="626"/>
      <c r="DN6" s="626"/>
      <c r="DO6" s="626"/>
      <c r="DP6" s="627"/>
      <c r="DQ6" s="631">
        <v>367159</v>
      </c>
      <c r="DR6" s="626"/>
      <c r="DS6" s="626"/>
      <c r="DT6" s="626"/>
      <c r="DU6" s="626"/>
      <c r="DV6" s="626"/>
      <c r="DW6" s="626"/>
      <c r="DX6" s="626"/>
      <c r="DY6" s="626"/>
      <c r="DZ6" s="626"/>
      <c r="EA6" s="626"/>
      <c r="EB6" s="626"/>
      <c r="EC6" s="666"/>
    </row>
    <row r="7" spans="2:143" ht="11.25" customHeight="1">
      <c r="B7" s="620" t="s">
        <v>230</v>
      </c>
      <c r="C7" s="621"/>
      <c r="D7" s="621"/>
      <c r="E7" s="621"/>
      <c r="F7" s="621"/>
      <c r="G7" s="621"/>
      <c r="H7" s="621"/>
      <c r="I7" s="621"/>
      <c r="J7" s="621"/>
      <c r="K7" s="621"/>
      <c r="L7" s="621"/>
      <c r="M7" s="621"/>
      <c r="N7" s="621"/>
      <c r="O7" s="621"/>
      <c r="P7" s="621"/>
      <c r="Q7" s="622"/>
      <c r="R7" s="623">
        <v>27660</v>
      </c>
      <c r="S7" s="626"/>
      <c r="T7" s="626"/>
      <c r="U7" s="626"/>
      <c r="V7" s="626"/>
      <c r="W7" s="626"/>
      <c r="X7" s="626"/>
      <c r="Y7" s="627"/>
      <c r="Z7" s="685">
        <v>0.1</v>
      </c>
      <c r="AA7" s="685"/>
      <c r="AB7" s="685"/>
      <c r="AC7" s="685"/>
      <c r="AD7" s="686">
        <v>27660</v>
      </c>
      <c r="AE7" s="686"/>
      <c r="AF7" s="686"/>
      <c r="AG7" s="686"/>
      <c r="AH7" s="686"/>
      <c r="AI7" s="686"/>
      <c r="AJ7" s="686"/>
      <c r="AK7" s="686"/>
      <c r="AL7" s="628">
        <v>0.1</v>
      </c>
      <c r="AM7" s="629"/>
      <c r="AN7" s="629"/>
      <c r="AO7" s="687"/>
      <c r="AP7" s="620" t="s">
        <v>231</v>
      </c>
      <c r="AQ7" s="621"/>
      <c r="AR7" s="621"/>
      <c r="AS7" s="621"/>
      <c r="AT7" s="621"/>
      <c r="AU7" s="621"/>
      <c r="AV7" s="621"/>
      <c r="AW7" s="621"/>
      <c r="AX7" s="621"/>
      <c r="AY7" s="621"/>
      <c r="AZ7" s="621"/>
      <c r="BA7" s="621"/>
      <c r="BB7" s="621"/>
      <c r="BC7" s="621"/>
      <c r="BD7" s="621"/>
      <c r="BE7" s="621"/>
      <c r="BF7" s="622"/>
      <c r="BG7" s="623">
        <v>10188274</v>
      </c>
      <c r="BH7" s="626"/>
      <c r="BI7" s="626"/>
      <c r="BJ7" s="626"/>
      <c r="BK7" s="626"/>
      <c r="BL7" s="626"/>
      <c r="BM7" s="626"/>
      <c r="BN7" s="627"/>
      <c r="BO7" s="685">
        <v>43.8</v>
      </c>
      <c r="BP7" s="685"/>
      <c r="BQ7" s="685"/>
      <c r="BR7" s="685"/>
      <c r="BS7" s="686">
        <v>358135</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3">
        <v>6813055</v>
      </c>
      <c r="CS7" s="626"/>
      <c r="CT7" s="626"/>
      <c r="CU7" s="626"/>
      <c r="CV7" s="626"/>
      <c r="CW7" s="626"/>
      <c r="CX7" s="626"/>
      <c r="CY7" s="627"/>
      <c r="CZ7" s="685">
        <v>14</v>
      </c>
      <c r="DA7" s="685"/>
      <c r="DB7" s="685"/>
      <c r="DC7" s="685"/>
      <c r="DD7" s="631">
        <v>281209</v>
      </c>
      <c r="DE7" s="626"/>
      <c r="DF7" s="626"/>
      <c r="DG7" s="626"/>
      <c r="DH7" s="626"/>
      <c r="DI7" s="626"/>
      <c r="DJ7" s="626"/>
      <c r="DK7" s="626"/>
      <c r="DL7" s="626"/>
      <c r="DM7" s="626"/>
      <c r="DN7" s="626"/>
      <c r="DO7" s="626"/>
      <c r="DP7" s="627"/>
      <c r="DQ7" s="631">
        <v>6179950</v>
      </c>
      <c r="DR7" s="626"/>
      <c r="DS7" s="626"/>
      <c r="DT7" s="626"/>
      <c r="DU7" s="626"/>
      <c r="DV7" s="626"/>
      <c r="DW7" s="626"/>
      <c r="DX7" s="626"/>
      <c r="DY7" s="626"/>
      <c r="DZ7" s="626"/>
      <c r="EA7" s="626"/>
      <c r="EB7" s="626"/>
      <c r="EC7" s="666"/>
    </row>
    <row r="8" spans="2:143" ht="11.25" customHeight="1">
      <c r="B8" s="620" t="s">
        <v>233</v>
      </c>
      <c r="C8" s="621"/>
      <c r="D8" s="621"/>
      <c r="E8" s="621"/>
      <c r="F8" s="621"/>
      <c r="G8" s="621"/>
      <c r="H8" s="621"/>
      <c r="I8" s="621"/>
      <c r="J8" s="621"/>
      <c r="K8" s="621"/>
      <c r="L8" s="621"/>
      <c r="M8" s="621"/>
      <c r="N8" s="621"/>
      <c r="O8" s="621"/>
      <c r="P8" s="621"/>
      <c r="Q8" s="622"/>
      <c r="R8" s="623">
        <v>90732</v>
      </c>
      <c r="S8" s="626"/>
      <c r="T8" s="626"/>
      <c r="U8" s="626"/>
      <c r="V8" s="626"/>
      <c r="W8" s="626"/>
      <c r="X8" s="626"/>
      <c r="Y8" s="627"/>
      <c r="Z8" s="685">
        <v>0.2</v>
      </c>
      <c r="AA8" s="685"/>
      <c r="AB8" s="685"/>
      <c r="AC8" s="685"/>
      <c r="AD8" s="686">
        <v>90732</v>
      </c>
      <c r="AE8" s="686"/>
      <c r="AF8" s="686"/>
      <c r="AG8" s="686"/>
      <c r="AH8" s="686"/>
      <c r="AI8" s="686"/>
      <c r="AJ8" s="686"/>
      <c r="AK8" s="686"/>
      <c r="AL8" s="628">
        <v>0.3</v>
      </c>
      <c r="AM8" s="629"/>
      <c r="AN8" s="629"/>
      <c r="AO8" s="687"/>
      <c r="AP8" s="620" t="s">
        <v>234</v>
      </c>
      <c r="AQ8" s="621"/>
      <c r="AR8" s="621"/>
      <c r="AS8" s="621"/>
      <c r="AT8" s="621"/>
      <c r="AU8" s="621"/>
      <c r="AV8" s="621"/>
      <c r="AW8" s="621"/>
      <c r="AX8" s="621"/>
      <c r="AY8" s="621"/>
      <c r="AZ8" s="621"/>
      <c r="BA8" s="621"/>
      <c r="BB8" s="621"/>
      <c r="BC8" s="621"/>
      <c r="BD8" s="621"/>
      <c r="BE8" s="621"/>
      <c r="BF8" s="622"/>
      <c r="BG8" s="623">
        <v>269078</v>
      </c>
      <c r="BH8" s="626"/>
      <c r="BI8" s="626"/>
      <c r="BJ8" s="626"/>
      <c r="BK8" s="626"/>
      <c r="BL8" s="626"/>
      <c r="BM8" s="626"/>
      <c r="BN8" s="627"/>
      <c r="BO8" s="685">
        <v>1.2</v>
      </c>
      <c r="BP8" s="685"/>
      <c r="BQ8" s="685"/>
      <c r="BR8" s="685"/>
      <c r="BS8" s="631" t="s">
        <v>235</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19370038</v>
      </c>
      <c r="CS8" s="626"/>
      <c r="CT8" s="626"/>
      <c r="CU8" s="626"/>
      <c r="CV8" s="626"/>
      <c r="CW8" s="626"/>
      <c r="CX8" s="626"/>
      <c r="CY8" s="627"/>
      <c r="CZ8" s="685">
        <v>39.799999999999997</v>
      </c>
      <c r="DA8" s="685"/>
      <c r="DB8" s="685"/>
      <c r="DC8" s="685"/>
      <c r="DD8" s="631">
        <v>132265</v>
      </c>
      <c r="DE8" s="626"/>
      <c r="DF8" s="626"/>
      <c r="DG8" s="626"/>
      <c r="DH8" s="626"/>
      <c r="DI8" s="626"/>
      <c r="DJ8" s="626"/>
      <c r="DK8" s="626"/>
      <c r="DL8" s="626"/>
      <c r="DM8" s="626"/>
      <c r="DN8" s="626"/>
      <c r="DO8" s="626"/>
      <c r="DP8" s="627"/>
      <c r="DQ8" s="631">
        <v>9904277</v>
      </c>
      <c r="DR8" s="626"/>
      <c r="DS8" s="626"/>
      <c r="DT8" s="626"/>
      <c r="DU8" s="626"/>
      <c r="DV8" s="626"/>
      <c r="DW8" s="626"/>
      <c r="DX8" s="626"/>
      <c r="DY8" s="626"/>
      <c r="DZ8" s="626"/>
      <c r="EA8" s="626"/>
      <c r="EB8" s="626"/>
      <c r="EC8" s="666"/>
    </row>
    <row r="9" spans="2:143" ht="11.25" customHeight="1">
      <c r="B9" s="620" t="s">
        <v>237</v>
      </c>
      <c r="C9" s="621"/>
      <c r="D9" s="621"/>
      <c r="E9" s="621"/>
      <c r="F9" s="621"/>
      <c r="G9" s="621"/>
      <c r="H9" s="621"/>
      <c r="I9" s="621"/>
      <c r="J9" s="621"/>
      <c r="K9" s="621"/>
      <c r="L9" s="621"/>
      <c r="M9" s="621"/>
      <c r="N9" s="621"/>
      <c r="O9" s="621"/>
      <c r="P9" s="621"/>
      <c r="Q9" s="622"/>
      <c r="R9" s="623">
        <v>83482</v>
      </c>
      <c r="S9" s="626"/>
      <c r="T9" s="626"/>
      <c r="U9" s="626"/>
      <c r="V9" s="626"/>
      <c r="W9" s="626"/>
      <c r="X9" s="626"/>
      <c r="Y9" s="627"/>
      <c r="Z9" s="685">
        <v>0.2</v>
      </c>
      <c r="AA9" s="685"/>
      <c r="AB9" s="685"/>
      <c r="AC9" s="685"/>
      <c r="AD9" s="686">
        <v>83482</v>
      </c>
      <c r="AE9" s="686"/>
      <c r="AF9" s="686"/>
      <c r="AG9" s="686"/>
      <c r="AH9" s="686"/>
      <c r="AI9" s="686"/>
      <c r="AJ9" s="686"/>
      <c r="AK9" s="686"/>
      <c r="AL9" s="628">
        <v>0.3</v>
      </c>
      <c r="AM9" s="629"/>
      <c r="AN9" s="629"/>
      <c r="AO9" s="687"/>
      <c r="AP9" s="620" t="s">
        <v>238</v>
      </c>
      <c r="AQ9" s="621"/>
      <c r="AR9" s="621"/>
      <c r="AS9" s="621"/>
      <c r="AT9" s="621"/>
      <c r="AU9" s="621"/>
      <c r="AV9" s="621"/>
      <c r="AW9" s="621"/>
      <c r="AX9" s="621"/>
      <c r="AY9" s="621"/>
      <c r="AZ9" s="621"/>
      <c r="BA9" s="621"/>
      <c r="BB9" s="621"/>
      <c r="BC9" s="621"/>
      <c r="BD9" s="621"/>
      <c r="BE9" s="621"/>
      <c r="BF9" s="622"/>
      <c r="BG9" s="623">
        <v>8021970</v>
      </c>
      <c r="BH9" s="626"/>
      <c r="BI9" s="626"/>
      <c r="BJ9" s="626"/>
      <c r="BK9" s="626"/>
      <c r="BL9" s="626"/>
      <c r="BM9" s="626"/>
      <c r="BN9" s="627"/>
      <c r="BO9" s="685">
        <v>34.4</v>
      </c>
      <c r="BP9" s="685"/>
      <c r="BQ9" s="685"/>
      <c r="BR9" s="685"/>
      <c r="BS9" s="631" t="s">
        <v>235</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3763844</v>
      </c>
      <c r="CS9" s="626"/>
      <c r="CT9" s="626"/>
      <c r="CU9" s="626"/>
      <c r="CV9" s="626"/>
      <c r="CW9" s="626"/>
      <c r="CX9" s="626"/>
      <c r="CY9" s="627"/>
      <c r="CZ9" s="685">
        <v>7.7</v>
      </c>
      <c r="DA9" s="685"/>
      <c r="DB9" s="685"/>
      <c r="DC9" s="685"/>
      <c r="DD9" s="631">
        <v>454695</v>
      </c>
      <c r="DE9" s="626"/>
      <c r="DF9" s="626"/>
      <c r="DG9" s="626"/>
      <c r="DH9" s="626"/>
      <c r="DI9" s="626"/>
      <c r="DJ9" s="626"/>
      <c r="DK9" s="626"/>
      <c r="DL9" s="626"/>
      <c r="DM9" s="626"/>
      <c r="DN9" s="626"/>
      <c r="DO9" s="626"/>
      <c r="DP9" s="627"/>
      <c r="DQ9" s="631">
        <v>3150953</v>
      </c>
      <c r="DR9" s="626"/>
      <c r="DS9" s="626"/>
      <c r="DT9" s="626"/>
      <c r="DU9" s="626"/>
      <c r="DV9" s="626"/>
      <c r="DW9" s="626"/>
      <c r="DX9" s="626"/>
      <c r="DY9" s="626"/>
      <c r="DZ9" s="626"/>
      <c r="EA9" s="626"/>
      <c r="EB9" s="626"/>
      <c r="EC9" s="666"/>
    </row>
    <row r="10" spans="2:143" ht="11.25" customHeight="1">
      <c r="B10" s="620" t="s">
        <v>240</v>
      </c>
      <c r="C10" s="621"/>
      <c r="D10" s="621"/>
      <c r="E10" s="621"/>
      <c r="F10" s="621"/>
      <c r="G10" s="621"/>
      <c r="H10" s="621"/>
      <c r="I10" s="621"/>
      <c r="J10" s="621"/>
      <c r="K10" s="621"/>
      <c r="L10" s="621"/>
      <c r="M10" s="621"/>
      <c r="N10" s="621"/>
      <c r="O10" s="621"/>
      <c r="P10" s="621"/>
      <c r="Q10" s="622"/>
      <c r="R10" s="623" t="s">
        <v>235</v>
      </c>
      <c r="S10" s="626"/>
      <c r="T10" s="626"/>
      <c r="U10" s="626"/>
      <c r="V10" s="626"/>
      <c r="W10" s="626"/>
      <c r="X10" s="626"/>
      <c r="Y10" s="627"/>
      <c r="Z10" s="685" t="s">
        <v>128</v>
      </c>
      <c r="AA10" s="685"/>
      <c r="AB10" s="685"/>
      <c r="AC10" s="685"/>
      <c r="AD10" s="686" t="s">
        <v>136</v>
      </c>
      <c r="AE10" s="686"/>
      <c r="AF10" s="686"/>
      <c r="AG10" s="686"/>
      <c r="AH10" s="686"/>
      <c r="AI10" s="686"/>
      <c r="AJ10" s="686"/>
      <c r="AK10" s="686"/>
      <c r="AL10" s="628" t="s">
        <v>136</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534156</v>
      </c>
      <c r="BH10" s="626"/>
      <c r="BI10" s="626"/>
      <c r="BJ10" s="626"/>
      <c r="BK10" s="626"/>
      <c r="BL10" s="626"/>
      <c r="BM10" s="626"/>
      <c r="BN10" s="627"/>
      <c r="BO10" s="685">
        <v>2.2999999999999998</v>
      </c>
      <c r="BP10" s="685"/>
      <c r="BQ10" s="685"/>
      <c r="BR10" s="685"/>
      <c r="BS10" s="631">
        <v>88987</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73946</v>
      </c>
      <c r="CS10" s="626"/>
      <c r="CT10" s="626"/>
      <c r="CU10" s="626"/>
      <c r="CV10" s="626"/>
      <c r="CW10" s="626"/>
      <c r="CX10" s="626"/>
      <c r="CY10" s="627"/>
      <c r="CZ10" s="685">
        <v>0.2</v>
      </c>
      <c r="DA10" s="685"/>
      <c r="DB10" s="685"/>
      <c r="DC10" s="685"/>
      <c r="DD10" s="631">
        <v>173</v>
      </c>
      <c r="DE10" s="626"/>
      <c r="DF10" s="626"/>
      <c r="DG10" s="626"/>
      <c r="DH10" s="626"/>
      <c r="DI10" s="626"/>
      <c r="DJ10" s="626"/>
      <c r="DK10" s="626"/>
      <c r="DL10" s="626"/>
      <c r="DM10" s="626"/>
      <c r="DN10" s="626"/>
      <c r="DO10" s="626"/>
      <c r="DP10" s="627"/>
      <c r="DQ10" s="631">
        <v>73801</v>
      </c>
      <c r="DR10" s="626"/>
      <c r="DS10" s="626"/>
      <c r="DT10" s="626"/>
      <c r="DU10" s="626"/>
      <c r="DV10" s="626"/>
      <c r="DW10" s="626"/>
      <c r="DX10" s="626"/>
      <c r="DY10" s="626"/>
      <c r="DZ10" s="626"/>
      <c r="EA10" s="626"/>
      <c r="EB10" s="626"/>
      <c r="EC10" s="666"/>
    </row>
    <row r="11" spans="2:143" ht="11.25" customHeight="1">
      <c r="B11" s="620" t="s">
        <v>243</v>
      </c>
      <c r="C11" s="621"/>
      <c r="D11" s="621"/>
      <c r="E11" s="621"/>
      <c r="F11" s="621"/>
      <c r="G11" s="621"/>
      <c r="H11" s="621"/>
      <c r="I11" s="621"/>
      <c r="J11" s="621"/>
      <c r="K11" s="621"/>
      <c r="L11" s="621"/>
      <c r="M11" s="621"/>
      <c r="N11" s="621"/>
      <c r="O11" s="621"/>
      <c r="P11" s="621"/>
      <c r="Q11" s="622"/>
      <c r="R11" s="623" t="s">
        <v>136</v>
      </c>
      <c r="S11" s="626"/>
      <c r="T11" s="626"/>
      <c r="U11" s="626"/>
      <c r="V11" s="626"/>
      <c r="W11" s="626"/>
      <c r="X11" s="626"/>
      <c r="Y11" s="627"/>
      <c r="Z11" s="685" t="s">
        <v>235</v>
      </c>
      <c r="AA11" s="685"/>
      <c r="AB11" s="685"/>
      <c r="AC11" s="685"/>
      <c r="AD11" s="686" t="s">
        <v>136</v>
      </c>
      <c r="AE11" s="686"/>
      <c r="AF11" s="686"/>
      <c r="AG11" s="686"/>
      <c r="AH11" s="686"/>
      <c r="AI11" s="686"/>
      <c r="AJ11" s="686"/>
      <c r="AK11" s="686"/>
      <c r="AL11" s="628" t="s">
        <v>235</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1363070</v>
      </c>
      <c r="BH11" s="626"/>
      <c r="BI11" s="626"/>
      <c r="BJ11" s="626"/>
      <c r="BK11" s="626"/>
      <c r="BL11" s="626"/>
      <c r="BM11" s="626"/>
      <c r="BN11" s="627"/>
      <c r="BO11" s="685">
        <v>5.9</v>
      </c>
      <c r="BP11" s="685"/>
      <c r="BQ11" s="685"/>
      <c r="BR11" s="685"/>
      <c r="BS11" s="631">
        <v>269148</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799916</v>
      </c>
      <c r="CS11" s="626"/>
      <c r="CT11" s="626"/>
      <c r="CU11" s="626"/>
      <c r="CV11" s="626"/>
      <c r="CW11" s="626"/>
      <c r="CX11" s="626"/>
      <c r="CY11" s="627"/>
      <c r="CZ11" s="685">
        <v>1.6</v>
      </c>
      <c r="DA11" s="685"/>
      <c r="DB11" s="685"/>
      <c r="DC11" s="685"/>
      <c r="DD11" s="631">
        <v>163660</v>
      </c>
      <c r="DE11" s="626"/>
      <c r="DF11" s="626"/>
      <c r="DG11" s="626"/>
      <c r="DH11" s="626"/>
      <c r="DI11" s="626"/>
      <c r="DJ11" s="626"/>
      <c r="DK11" s="626"/>
      <c r="DL11" s="626"/>
      <c r="DM11" s="626"/>
      <c r="DN11" s="626"/>
      <c r="DO11" s="626"/>
      <c r="DP11" s="627"/>
      <c r="DQ11" s="631">
        <v>557019</v>
      </c>
      <c r="DR11" s="626"/>
      <c r="DS11" s="626"/>
      <c r="DT11" s="626"/>
      <c r="DU11" s="626"/>
      <c r="DV11" s="626"/>
      <c r="DW11" s="626"/>
      <c r="DX11" s="626"/>
      <c r="DY11" s="626"/>
      <c r="DZ11" s="626"/>
      <c r="EA11" s="626"/>
      <c r="EB11" s="626"/>
      <c r="EC11" s="666"/>
    </row>
    <row r="12" spans="2:143" ht="11.25" customHeight="1">
      <c r="B12" s="620" t="s">
        <v>246</v>
      </c>
      <c r="C12" s="621"/>
      <c r="D12" s="621"/>
      <c r="E12" s="621"/>
      <c r="F12" s="621"/>
      <c r="G12" s="621"/>
      <c r="H12" s="621"/>
      <c r="I12" s="621"/>
      <c r="J12" s="621"/>
      <c r="K12" s="621"/>
      <c r="L12" s="621"/>
      <c r="M12" s="621"/>
      <c r="N12" s="621"/>
      <c r="O12" s="621"/>
      <c r="P12" s="621"/>
      <c r="Q12" s="622"/>
      <c r="R12" s="623">
        <v>2791928</v>
      </c>
      <c r="S12" s="626"/>
      <c r="T12" s="626"/>
      <c r="U12" s="626"/>
      <c r="V12" s="626"/>
      <c r="W12" s="626"/>
      <c r="X12" s="626"/>
      <c r="Y12" s="627"/>
      <c r="Z12" s="685">
        <v>5.6</v>
      </c>
      <c r="AA12" s="685"/>
      <c r="AB12" s="685"/>
      <c r="AC12" s="685"/>
      <c r="AD12" s="686">
        <v>2791928</v>
      </c>
      <c r="AE12" s="686"/>
      <c r="AF12" s="686"/>
      <c r="AG12" s="686"/>
      <c r="AH12" s="686"/>
      <c r="AI12" s="686"/>
      <c r="AJ12" s="686"/>
      <c r="AK12" s="686"/>
      <c r="AL12" s="628">
        <v>9.4</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10621897</v>
      </c>
      <c r="BH12" s="626"/>
      <c r="BI12" s="626"/>
      <c r="BJ12" s="626"/>
      <c r="BK12" s="626"/>
      <c r="BL12" s="626"/>
      <c r="BM12" s="626"/>
      <c r="BN12" s="627"/>
      <c r="BO12" s="685">
        <v>45.6</v>
      </c>
      <c r="BP12" s="685"/>
      <c r="BQ12" s="685"/>
      <c r="BR12" s="685"/>
      <c r="BS12" s="631" t="s">
        <v>235</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340480</v>
      </c>
      <c r="CS12" s="626"/>
      <c r="CT12" s="626"/>
      <c r="CU12" s="626"/>
      <c r="CV12" s="626"/>
      <c r="CW12" s="626"/>
      <c r="CX12" s="626"/>
      <c r="CY12" s="627"/>
      <c r="CZ12" s="685">
        <v>0.7</v>
      </c>
      <c r="DA12" s="685"/>
      <c r="DB12" s="685"/>
      <c r="DC12" s="685"/>
      <c r="DD12" s="631">
        <v>259</v>
      </c>
      <c r="DE12" s="626"/>
      <c r="DF12" s="626"/>
      <c r="DG12" s="626"/>
      <c r="DH12" s="626"/>
      <c r="DI12" s="626"/>
      <c r="DJ12" s="626"/>
      <c r="DK12" s="626"/>
      <c r="DL12" s="626"/>
      <c r="DM12" s="626"/>
      <c r="DN12" s="626"/>
      <c r="DO12" s="626"/>
      <c r="DP12" s="627"/>
      <c r="DQ12" s="631">
        <v>127061</v>
      </c>
      <c r="DR12" s="626"/>
      <c r="DS12" s="626"/>
      <c r="DT12" s="626"/>
      <c r="DU12" s="626"/>
      <c r="DV12" s="626"/>
      <c r="DW12" s="626"/>
      <c r="DX12" s="626"/>
      <c r="DY12" s="626"/>
      <c r="DZ12" s="626"/>
      <c r="EA12" s="626"/>
      <c r="EB12" s="626"/>
      <c r="EC12" s="666"/>
    </row>
    <row r="13" spans="2:143" ht="11.25" customHeight="1">
      <c r="B13" s="620" t="s">
        <v>249</v>
      </c>
      <c r="C13" s="621"/>
      <c r="D13" s="621"/>
      <c r="E13" s="621"/>
      <c r="F13" s="621"/>
      <c r="G13" s="621"/>
      <c r="H13" s="621"/>
      <c r="I13" s="621"/>
      <c r="J13" s="621"/>
      <c r="K13" s="621"/>
      <c r="L13" s="621"/>
      <c r="M13" s="621"/>
      <c r="N13" s="621"/>
      <c r="O13" s="621"/>
      <c r="P13" s="621"/>
      <c r="Q13" s="622"/>
      <c r="R13" s="623">
        <v>173017</v>
      </c>
      <c r="S13" s="626"/>
      <c r="T13" s="626"/>
      <c r="U13" s="626"/>
      <c r="V13" s="626"/>
      <c r="W13" s="626"/>
      <c r="X13" s="626"/>
      <c r="Y13" s="627"/>
      <c r="Z13" s="685">
        <v>0.3</v>
      </c>
      <c r="AA13" s="685"/>
      <c r="AB13" s="685"/>
      <c r="AC13" s="685"/>
      <c r="AD13" s="686">
        <v>173017</v>
      </c>
      <c r="AE13" s="686"/>
      <c r="AF13" s="686"/>
      <c r="AG13" s="686"/>
      <c r="AH13" s="686"/>
      <c r="AI13" s="686"/>
      <c r="AJ13" s="686"/>
      <c r="AK13" s="686"/>
      <c r="AL13" s="628">
        <v>0.6</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10605311</v>
      </c>
      <c r="BH13" s="626"/>
      <c r="BI13" s="626"/>
      <c r="BJ13" s="626"/>
      <c r="BK13" s="626"/>
      <c r="BL13" s="626"/>
      <c r="BM13" s="626"/>
      <c r="BN13" s="627"/>
      <c r="BO13" s="685">
        <v>45.5</v>
      </c>
      <c r="BP13" s="685"/>
      <c r="BQ13" s="685"/>
      <c r="BR13" s="685"/>
      <c r="BS13" s="631" t="s">
        <v>136</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5374612</v>
      </c>
      <c r="CS13" s="626"/>
      <c r="CT13" s="626"/>
      <c r="CU13" s="626"/>
      <c r="CV13" s="626"/>
      <c r="CW13" s="626"/>
      <c r="CX13" s="626"/>
      <c r="CY13" s="627"/>
      <c r="CZ13" s="685">
        <v>11</v>
      </c>
      <c r="DA13" s="685"/>
      <c r="DB13" s="685"/>
      <c r="DC13" s="685"/>
      <c r="DD13" s="631">
        <v>2600708</v>
      </c>
      <c r="DE13" s="626"/>
      <c r="DF13" s="626"/>
      <c r="DG13" s="626"/>
      <c r="DH13" s="626"/>
      <c r="DI13" s="626"/>
      <c r="DJ13" s="626"/>
      <c r="DK13" s="626"/>
      <c r="DL13" s="626"/>
      <c r="DM13" s="626"/>
      <c r="DN13" s="626"/>
      <c r="DO13" s="626"/>
      <c r="DP13" s="627"/>
      <c r="DQ13" s="631">
        <v>3296068</v>
      </c>
      <c r="DR13" s="626"/>
      <c r="DS13" s="626"/>
      <c r="DT13" s="626"/>
      <c r="DU13" s="626"/>
      <c r="DV13" s="626"/>
      <c r="DW13" s="626"/>
      <c r="DX13" s="626"/>
      <c r="DY13" s="626"/>
      <c r="DZ13" s="626"/>
      <c r="EA13" s="626"/>
      <c r="EB13" s="626"/>
      <c r="EC13" s="666"/>
    </row>
    <row r="14" spans="2:143" ht="11.25" customHeight="1">
      <c r="B14" s="620" t="s">
        <v>252</v>
      </c>
      <c r="C14" s="621"/>
      <c r="D14" s="621"/>
      <c r="E14" s="621"/>
      <c r="F14" s="621"/>
      <c r="G14" s="621"/>
      <c r="H14" s="621"/>
      <c r="I14" s="621"/>
      <c r="J14" s="621"/>
      <c r="K14" s="621"/>
      <c r="L14" s="621"/>
      <c r="M14" s="621"/>
      <c r="N14" s="621"/>
      <c r="O14" s="621"/>
      <c r="P14" s="621"/>
      <c r="Q14" s="622"/>
      <c r="R14" s="623" t="s">
        <v>136</v>
      </c>
      <c r="S14" s="626"/>
      <c r="T14" s="626"/>
      <c r="U14" s="626"/>
      <c r="V14" s="626"/>
      <c r="W14" s="626"/>
      <c r="X14" s="626"/>
      <c r="Y14" s="627"/>
      <c r="Z14" s="685" t="s">
        <v>128</v>
      </c>
      <c r="AA14" s="685"/>
      <c r="AB14" s="685"/>
      <c r="AC14" s="685"/>
      <c r="AD14" s="686" t="s">
        <v>235</v>
      </c>
      <c r="AE14" s="686"/>
      <c r="AF14" s="686"/>
      <c r="AG14" s="686"/>
      <c r="AH14" s="686"/>
      <c r="AI14" s="686"/>
      <c r="AJ14" s="686"/>
      <c r="AK14" s="686"/>
      <c r="AL14" s="628" t="s">
        <v>136</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348525</v>
      </c>
      <c r="BH14" s="626"/>
      <c r="BI14" s="626"/>
      <c r="BJ14" s="626"/>
      <c r="BK14" s="626"/>
      <c r="BL14" s="626"/>
      <c r="BM14" s="626"/>
      <c r="BN14" s="627"/>
      <c r="BO14" s="685">
        <v>1.5</v>
      </c>
      <c r="BP14" s="685"/>
      <c r="BQ14" s="685"/>
      <c r="BR14" s="685"/>
      <c r="BS14" s="631" t="s">
        <v>235</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1836860</v>
      </c>
      <c r="CS14" s="626"/>
      <c r="CT14" s="626"/>
      <c r="CU14" s="626"/>
      <c r="CV14" s="626"/>
      <c r="CW14" s="626"/>
      <c r="CX14" s="626"/>
      <c r="CY14" s="627"/>
      <c r="CZ14" s="685">
        <v>3.8</v>
      </c>
      <c r="DA14" s="685"/>
      <c r="DB14" s="685"/>
      <c r="DC14" s="685"/>
      <c r="DD14" s="631">
        <v>129001</v>
      </c>
      <c r="DE14" s="626"/>
      <c r="DF14" s="626"/>
      <c r="DG14" s="626"/>
      <c r="DH14" s="626"/>
      <c r="DI14" s="626"/>
      <c r="DJ14" s="626"/>
      <c r="DK14" s="626"/>
      <c r="DL14" s="626"/>
      <c r="DM14" s="626"/>
      <c r="DN14" s="626"/>
      <c r="DO14" s="626"/>
      <c r="DP14" s="627"/>
      <c r="DQ14" s="631">
        <v>1724766</v>
      </c>
      <c r="DR14" s="626"/>
      <c r="DS14" s="626"/>
      <c r="DT14" s="626"/>
      <c r="DU14" s="626"/>
      <c r="DV14" s="626"/>
      <c r="DW14" s="626"/>
      <c r="DX14" s="626"/>
      <c r="DY14" s="626"/>
      <c r="DZ14" s="626"/>
      <c r="EA14" s="626"/>
      <c r="EB14" s="626"/>
      <c r="EC14" s="666"/>
    </row>
    <row r="15" spans="2:143" ht="11.25" customHeight="1">
      <c r="B15" s="620" t="s">
        <v>255</v>
      </c>
      <c r="C15" s="621"/>
      <c r="D15" s="621"/>
      <c r="E15" s="621"/>
      <c r="F15" s="621"/>
      <c r="G15" s="621"/>
      <c r="H15" s="621"/>
      <c r="I15" s="621"/>
      <c r="J15" s="621"/>
      <c r="K15" s="621"/>
      <c r="L15" s="621"/>
      <c r="M15" s="621"/>
      <c r="N15" s="621"/>
      <c r="O15" s="621"/>
      <c r="P15" s="621"/>
      <c r="Q15" s="622"/>
      <c r="R15" s="623">
        <v>142088</v>
      </c>
      <c r="S15" s="626"/>
      <c r="T15" s="626"/>
      <c r="U15" s="626"/>
      <c r="V15" s="626"/>
      <c r="W15" s="626"/>
      <c r="X15" s="626"/>
      <c r="Y15" s="627"/>
      <c r="Z15" s="685">
        <v>0.3</v>
      </c>
      <c r="AA15" s="685"/>
      <c r="AB15" s="685"/>
      <c r="AC15" s="685"/>
      <c r="AD15" s="686">
        <v>142088</v>
      </c>
      <c r="AE15" s="686"/>
      <c r="AF15" s="686"/>
      <c r="AG15" s="686"/>
      <c r="AH15" s="686"/>
      <c r="AI15" s="686"/>
      <c r="AJ15" s="686"/>
      <c r="AK15" s="686"/>
      <c r="AL15" s="628">
        <v>0.5</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1067539</v>
      </c>
      <c r="BH15" s="626"/>
      <c r="BI15" s="626"/>
      <c r="BJ15" s="626"/>
      <c r="BK15" s="626"/>
      <c r="BL15" s="626"/>
      <c r="BM15" s="626"/>
      <c r="BN15" s="627"/>
      <c r="BO15" s="685">
        <v>4.5999999999999996</v>
      </c>
      <c r="BP15" s="685"/>
      <c r="BQ15" s="685"/>
      <c r="BR15" s="685"/>
      <c r="BS15" s="631" t="s">
        <v>235</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5011480</v>
      </c>
      <c r="CS15" s="626"/>
      <c r="CT15" s="626"/>
      <c r="CU15" s="626"/>
      <c r="CV15" s="626"/>
      <c r="CW15" s="626"/>
      <c r="CX15" s="626"/>
      <c r="CY15" s="627"/>
      <c r="CZ15" s="685">
        <v>10.3</v>
      </c>
      <c r="DA15" s="685"/>
      <c r="DB15" s="685"/>
      <c r="DC15" s="685"/>
      <c r="DD15" s="631">
        <v>274809</v>
      </c>
      <c r="DE15" s="626"/>
      <c r="DF15" s="626"/>
      <c r="DG15" s="626"/>
      <c r="DH15" s="626"/>
      <c r="DI15" s="626"/>
      <c r="DJ15" s="626"/>
      <c r="DK15" s="626"/>
      <c r="DL15" s="626"/>
      <c r="DM15" s="626"/>
      <c r="DN15" s="626"/>
      <c r="DO15" s="626"/>
      <c r="DP15" s="627"/>
      <c r="DQ15" s="631">
        <v>4036217</v>
      </c>
      <c r="DR15" s="626"/>
      <c r="DS15" s="626"/>
      <c r="DT15" s="626"/>
      <c r="DU15" s="626"/>
      <c r="DV15" s="626"/>
      <c r="DW15" s="626"/>
      <c r="DX15" s="626"/>
      <c r="DY15" s="626"/>
      <c r="DZ15" s="626"/>
      <c r="EA15" s="626"/>
      <c r="EB15" s="626"/>
      <c r="EC15" s="666"/>
    </row>
    <row r="16" spans="2:143" ht="11.25" customHeight="1">
      <c r="B16" s="620" t="s">
        <v>258</v>
      </c>
      <c r="C16" s="621"/>
      <c r="D16" s="621"/>
      <c r="E16" s="621"/>
      <c r="F16" s="621"/>
      <c r="G16" s="621"/>
      <c r="H16" s="621"/>
      <c r="I16" s="621"/>
      <c r="J16" s="621"/>
      <c r="K16" s="621"/>
      <c r="L16" s="621"/>
      <c r="M16" s="621"/>
      <c r="N16" s="621"/>
      <c r="O16" s="621"/>
      <c r="P16" s="621"/>
      <c r="Q16" s="622"/>
      <c r="R16" s="623" t="s">
        <v>136</v>
      </c>
      <c r="S16" s="626"/>
      <c r="T16" s="626"/>
      <c r="U16" s="626"/>
      <c r="V16" s="626"/>
      <c r="W16" s="626"/>
      <c r="X16" s="626"/>
      <c r="Y16" s="627"/>
      <c r="Z16" s="685" t="s">
        <v>136</v>
      </c>
      <c r="AA16" s="685"/>
      <c r="AB16" s="685"/>
      <c r="AC16" s="685"/>
      <c r="AD16" s="686" t="s">
        <v>235</v>
      </c>
      <c r="AE16" s="686"/>
      <c r="AF16" s="686"/>
      <c r="AG16" s="686"/>
      <c r="AH16" s="686"/>
      <c r="AI16" s="686"/>
      <c r="AJ16" s="686"/>
      <c r="AK16" s="686"/>
      <c r="AL16" s="628" t="s">
        <v>235</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235</v>
      </c>
      <c r="BH16" s="626"/>
      <c r="BI16" s="626"/>
      <c r="BJ16" s="626"/>
      <c r="BK16" s="626"/>
      <c r="BL16" s="626"/>
      <c r="BM16" s="626"/>
      <c r="BN16" s="627"/>
      <c r="BO16" s="685" t="s">
        <v>235</v>
      </c>
      <c r="BP16" s="685"/>
      <c r="BQ16" s="685"/>
      <c r="BR16" s="685"/>
      <c r="BS16" s="631" t="s">
        <v>136</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v>10475</v>
      </c>
      <c r="CS16" s="626"/>
      <c r="CT16" s="626"/>
      <c r="CU16" s="626"/>
      <c r="CV16" s="626"/>
      <c r="CW16" s="626"/>
      <c r="CX16" s="626"/>
      <c r="CY16" s="627"/>
      <c r="CZ16" s="685">
        <v>0</v>
      </c>
      <c r="DA16" s="685"/>
      <c r="DB16" s="685"/>
      <c r="DC16" s="685"/>
      <c r="DD16" s="631" t="s">
        <v>136</v>
      </c>
      <c r="DE16" s="626"/>
      <c r="DF16" s="626"/>
      <c r="DG16" s="626"/>
      <c r="DH16" s="626"/>
      <c r="DI16" s="626"/>
      <c r="DJ16" s="626"/>
      <c r="DK16" s="626"/>
      <c r="DL16" s="626"/>
      <c r="DM16" s="626"/>
      <c r="DN16" s="626"/>
      <c r="DO16" s="626"/>
      <c r="DP16" s="627"/>
      <c r="DQ16" s="631">
        <v>7911</v>
      </c>
      <c r="DR16" s="626"/>
      <c r="DS16" s="626"/>
      <c r="DT16" s="626"/>
      <c r="DU16" s="626"/>
      <c r="DV16" s="626"/>
      <c r="DW16" s="626"/>
      <c r="DX16" s="626"/>
      <c r="DY16" s="626"/>
      <c r="DZ16" s="626"/>
      <c r="EA16" s="626"/>
      <c r="EB16" s="626"/>
      <c r="EC16" s="666"/>
    </row>
    <row r="17" spans="2:133" ht="11.25" customHeight="1">
      <c r="B17" s="620" t="s">
        <v>261</v>
      </c>
      <c r="C17" s="621"/>
      <c r="D17" s="621"/>
      <c r="E17" s="621"/>
      <c r="F17" s="621"/>
      <c r="G17" s="621"/>
      <c r="H17" s="621"/>
      <c r="I17" s="621"/>
      <c r="J17" s="621"/>
      <c r="K17" s="621"/>
      <c r="L17" s="621"/>
      <c r="M17" s="621"/>
      <c r="N17" s="621"/>
      <c r="O17" s="621"/>
      <c r="P17" s="621"/>
      <c r="Q17" s="622"/>
      <c r="R17" s="623">
        <v>134696</v>
      </c>
      <c r="S17" s="626"/>
      <c r="T17" s="626"/>
      <c r="U17" s="626"/>
      <c r="V17" s="626"/>
      <c r="W17" s="626"/>
      <c r="X17" s="626"/>
      <c r="Y17" s="627"/>
      <c r="Z17" s="685">
        <v>0.3</v>
      </c>
      <c r="AA17" s="685"/>
      <c r="AB17" s="685"/>
      <c r="AC17" s="685"/>
      <c r="AD17" s="686">
        <v>134696</v>
      </c>
      <c r="AE17" s="686"/>
      <c r="AF17" s="686"/>
      <c r="AG17" s="686"/>
      <c r="AH17" s="686"/>
      <c r="AI17" s="686"/>
      <c r="AJ17" s="686"/>
      <c r="AK17" s="686"/>
      <c r="AL17" s="628">
        <v>0.5</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235</v>
      </c>
      <c r="BH17" s="626"/>
      <c r="BI17" s="626"/>
      <c r="BJ17" s="626"/>
      <c r="BK17" s="626"/>
      <c r="BL17" s="626"/>
      <c r="BM17" s="626"/>
      <c r="BN17" s="627"/>
      <c r="BO17" s="685" t="s">
        <v>235</v>
      </c>
      <c r="BP17" s="685"/>
      <c r="BQ17" s="685"/>
      <c r="BR17" s="685"/>
      <c r="BS17" s="631" t="s">
        <v>136</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4897716</v>
      </c>
      <c r="CS17" s="626"/>
      <c r="CT17" s="626"/>
      <c r="CU17" s="626"/>
      <c r="CV17" s="626"/>
      <c r="CW17" s="626"/>
      <c r="CX17" s="626"/>
      <c r="CY17" s="627"/>
      <c r="CZ17" s="685">
        <v>10.1</v>
      </c>
      <c r="DA17" s="685"/>
      <c r="DB17" s="685"/>
      <c r="DC17" s="685"/>
      <c r="DD17" s="631" t="s">
        <v>136</v>
      </c>
      <c r="DE17" s="626"/>
      <c r="DF17" s="626"/>
      <c r="DG17" s="626"/>
      <c r="DH17" s="626"/>
      <c r="DI17" s="626"/>
      <c r="DJ17" s="626"/>
      <c r="DK17" s="626"/>
      <c r="DL17" s="626"/>
      <c r="DM17" s="626"/>
      <c r="DN17" s="626"/>
      <c r="DO17" s="626"/>
      <c r="DP17" s="627"/>
      <c r="DQ17" s="631">
        <v>4876395</v>
      </c>
      <c r="DR17" s="626"/>
      <c r="DS17" s="626"/>
      <c r="DT17" s="626"/>
      <c r="DU17" s="626"/>
      <c r="DV17" s="626"/>
      <c r="DW17" s="626"/>
      <c r="DX17" s="626"/>
      <c r="DY17" s="626"/>
      <c r="DZ17" s="626"/>
      <c r="EA17" s="626"/>
      <c r="EB17" s="626"/>
      <c r="EC17" s="666"/>
    </row>
    <row r="18" spans="2:133" ht="11.25" customHeight="1">
      <c r="B18" s="620" t="s">
        <v>264</v>
      </c>
      <c r="C18" s="621"/>
      <c r="D18" s="621"/>
      <c r="E18" s="621"/>
      <c r="F18" s="621"/>
      <c r="G18" s="621"/>
      <c r="H18" s="621"/>
      <c r="I18" s="621"/>
      <c r="J18" s="621"/>
      <c r="K18" s="621"/>
      <c r="L18" s="621"/>
      <c r="M18" s="621"/>
      <c r="N18" s="621"/>
      <c r="O18" s="621"/>
      <c r="P18" s="621"/>
      <c r="Q18" s="622"/>
      <c r="R18" s="623">
        <v>4240650</v>
      </c>
      <c r="S18" s="626"/>
      <c r="T18" s="626"/>
      <c r="U18" s="626"/>
      <c r="V18" s="626"/>
      <c r="W18" s="626"/>
      <c r="X18" s="626"/>
      <c r="Y18" s="627"/>
      <c r="Z18" s="685">
        <v>8.4</v>
      </c>
      <c r="AA18" s="685"/>
      <c r="AB18" s="685"/>
      <c r="AC18" s="685"/>
      <c r="AD18" s="686">
        <v>3604165</v>
      </c>
      <c r="AE18" s="686"/>
      <c r="AF18" s="686"/>
      <c r="AG18" s="686"/>
      <c r="AH18" s="686"/>
      <c r="AI18" s="686"/>
      <c r="AJ18" s="686"/>
      <c r="AK18" s="686"/>
      <c r="AL18" s="628">
        <v>12.1</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235</v>
      </c>
      <c r="BH18" s="626"/>
      <c r="BI18" s="626"/>
      <c r="BJ18" s="626"/>
      <c r="BK18" s="626"/>
      <c r="BL18" s="626"/>
      <c r="BM18" s="626"/>
      <c r="BN18" s="627"/>
      <c r="BO18" s="685" t="s">
        <v>136</v>
      </c>
      <c r="BP18" s="685"/>
      <c r="BQ18" s="685"/>
      <c r="BR18" s="685"/>
      <c r="BS18" s="631" t="s">
        <v>128</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235</v>
      </c>
      <c r="CS18" s="626"/>
      <c r="CT18" s="626"/>
      <c r="CU18" s="626"/>
      <c r="CV18" s="626"/>
      <c r="CW18" s="626"/>
      <c r="CX18" s="626"/>
      <c r="CY18" s="627"/>
      <c r="CZ18" s="685" t="s">
        <v>136</v>
      </c>
      <c r="DA18" s="685"/>
      <c r="DB18" s="685"/>
      <c r="DC18" s="685"/>
      <c r="DD18" s="631" t="s">
        <v>136</v>
      </c>
      <c r="DE18" s="626"/>
      <c r="DF18" s="626"/>
      <c r="DG18" s="626"/>
      <c r="DH18" s="626"/>
      <c r="DI18" s="626"/>
      <c r="DJ18" s="626"/>
      <c r="DK18" s="626"/>
      <c r="DL18" s="626"/>
      <c r="DM18" s="626"/>
      <c r="DN18" s="626"/>
      <c r="DO18" s="626"/>
      <c r="DP18" s="627"/>
      <c r="DQ18" s="631" t="s">
        <v>136</v>
      </c>
      <c r="DR18" s="626"/>
      <c r="DS18" s="626"/>
      <c r="DT18" s="626"/>
      <c r="DU18" s="626"/>
      <c r="DV18" s="626"/>
      <c r="DW18" s="626"/>
      <c r="DX18" s="626"/>
      <c r="DY18" s="626"/>
      <c r="DZ18" s="626"/>
      <c r="EA18" s="626"/>
      <c r="EB18" s="626"/>
      <c r="EC18" s="666"/>
    </row>
    <row r="19" spans="2:133" ht="11.25" customHeight="1">
      <c r="B19" s="620" t="s">
        <v>267</v>
      </c>
      <c r="C19" s="621"/>
      <c r="D19" s="621"/>
      <c r="E19" s="621"/>
      <c r="F19" s="621"/>
      <c r="G19" s="621"/>
      <c r="H19" s="621"/>
      <c r="I19" s="621"/>
      <c r="J19" s="621"/>
      <c r="K19" s="621"/>
      <c r="L19" s="621"/>
      <c r="M19" s="621"/>
      <c r="N19" s="621"/>
      <c r="O19" s="621"/>
      <c r="P19" s="621"/>
      <c r="Q19" s="622"/>
      <c r="R19" s="623">
        <v>3604165</v>
      </c>
      <c r="S19" s="626"/>
      <c r="T19" s="626"/>
      <c r="U19" s="626"/>
      <c r="V19" s="626"/>
      <c r="W19" s="626"/>
      <c r="X19" s="626"/>
      <c r="Y19" s="627"/>
      <c r="Z19" s="685">
        <v>7.2</v>
      </c>
      <c r="AA19" s="685"/>
      <c r="AB19" s="685"/>
      <c r="AC19" s="685"/>
      <c r="AD19" s="686">
        <v>3604165</v>
      </c>
      <c r="AE19" s="686"/>
      <c r="AF19" s="686"/>
      <c r="AG19" s="686"/>
      <c r="AH19" s="686"/>
      <c r="AI19" s="686"/>
      <c r="AJ19" s="686"/>
      <c r="AK19" s="686"/>
      <c r="AL19" s="628">
        <v>12.1</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1060688</v>
      </c>
      <c r="BH19" s="626"/>
      <c r="BI19" s="626"/>
      <c r="BJ19" s="626"/>
      <c r="BK19" s="626"/>
      <c r="BL19" s="626"/>
      <c r="BM19" s="626"/>
      <c r="BN19" s="627"/>
      <c r="BO19" s="685">
        <v>4.5999999999999996</v>
      </c>
      <c r="BP19" s="685"/>
      <c r="BQ19" s="685"/>
      <c r="BR19" s="685"/>
      <c r="BS19" s="631" t="s">
        <v>136</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235</v>
      </c>
      <c r="CS19" s="626"/>
      <c r="CT19" s="626"/>
      <c r="CU19" s="626"/>
      <c r="CV19" s="626"/>
      <c r="CW19" s="626"/>
      <c r="CX19" s="626"/>
      <c r="CY19" s="627"/>
      <c r="CZ19" s="685" t="s">
        <v>136</v>
      </c>
      <c r="DA19" s="685"/>
      <c r="DB19" s="685"/>
      <c r="DC19" s="685"/>
      <c r="DD19" s="631" t="s">
        <v>235</v>
      </c>
      <c r="DE19" s="626"/>
      <c r="DF19" s="626"/>
      <c r="DG19" s="626"/>
      <c r="DH19" s="626"/>
      <c r="DI19" s="626"/>
      <c r="DJ19" s="626"/>
      <c r="DK19" s="626"/>
      <c r="DL19" s="626"/>
      <c r="DM19" s="626"/>
      <c r="DN19" s="626"/>
      <c r="DO19" s="626"/>
      <c r="DP19" s="627"/>
      <c r="DQ19" s="631" t="s">
        <v>136</v>
      </c>
      <c r="DR19" s="626"/>
      <c r="DS19" s="626"/>
      <c r="DT19" s="626"/>
      <c r="DU19" s="626"/>
      <c r="DV19" s="626"/>
      <c r="DW19" s="626"/>
      <c r="DX19" s="626"/>
      <c r="DY19" s="626"/>
      <c r="DZ19" s="626"/>
      <c r="EA19" s="626"/>
      <c r="EB19" s="626"/>
      <c r="EC19" s="666"/>
    </row>
    <row r="20" spans="2:133" ht="11.25" customHeight="1">
      <c r="B20" s="620" t="s">
        <v>270</v>
      </c>
      <c r="C20" s="621"/>
      <c r="D20" s="621"/>
      <c r="E20" s="621"/>
      <c r="F20" s="621"/>
      <c r="G20" s="621"/>
      <c r="H20" s="621"/>
      <c r="I20" s="621"/>
      <c r="J20" s="621"/>
      <c r="K20" s="621"/>
      <c r="L20" s="621"/>
      <c r="M20" s="621"/>
      <c r="N20" s="621"/>
      <c r="O20" s="621"/>
      <c r="P20" s="621"/>
      <c r="Q20" s="622"/>
      <c r="R20" s="623">
        <v>628663</v>
      </c>
      <c r="S20" s="626"/>
      <c r="T20" s="626"/>
      <c r="U20" s="626"/>
      <c r="V20" s="626"/>
      <c r="W20" s="626"/>
      <c r="X20" s="626"/>
      <c r="Y20" s="627"/>
      <c r="Z20" s="685">
        <v>1.3</v>
      </c>
      <c r="AA20" s="685"/>
      <c r="AB20" s="685"/>
      <c r="AC20" s="685"/>
      <c r="AD20" s="686" t="s">
        <v>136</v>
      </c>
      <c r="AE20" s="686"/>
      <c r="AF20" s="686"/>
      <c r="AG20" s="686"/>
      <c r="AH20" s="686"/>
      <c r="AI20" s="686"/>
      <c r="AJ20" s="686"/>
      <c r="AK20" s="686"/>
      <c r="AL20" s="628" t="s">
        <v>128</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1060688</v>
      </c>
      <c r="BH20" s="626"/>
      <c r="BI20" s="626"/>
      <c r="BJ20" s="626"/>
      <c r="BK20" s="626"/>
      <c r="BL20" s="626"/>
      <c r="BM20" s="626"/>
      <c r="BN20" s="627"/>
      <c r="BO20" s="685">
        <v>4.5999999999999996</v>
      </c>
      <c r="BP20" s="685"/>
      <c r="BQ20" s="685"/>
      <c r="BR20" s="685"/>
      <c r="BS20" s="631" t="s">
        <v>235</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48663396</v>
      </c>
      <c r="CS20" s="626"/>
      <c r="CT20" s="626"/>
      <c r="CU20" s="626"/>
      <c r="CV20" s="626"/>
      <c r="CW20" s="626"/>
      <c r="CX20" s="626"/>
      <c r="CY20" s="627"/>
      <c r="CZ20" s="685">
        <v>100</v>
      </c>
      <c r="DA20" s="685"/>
      <c r="DB20" s="685"/>
      <c r="DC20" s="685"/>
      <c r="DD20" s="631">
        <v>4041963</v>
      </c>
      <c r="DE20" s="626"/>
      <c r="DF20" s="626"/>
      <c r="DG20" s="626"/>
      <c r="DH20" s="626"/>
      <c r="DI20" s="626"/>
      <c r="DJ20" s="626"/>
      <c r="DK20" s="626"/>
      <c r="DL20" s="626"/>
      <c r="DM20" s="626"/>
      <c r="DN20" s="626"/>
      <c r="DO20" s="626"/>
      <c r="DP20" s="627"/>
      <c r="DQ20" s="631">
        <v>34301577</v>
      </c>
      <c r="DR20" s="626"/>
      <c r="DS20" s="626"/>
      <c r="DT20" s="626"/>
      <c r="DU20" s="626"/>
      <c r="DV20" s="626"/>
      <c r="DW20" s="626"/>
      <c r="DX20" s="626"/>
      <c r="DY20" s="626"/>
      <c r="DZ20" s="626"/>
      <c r="EA20" s="626"/>
      <c r="EB20" s="626"/>
      <c r="EC20" s="666"/>
    </row>
    <row r="21" spans="2:133" ht="11.25" customHeight="1">
      <c r="B21" s="620" t="s">
        <v>273</v>
      </c>
      <c r="C21" s="621"/>
      <c r="D21" s="621"/>
      <c r="E21" s="621"/>
      <c r="F21" s="621"/>
      <c r="G21" s="621"/>
      <c r="H21" s="621"/>
      <c r="I21" s="621"/>
      <c r="J21" s="621"/>
      <c r="K21" s="621"/>
      <c r="L21" s="621"/>
      <c r="M21" s="621"/>
      <c r="N21" s="621"/>
      <c r="O21" s="621"/>
      <c r="P21" s="621"/>
      <c r="Q21" s="622"/>
      <c r="R21" s="623">
        <v>7822</v>
      </c>
      <c r="S21" s="626"/>
      <c r="T21" s="626"/>
      <c r="U21" s="626"/>
      <c r="V21" s="626"/>
      <c r="W21" s="626"/>
      <c r="X21" s="626"/>
      <c r="Y21" s="627"/>
      <c r="Z21" s="685">
        <v>0</v>
      </c>
      <c r="AA21" s="685"/>
      <c r="AB21" s="685"/>
      <c r="AC21" s="685"/>
      <c r="AD21" s="686" t="s">
        <v>128</v>
      </c>
      <c r="AE21" s="686"/>
      <c r="AF21" s="686"/>
      <c r="AG21" s="686"/>
      <c r="AH21" s="686"/>
      <c r="AI21" s="686"/>
      <c r="AJ21" s="686"/>
      <c r="AK21" s="686"/>
      <c r="AL21" s="628" t="s">
        <v>136</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t="s">
        <v>235</v>
      </c>
      <c r="BH21" s="626"/>
      <c r="BI21" s="626"/>
      <c r="BJ21" s="626"/>
      <c r="BK21" s="626"/>
      <c r="BL21" s="626"/>
      <c r="BM21" s="626"/>
      <c r="BN21" s="627"/>
      <c r="BO21" s="685" t="s">
        <v>235</v>
      </c>
      <c r="BP21" s="685"/>
      <c r="BQ21" s="685"/>
      <c r="BR21" s="685"/>
      <c r="BS21" s="631" t="s">
        <v>136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275</v>
      </c>
      <c r="C22" s="621"/>
      <c r="D22" s="621"/>
      <c r="E22" s="621"/>
      <c r="F22" s="621"/>
      <c r="G22" s="621"/>
      <c r="H22" s="621"/>
      <c r="I22" s="621"/>
      <c r="J22" s="621"/>
      <c r="K22" s="621"/>
      <c r="L22" s="621"/>
      <c r="M22" s="621"/>
      <c r="N22" s="621"/>
      <c r="O22" s="621"/>
      <c r="P22" s="621"/>
      <c r="Q22" s="622"/>
      <c r="R22" s="623">
        <v>31365617</v>
      </c>
      <c r="S22" s="626"/>
      <c r="T22" s="626"/>
      <c r="U22" s="626"/>
      <c r="V22" s="626"/>
      <c r="W22" s="626"/>
      <c r="X22" s="626"/>
      <c r="Y22" s="627"/>
      <c r="Z22" s="685">
        <v>62.5</v>
      </c>
      <c r="AA22" s="685"/>
      <c r="AB22" s="685"/>
      <c r="AC22" s="685"/>
      <c r="AD22" s="686">
        <v>29668444</v>
      </c>
      <c r="AE22" s="686"/>
      <c r="AF22" s="686"/>
      <c r="AG22" s="686"/>
      <c r="AH22" s="686"/>
      <c r="AI22" s="686"/>
      <c r="AJ22" s="686"/>
      <c r="AK22" s="686"/>
      <c r="AL22" s="628">
        <v>99.5</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235</v>
      </c>
      <c r="BH22" s="626"/>
      <c r="BI22" s="626"/>
      <c r="BJ22" s="626"/>
      <c r="BK22" s="626"/>
      <c r="BL22" s="626"/>
      <c r="BM22" s="626"/>
      <c r="BN22" s="627"/>
      <c r="BO22" s="685" t="s">
        <v>136</v>
      </c>
      <c r="BP22" s="685"/>
      <c r="BQ22" s="685"/>
      <c r="BR22" s="685"/>
      <c r="BS22" s="631" t="s">
        <v>136</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278</v>
      </c>
      <c r="C23" s="621"/>
      <c r="D23" s="621"/>
      <c r="E23" s="621"/>
      <c r="F23" s="621"/>
      <c r="G23" s="621"/>
      <c r="H23" s="621"/>
      <c r="I23" s="621"/>
      <c r="J23" s="621"/>
      <c r="K23" s="621"/>
      <c r="L23" s="621"/>
      <c r="M23" s="621"/>
      <c r="N23" s="621"/>
      <c r="O23" s="621"/>
      <c r="P23" s="621"/>
      <c r="Q23" s="622"/>
      <c r="R23" s="623">
        <v>16368</v>
      </c>
      <c r="S23" s="626"/>
      <c r="T23" s="626"/>
      <c r="U23" s="626"/>
      <c r="V23" s="626"/>
      <c r="W23" s="626"/>
      <c r="X23" s="626"/>
      <c r="Y23" s="627"/>
      <c r="Z23" s="685">
        <v>0</v>
      </c>
      <c r="AA23" s="685"/>
      <c r="AB23" s="685"/>
      <c r="AC23" s="685"/>
      <c r="AD23" s="686">
        <v>16368</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v>1060688</v>
      </c>
      <c r="BH23" s="626"/>
      <c r="BI23" s="626"/>
      <c r="BJ23" s="626"/>
      <c r="BK23" s="626"/>
      <c r="BL23" s="626"/>
      <c r="BM23" s="626"/>
      <c r="BN23" s="627"/>
      <c r="BO23" s="685">
        <v>4.5999999999999996</v>
      </c>
      <c r="BP23" s="685"/>
      <c r="BQ23" s="685"/>
      <c r="BR23" s="685"/>
      <c r="BS23" s="631" t="s">
        <v>136</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c r="B24" s="620" t="s">
        <v>285</v>
      </c>
      <c r="C24" s="621"/>
      <c r="D24" s="621"/>
      <c r="E24" s="621"/>
      <c r="F24" s="621"/>
      <c r="G24" s="621"/>
      <c r="H24" s="621"/>
      <c r="I24" s="621"/>
      <c r="J24" s="621"/>
      <c r="K24" s="621"/>
      <c r="L24" s="621"/>
      <c r="M24" s="621"/>
      <c r="N24" s="621"/>
      <c r="O24" s="621"/>
      <c r="P24" s="621"/>
      <c r="Q24" s="622"/>
      <c r="R24" s="623">
        <v>231823</v>
      </c>
      <c r="S24" s="626"/>
      <c r="T24" s="626"/>
      <c r="U24" s="626"/>
      <c r="V24" s="626"/>
      <c r="W24" s="626"/>
      <c r="X24" s="626"/>
      <c r="Y24" s="627"/>
      <c r="Z24" s="685">
        <v>0.5</v>
      </c>
      <c r="AA24" s="685"/>
      <c r="AB24" s="685"/>
      <c r="AC24" s="685"/>
      <c r="AD24" s="686" t="s">
        <v>136</v>
      </c>
      <c r="AE24" s="686"/>
      <c r="AF24" s="686"/>
      <c r="AG24" s="686"/>
      <c r="AH24" s="686"/>
      <c r="AI24" s="686"/>
      <c r="AJ24" s="686"/>
      <c r="AK24" s="686"/>
      <c r="AL24" s="628" t="s">
        <v>235</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136</v>
      </c>
      <c r="BH24" s="626"/>
      <c r="BI24" s="626"/>
      <c r="BJ24" s="626"/>
      <c r="BK24" s="626"/>
      <c r="BL24" s="626"/>
      <c r="BM24" s="626"/>
      <c r="BN24" s="627"/>
      <c r="BO24" s="685" t="s">
        <v>235</v>
      </c>
      <c r="BP24" s="685"/>
      <c r="BQ24" s="685"/>
      <c r="BR24" s="685"/>
      <c r="BS24" s="631" t="s">
        <v>235</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25849974</v>
      </c>
      <c r="CS24" s="689"/>
      <c r="CT24" s="689"/>
      <c r="CU24" s="689"/>
      <c r="CV24" s="689"/>
      <c r="CW24" s="689"/>
      <c r="CX24" s="689"/>
      <c r="CY24" s="735"/>
      <c r="CZ24" s="736">
        <v>53.1</v>
      </c>
      <c r="DA24" s="705"/>
      <c r="DB24" s="705"/>
      <c r="DC24" s="739"/>
      <c r="DD24" s="734">
        <v>17747603</v>
      </c>
      <c r="DE24" s="689"/>
      <c r="DF24" s="689"/>
      <c r="DG24" s="689"/>
      <c r="DH24" s="689"/>
      <c r="DI24" s="689"/>
      <c r="DJ24" s="689"/>
      <c r="DK24" s="735"/>
      <c r="DL24" s="734">
        <v>17559424</v>
      </c>
      <c r="DM24" s="689"/>
      <c r="DN24" s="689"/>
      <c r="DO24" s="689"/>
      <c r="DP24" s="689"/>
      <c r="DQ24" s="689"/>
      <c r="DR24" s="689"/>
      <c r="DS24" s="689"/>
      <c r="DT24" s="689"/>
      <c r="DU24" s="689"/>
      <c r="DV24" s="735"/>
      <c r="DW24" s="736">
        <v>56</v>
      </c>
      <c r="DX24" s="705"/>
      <c r="DY24" s="705"/>
      <c r="DZ24" s="705"/>
      <c r="EA24" s="705"/>
      <c r="EB24" s="705"/>
      <c r="EC24" s="737"/>
    </row>
    <row r="25" spans="2:133" ht="11.25" customHeight="1">
      <c r="B25" s="620" t="s">
        <v>288</v>
      </c>
      <c r="C25" s="621"/>
      <c r="D25" s="621"/>
      <c r="E25" s="621"/>
      <c r="F25" s="621"/>
      <c r="G25" s="621"/>
      <c r="H25" s="621"/>
      <c r="I25" s="621"/>
      <c r="J25" s="621"/>
      <c r="K25" s="621"/>
      <c r="L25" s="621"/>
      <c r="M25" s="621"/>
      <c r="N25" s="621"/>
      <c r="O25" s="621"/>
      <c r="P25" s="621"/>
      <c r="Q25" s="622"/>
      <c r="R25" s="623">
        <v>1084132</v>
      </c>
      <c r="S25" s="626"/>
      <c r="T25" s="626"/>
      <c r="U25" s="626"/>
      <c r="V25" s="626"/>
      <c r="W25" s="626"/>
      <c r="X25" s="626"/>
      <c r="Y25" s="627"/>
      <c r="Z25" s="685">
        <v>2.2000000000000002</v>
      </c>
      <c r="AA25" s="685"/>
      <c r="AB25" s="685"/>
      <c r="AC25" s="685"/>
      <c r="AD25" s="686">
        <v>130087</v>
      </c>
      <c r="AE25" s="686"/>
      <c r="AF25" s="686"/>
      <c r="AG25" s="686"/>
      <c r="AH25" s="686"/>
      <c r="AI25" s="686"/>
      <c r="AJ25" s="686"/>
      <c r="AK25" s="686"/>
      <c r="AL25" s="628">
        <v>0.4</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235</v>
      </c>
      <c r="BH25" s="626"/>
      <c r="BI25" s="626"/>
      <c r="BJ25" s="626"/>
      <c r="BK25" s="626"/>
      <c r="BL25" s="626"/>
      <c r="BM25" s="626"/>
      <c r="BN25" s="627"/>
      <c r="BO25" s="685" t="s">
        <v>136</v>
      </c>
      <c r="BP25" s="685"/>
      <c r="BQ25" s="685"/>
      <c r="BR25" s="685"/>
      <c r="BS25" s="631" t="s">
        <v>136</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8677035</v>
      </c>
      <c r="CS25" s="624"/>
      <c r="CT25" s="624"/>
      <c r="CU25" s="624"/>
      <c r="CV25" s="624"/>
      <c r="CW25" s="624"/>
      <c r="CX25" s="624"/>
      <c r="CY25" s="625"/>
      <c r="CZ25" s="628">
        <v>17.8</v>
      </c>
      <c r="DA25" s="657"/>
      <c r="DB25" s="657"/>
      <c r="DC25" s="658"/>
      <c r="DD25" s="631">
        <v>8194608</v>
      </c>
      <c r="DE25" s="624"/>
      <c r="DF25" s="624"/>
      <c r="DG25" s="624"/>
      <c r="DH25" s="624"/>
      <c r="DI25" s="624"/>
      <c r="DJ25" s="624"/>
      <c r="DK25" s="625"/>
      <c r="DL25" s="631">
        <v>8010982</v>
      </c>
      <c r="DM25" s="624"/>
      <c r="DN25" s="624"/>
      <c r="DO25" s="624"/>
      <c r="DP25" s="624"/>
      <c r="DQ25" s="624"/>
      <c r="DR25" s="624"/>
      <c r="DS25" s="624"/>
      <c r="DT25" s="624"/>
      <c r="DU25" s="624"/>
      <c r="DV25" s="625"/>
      <c r="DW25" s="628">
        <v>25.5</v>
      </c>
      <c r="DX25" s="657"/>
      <c r="DY25" s="657"/>
      <c r="DZ25" s="657"/>
      <c r="EA25" s="657"/>
      <c r="EB25" s="657"/>
      <c r="EC25" s="659"/>
    </row>
    <row r="26" spans="2:133" ht="11.25" customHeight="1">
      <c r="B26" s="620" t="s">
        <v>291</v>
      </c>
      <c r="C26" s="621"/>
      <c r="D26" s="621"/>
      <c r="E26" s="621"/>
      <c r="F26" s="621"/>
      <c r="G26" s="621"/>
      <c r="H26" s="621"/>
      <c r="I26" s="621"/>
      <c r="J26" s="621"/>
      <c r="K26" s="621"/>
      <c r="L26" s="621"/>
      <c r="M26" s="621"/>
      <c r="N26" s="621"/>
      <c r="O26" s="621"/>
      <c r="P26" s="621"/>
      <c r="Q26" s="622"/>
      <c r="R26" s="623">
        <v>432814</v>
      </c>
      <c r="S26" s="626"/>
      <c r="T26" s="626"/>
      <c r="U26" s="626"/>
      <c r="V26" s="626"/>
      <c r="W26" s="626"/>
      <c r="X26" s="626"/>
      <c r="Y26" s="627"/>
      <c r="Z26" s="685">
        <v>0.9</v>
      </c>
      <c r="AA26" s="685"/>
      <c r="AB26" s="685"/>
      <c r="AC26" s="685"/>
      <c r="AD26" s="686" t="s">
        <v>136</v>
      </c>
      <c r="AE26" s="686"/>
      <c r="AF26" s="686"/>
      <c r="AG26" s="686"/>
      <c r="AH26" s="686"/>
      <c r="AI26" s="686"/>
      <c r="AJ26" s="686"/>
      <c r="AK26" s="686"/>
      <c r="AL26" s="628" t="s">
        <v>136</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136</v>
      </c>
      <c r="BH26" s="626"/>
      <c r="BI26" s="626"/>
      <c r="BJ26" s="626"/>
      <c r="BK26" s="626"/>
      <c r="BL26" s="626"/>
      <c r="BM26" s="626"/>
      <c r="BN26" s="627"/>
      <c r="BO26" s="685" t="s">
        <v>136</v>
      </c>
      <c r="BP26" s="685"/>
      <c r="BQ26" s="685"/>
      <c r="BR26" s="685"/>
      <c r="BS26" s="631" t="s">
        <v>136</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5860500</v>
      </c>
      <c r="CS26" s="626"/>
      <c r="CT26" s="626"/>
      <c r="CU26" s="626"/>
      <c r="CV26" s="626"/>
      <c r="CW26" s="626"/>
      <c r="CX26" s="626"/>
      <c r="CY26" s="627"/>
      <c r="CZ26" s="628">
        <v>12</v>
      </c>
      <c r="DA26" s="657"/>
      <c r="DB26" s="657"/>
      <c r="DC26" s="658"/>
      <c r="DD26" s="631">
        <v>5384924</v>
      </c>
      <c r="DE26" s="626"/>
      <c r="DF26" s="626"/>
      <c r="DG26" s="626"/>
      <c r="DH26" s="626"/>
      <c r="DI26" s="626"/>
      <c r="DJ26" s="626"/>
      <c r="DK26" s="627"/>
      <c r="DL26" s="631" t="s">
        <v>136</v>
      </c>
      <c r="DM26" s="626"/>
      <c r="DN26" s="626"/>
      <c r="DO26" s="626"/>
      <c r="DP26" s="626"/>
      <c r="DQ26" s="626"/>
      <c r="DR26" s="626"/>
      <c r="DS26" s="626"/>
      <c r="DT26" s="626"/>
      <c r="DU26" s="626"/>
      <c r="DV26" s="627"/>
      <c r="DW26" s="628" t="s">
        <v>235</v>
      </c>
      <c r="DX26" s="657"/>
      <c r="DY26" s="657"/>
      <c r="DZ26" s="657"/>
      <c r="EA26" s="657"/>
      <c r="EB26" s="657"/>
      <c r="EC26" s="659"/>
    </row>
    <row r="27" spans="2:133" ht="11.25" customHeight="1">
      <c r="B27" s="620" t="s">
        <v>294</v>
      </c>
      <c r="C27" s="621"/>
      <c r="D27" s="621"/>
      <c r="E27" s="621"/>
      <c r="F27" s="621"/>
      <c r="G27" s="621"/>
      <c r="H27" s="621"/>
      <c r="I27" s="621"/>
      <c r="J27" s="621"/>
      <c r="K27" s="621"/>
      <c r="L27" s="621"/>
      <c r="M27" s="621"/>
      <c r="N27" s="621"/>
      <c r="O27" s="621"/>
      <c r="P27" s="621"/>
      <c r="Q27" s="622"/>
      <c r="R27" s="623">
        <v>6674797</v>
      </c>
      <c r="S27" s="626"/>
      <c r="T27" s="626"/>
      <c r="U27" s="626"/>
      <c r="V27" s="626"/>
      <c r="W27" s="626"/>
      <c r="X27" s="626"/>
      <c r="Y27" s="627"/>
      <c r="Z27" s="685">
        <v>13.3</v>
      </c>
      <c r="AA27" s="685"/>
      <c r="AB27" s="685"/>
      <c r="AC27" s="685"/>
      <c r="AD27" s="686" t="s">
        <v>136</v>
      </c>
      <c r="AE27" s="686"/>
      <c r="AF27" s="686"/>
      <c r="AG27" s="686"/>
      <c r="AH27" s="686"/>
      <c r="AI27" s="686"/>
      <c r="AJ27" s="686"/>
      <c r="AK27" s="686"/>
      <c r="AL27" s="628" t="s">
        <v>128</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23286923</v>
      </c>
      <c r="BH27" s="626"/>
      <c r="BI27" s="626"/>
      <c r="BJ27" s="626"/>
      <c r="BK27" s="626"/>
      <c r="BL27" s="626"/>
      <c r="BM27" s="626"/>
      <c r="BN27" s="627"/>
      <c r="BO27" s="685">
        <v>100</v>
      </c>
      <c r="BP27" s="685"/>
      <c r="BQ27" s="685"/>
      <c r="BR27" s="685"/>
      <c r="BS27" s="631">
        <v>358135</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12275223</v>
      </c>
      <c r="CS27" s="624"/>
      <c r="CT27" s="624"/>
      <c r="CU27" s="624"/>
      <c r="CV27" s="624"/>
      <c r="CW27" s="624"/>
      <c r="CX27" s="624"/>
      <c r="CY27" s="625"/>
      <c r="CZ27" s="628">
        <v>25.2</v>
      </c>
      <c r="DA27" s="657"/>
      <c r="DB27" s="657"/>
      <c r="DC27" s="658"/>
      <c r="DD27" s="631">
        <v>4676600</v>
      </c>
      <c r="DE27" s="624"/>
      <c r="DF27" s="624"/>
      <c r="DG27" s="624"/>
      <c r="DH27" s="624"/>
      <c r="DI27" s="624"/>
      <c r="DJ27" s="624"/>
      <c r="DK27" s="625"/>
      <c r="DL27" s="631">
        <v>4672047</v>
      </c>
      <c r="DM27" s="624"/>
      <c r="DN27" s="624"/>
      <c r="DO27" s="624"/>
      <c r="DP27" s="624"/>
      <c r="DQ27" s="624"/>
      <c r="DR27" s="624"/>
      <c r="DS27" s="624"/>
      <c r="DT27" s="624"/>
      <c r="DU27" s="624"/>
      <c r="DV27" s="625"/>
      <c r="DW27" s="628">
        <v>14.9</v>
      </c>
      <c r="DX27" s="657"/>
      <c r="DY27" s="657"/>
      <c r="DZ27" s="657"/>
      <c r="EA27" s="657"/>
      <c r="EB27" s="657"/>
      <c r="EC27" s="659"/>
    </row>
    <row r="28" spans="2:133" ht="11.25" customHeight="1">
      <c r="B28" s="728" t="s">
        <v>297</v>
      </c>
      <c r="C28" s="729"/>
      <c r="D28" s="729"/>
      <c r="E28" s="729"/>
      <c r="F28" s="729"/>
      <c r="G28" s="729"/>
      <c r="H28" s="729"/>
      <c r="I28" s="729"/>
      <c r="J28" s="729"/>
      <c r="K28" s="729"/>
      <c r="L28" s="729"/>
      <c r="M28" s="729"/>
      <c r="N28" s="729"/>
      <c r="O28" s="729"/>
      <c r="P28" s="729"/>
      <c r="Q28" s="730"/>
      <c r="R28" s="623" t="s">
        <v>235</v>
      </c>
      <c r="S28" s="626"/>
      <c r="T28" s="626"/>
      <c r="U28" s="626"/>
      <c r="V28" s="626"/>
      <c r="W28" s="626"/>
      <c r="X28" s="626"/>
      <c r="Y28" s="627"/>
      <c r="Z28" s="685" t="s">
        <v>235</v>
      </c>
      <c r="AA28" s="685"/>
      <c r="AB28" s="685"/>
      <c r="AC28" s="685"/>
      <c r="AD28" s="686" t="s">
        <v>136</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4897716</v>
      </c>
      <c r="CS28" s="626"/>
      <c r="CT28" s="626"/>
      <c r="CU28" s="626"/>
      <c r="CV28" s="626"/>
      <c r="CW28" s="626"/>
      <c r="CX28" s="626"/>
      <c r="CY28" s="627"/>
      <c r="CZ28" s="628">
        <v>10.1</v>
      </c>
      <c r="DA28" s="657"/>
      <c r="DB28" s="657"/>
      <c r="DC28" s="658"/>
      <c r="DD28" s="631">
        <v>4876395</v>
      </c>
      <c r="DE28" s="626"/>
      <c r="DF28" s="626"/>
      <c r="DG28" s="626"/>
      <c r="DH28" s="626"/>
      <c r="DI28" s="626"/>
      <c r="DJ28" s="626"/>
      <c r="DK28" s="627"/>
      <c r="DL28" s="631">
        <v>4876395</v>
      </c>
      <c r="DM28" s="626"/>
      <c r="DN28" s="626"/>
      <c r="DO28" s="626"/>
      <c r="DP28" s="626"/>
      <c r="DQ28" s="626"/>
      <c r="DR28" s="626"/>
      <c r="DS28" s="626"/>
      <c r="DT28" s="626"/>
      <c r="DU28" s="626"/>
      <c r="DV28" s="627"/>
      <c r="DW28" s="628">
        <v>15.5</v>
      </c>
      <c r="DX28" s="657"/>
      <c r="DY28" s="657"/>
      <c r="DZ28" s="657"/>
      <c r="EA28" s="657"/>
      <c r="EB28" s="657"/>
      <c r="EC28" s="659"/>
    </row>
    <row r="29" spans="2:133" ht="11.25" customHeight="1">
      <c r="B29" s="620" t="s">
        <v>299</v>
      </c>
      <c r="C29" s="621"/>
      <c r="D29" s="621"/>
      <c r="E29" s="621"/>
      <c r="F29" s="621"/>
      <c r="G29" s="621"/>
      <c r="H29" s="621"/>
      <c r="I29" s="621"/>
      <c r="J29" s="621"/>
      <c r="K29" s="621"/>
      <c r="L29" s="621"/>
      <c r="M29" s="621"/>
      <c r="N29" s="621"/>
      <c r="O29" s="621"/>
      <c r="P29" s="621"/>
      <c r="Q29" s="622"/>
      <c r="R29" s="623">
        <v>2856936</v>
      </c>
      <c r="S29" s="626"/>
      <c r="T29" s="626"/>
      <c r="U29" s="626"/>
      <c r="V29" s="626"/>
      <c r="W29" s="626"/>
      <c r="X29" s="626"/>
      <c r="Y29" s="627"/>
      <c r="Z29" s="685">
        <v>5.7</v>
      </c>
      <c r="AA29" s="685"/>
      <c r="AB29" s="685"/>
      <c r="AC29" s="685"/>
      <c r="AD29" s="686" t="s">
        <v>235</v>
      </c>
      <c r="AE29" s="686"/>
      <c r="AF29" s="686"/>
      <c r="AG29" s="686"/>
      <c r="AH29" s="686"/>
      <c r="AI29" s="686"/>
      <c r="AJ29" s="686"/>
      <c r="AK29" s="686"/>
      <c r="AL29" s="628" t="s">
        <v>136</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303</v>
      </c>
      <c r="CG29" s="664"/>
      <c r="CH29" s="664"/>
      <c r="CI29" s="664"/>
      <c r="CJ29" s="664"/>
      <c r="CK29" s="664"/>
      <c r="CL29" s="664"/>
      <c r="CM29" s="664"/>
      <c r="CN29" s="664"/>
      <c r="CO29" s="664"/>
      <c r="CP29" s="664"/>
      <c r="CQ29" s="665"/>
      <c r="CR29" s="623">
        <v>4897716</v>
      </c>
      <c r="CS29" s="624"/>
      <c r="CT29" s="624"/>
      <c r="CU29" s="624"/>
      <c r="CV29" s="624"/>
      <c r="CW29" s="624"/>
      <c r="CX29" s="624"/>
      <c r="CY29" s="625"/>
      <c r="CZ29" s="628">
        <v>10.1</v>
      </c>
      <c r="DA29" s="657"/>
      <c r="DB29" s="657"/>
      <c r="DC29" s="658"/>
      <c r="DD29" s="631">
        <v>4876395</v>
      </c>
      <c r="DE29" s="624"/>
      <c r="DF29" s="624"/>
      <c r="DG29" s="624"/>
      <c r="DH29" s="624"/>
      <c r="DI29" s="624"/>
      <c r="DJ29" s="624"/>
      <c r="DK29" s="625"/>
      <c r="DL29" s="631">
        <v>4876395</v>
      </c>
      <c r="DM29" s="624"/>
      <c r="DN29" s="624"/>
      <c r="DO29" s="624"/>
      <c r="DP29" s="624"/>
      <c r="DQ29" s="624"/>
      <c r="DR29" s="624"/>
      <c r="DS29" s="624"/>
      <c r="DT29" s="624"/>
      <c r="DU29" s="624"/>
      <c r="DV29" s="625"/>
      <c r="DW29" s="628">
        <v>15.5</v>
      </c>
      <c r="DX29" s="657"/>
      <c r="DY29" s="657"/>
      <c r="DZ29" s="657"/>
      <c r="EA29" s="657"/>
      <c r="EB29" s="657"/>
      <c r="EC29" s="659"/>
    </row>
    <row r="30" spans="2:133" ht="11.25" customHeight="1">
      <c r="B30" s="620" t="s">
        <v>304</v>
      </c>
      <c r="C30" s="621"/>
      <c r="D30" s="621"/>
      <c r="E30" s="621"/>
      <c r="F30" s="621"/>
      <c r="G30" s="621"/>
      <c r="H30" s="621"/>
      <c r="I30" s="621"/>
      <c r="J30" s="621"/>
      <c r="K30" s="621"/>
      <c r="L30" s="621"/>
      <c r="M30" s="621"/>
      <c r="N30" s="621"/>
      <c r="O30" s="621"/>
      <c r="P30" s="621"/>
      <c r="Q30" s="622"/>
      <c r="R30" s="623">
        <v>17573</v>
      </c>
      <c r="S30" s="626"/>
      <c r="T30" s="626"/>
      <c r="U30" s="626"/>
      <c r="V30" s="626"/>
      <c r="W30" s="626"/>
      <c r="X30" s="626"/>
      <c r="Y30" s="627"/>
      <c r="Z30" s="685">
        <v>0</v>
      </c>
      <c r="AA30" s="685"/>
      <c r="AB30" s="685"/>
      <c r="AC30" s="685"/>
      <c r="AD30" s="686">
        <v>8757</v>
      </c>
      <c r="AE30" s="686"/>
      <c r="AF30" s="686"/>
      <c r="AG30" s="686"/>
      <c r="AH30" s="686"/>
      <c r="AI30" s="686"/>
      <c r="AJ30" s="686"/>
      <c r="AK30" s="686"/>
      <c r="AL30" s="628">
        <v>0</v>
      </c>
      <c r="AM30" s="629"/>
      <c r="AN30" s="629"/>
      <c r="AO30" s="687"/>
      <c r="AP30" s="713" t="s">
        <v>305</v>
      </c>
      <c r="AQ30" s="714"/>
      <c r="AR30" s="714"/>
      <c r="AS30" s="714"/>
      <c r="AT30" s="719" t="s">
        <v>306</v>
      </c>
      <c r="AU30" s="229"/>
      <c r="AV30" s="229"/>
      <c r="AW30" s="229"/>
      <c r="AX30" s="722" t="s">
        <v>185</v>
      </c>
      <c r="AY30" s="723"/>
      <c r="AZ30" s="723"/>
      <c r="BA30" s="723"/>
      <c r="BB30" s="723"/>
      <c r="BC30" s="723"/>
      <c r="BD30" s="723"/>
      <c r="BE30" s="723"/>
      <c r="BF30" s="724"/>
      <c r="BG30" s="703">
        <v>99.3</v>
      </c>
      <c r="BH30" s="704"/>
      <c r="BI30" s="704"/>
      <c r="BJ30" s="704"/>
      <c r="BK30" s="704"/>
      <c r="BL30" s="704"/>
      <c r="BM30" s="705">
        <v>96.5</v>
      </c>
      <c r="BN30" s="704"/>
      <c r="BO30" s="704"/>
      <c r="BP30" s="704"/>
      <c r="BQ30" s="706"/>
      <c r="BR30" s="703">
        <v>99</v>
      </c>
      <c r="BS30" s="704"/>
      <c r="BT30" s="704"/>
      <c r="BU30" s="704"/>
      <c r="BV30" s="704"/>
      <c r="BW30" s="704"/>
      <c r="BX30" s="705">
        <v>94.8</v>
      </c>
      <c r="BY30" s="704"/>
      <c r="BZ30" s="704"/>
      <c r="CA30" s="704"/>
      <c r="CB30" s="706"/>
      <c r="CD30" s="709"/>
      <c r="CE30" s="710"/>
      <c r="CF30" s="667" t="s">
        <v>307</v>
      </c>
      <c r="CG30" s="664"/>
      <c r="CH30" s="664"/>
      <c r="CI30" s="664"/>
      <c r="CJ30" s="664"/>
      <c r="CK30" s="664"/>
      <c r="CL30" s="664"/>
      <c r="CM30" s="664"/>
      <c r="CN30" s="664"/>
      <c r="CO30" s="664"/>
      <c r="CP30" s="664"/>
      <c r="CQ30" s="665"/>
      <c r="CR30" s="623">
        <v>4612045</v>
      </c>
      <c r="CS30" s="626"/>
      <c r="CT30" s="626"/>
      <c r="CU30" s="626"/>
      <c r="CV30" s="626"/>
      <c r="CW30" s="626"/>
      <c r="CX30" s="626"/>
      <c r="CY30" s="627"/>
      <c r="CZ30" s="628">
        <v>9.5</v>
      </c>
      <c r="DA30" s="657"/>
      <c r="DB30" s="657"/>
      <c r="DC30" s="658"/>
      <c r="DD30" s="631">
        <v>4593195</v>
      </c>
      <c r="DE30" s="626"/>
      <c r="DF30" s="626"/>
      <c r="DG30" s="626"/>
      <c r="DH30" s="626"/>
      <c r="DI30" s="626"/>
      <c r="DJ30" s="626"/>
      <c r="DK30" s="627"/>
      <c r="DL30" s="631">
        <v>4593195</v>
      </c>
      <c r="DM30" s="626"/>
      <c r="DN30" s="626"/>
      <c r="DO30" s="626"/>
      <c r="DP30" s="626"/>
      <c r="DQ30" s="626"/>
      <c r="DR30" s="626"/>
      <c r="DS30" s="626"/>
      <c r="DT30" s="626"/>
      <c r="DU30" s="626"/>
      <c r="DV30" s="627"/>
      <c r="DW30" s="628">
        <v>14.6</v>
      </c>
      <c r="DX30" s="657"/>
      <c r="DY30" s="657"/>
      <c r="DZ30" s="657"/>
      <c r="EA30" s="657"/>
      <c r="EB30" s="657"/>
      <c r="EC30" s="659"/>
    </row>
    <row r="31" spans="2:133" ht="11.25" customHeight="1">
      <c r="B31" s="620" t="s">
        <v>308</v>
      </c>
      <c r="C31" s="621"/>
      <c r="D31" s="621"/>
      <c r="E31" s="621"/>
      <c r="F31" s="621"/>
      <c r="G31" s="621"/>
      <c r="H31" s="621"/>
      <c r="I31" s="621"/>
      <c r="J31" s="621"/>
      <c r="K31" s="621"/>
      <c r="L31" s="621"/>
      <c r="M31" s="621"/>
      <c r="N31" s="621"/>
      <c r="O31" s="621"/>
      <c r="P31" s="621"/>
      <c r="Q31" s="622"/>
      <c r="R31" s="623">
        <v>26715</v>
      </c>
      <c r="S31" s="626"/>
      <c r="T31" s="626"/>
      <c r="U31" s="626"/>
      <c r="V31" s="626"/>
      <c r="W31" s="626"/>
      <c r="X31" s="626"/>
      <c r="Y31" s="627"/>
      <c r="Z31" s="685">
        <v>0.1</v>
      </c>
      <c r="AA31" s="685"/>
      <c r="AB31" s="685"/>
      <c r="AC31" s="685"/>
      <c r="AD31" s="686" t="s">
        <v>235</v>
      </c>
      <c r="AE31" s="686"/>
      <c r="AF31" s="686"/>
      <c r="AG31" s="686"/>
      <c r="AH31" s="686"/>
      <c r="AI31" s="686"/>
      <c r="AJ31" s="686"/>
      <c r="AK31" s="686"/>
      <c r="AL31" s="628" t="s">
        <v>235</v>
      </c>
      <c r="AM31" s="629"/>
      <c r="AN31" s="629"/>
      <c r="AO31" s="687"/>
      <c r="AP31" s="715"/>
      <c r="AQ31" s="716"/>
      <c r="AR31" s="716"/>
      <c r="AS31" s="716"/>
      <c r="AT31" s="720"/>
      <c r="AU31" s="228" t="s">
        <v>309</v>
      </c>
      <c r="AV31" s="228"/>
      <c r="AW31" s="228"/>
      <c r="AX31" s="620" t="s">
        <v>310</v>
      </c>
      <c r="AY31" s="621"/>
      <c r="AZ31" s="621"/>
      <c r="BA31" s="621"/>
      <c r="BB31" s="621"/>
      <c r="BC31" s="621"/>
      <c r="BD31" s="621"/>
      <c r="BE31" s="621"/>
      <c r="BF31" s="622"/>
      <c r="BG31" s="701">
        <v>99</v>
      </c>
      <c r="BH31" s="624"/>
      <c r="BI31" s="624"/>
      <c r="BJ31" s="624"/>
      <c r="BK31" s="624"/>
      <c r="BL31" s="624"/>
      <c r="BM31" s="629">
        <v>95.7</v>
      </c>
      <c r="BN31" s="702"/>
      <c r="BO31" s="702"/>
      <c r="BP31" s="702"/>
      <c r="BQ31" s="663"/>
      <c r="BR31" s="701">
        <v>98.6</v>
      </c>
      <c r="BS31" s="624"/>
      <c r="BT31" s="624"/>
      <c r="BU31" s="624"/>
      <c r="BV31" s="624"/>
      <c r="BW31" s="624"/>
      <c r="BX31" s="629">
        <v>93.2</v>
      </c>
      <c r="BY31" s="702"/>
      <c r="BZ31" s="702"/>
      <c r="CA31" s="702"/>
      <c r="CB31" s="663"/>
      <c r="CD31" s="709"/>
      <c r="CE31" s="710"/>
      <c r="CF31" s="667" t="s">
        <v>311</v>
      </c>
      <c r="CG31" s="664"/>
      <c r="CH31" s="664"/>
      <c r="CI31" s="664"/>
      <c r="CJ31" s="664"/>
      <c r="CK31" s="664"/>
      <c r="CL31" s="664"/>
      <c r="CM31" s="664"/>
      <c r="CN31" s="664"/>
      <c r="CO31" s="664"/>
      <c r="CP31" s="664"/>
      <c r="CQ31" s="665"/>
      <c r="CR31" s="623">
        <v>285671</v>
      </c>
      <c r="CS31" s="624"/>
      <c r="CT31" s="624"/>
      <c r="CU31" s="624"/>
      <c r="CV31" s="624"/>
      <c r="CW31" s="624"/>
      <c r="CX31" s="624"/>
      <c r="CY31" s="625"/>
      <c r="CZ31" s="628">
        <v>0.6</v>
      </c>
      <c r="DA31" s="657"/>
      <c r="DB31" s="657"/>
      <c r="DC31" s="658"/>
      <c r="DD31" s="631">
        <v>283200</v>
      </c>
      <c r="DE31" s="624"/>
      <c r="DF31" s="624"/>
      <c r="DG31" s="624"/>
      <c r="DH31" s="624"/>
      <c r="DI31" s="624"/>
      <c r="DJ31" s="624"/>
      <c r="DK31" s="625"/>
      <c r="DL31" s="631">
        <v>283200</v>
      </c>
      <c r="DM31" s="624"/>
      <c r="DN31" s="624"/>
      <c r="DO31" s="624"/>
      <c r="DP31" s="624"/>
      <c r="DQ31" s="624"/>
      <c r="DR31" s="624"/>
      <c r="DS31" s="624"/>
      <c r="DT31" s="624"/>
      <c r="DU31" s="624"/>
      <c r="DV31" s="625"/>
      <c r="DW31" s="628">
        <v>0.9</v>
      </c>
      <c r="DX31" s="657"/>
      <c r="DY31" s="657"/>
      <c r="DZ31" s="657"/>
      <c r="EA31" s="657"/>
      <c r="EB31" s="657"/>
      <c r="EC31" s="659"/>
    </row>
    <row r="32" spans="2:133" ht="11.25" customHeight="1">
      <c r="B32" s="620" t="s">
        <v>312</v>
      </c>
      <c r="C32" s="621"/>
      <c r="D32" s="621"/>
      <c r="E32" s="621"/>
      <c r="F32" s="621"/>
      <c r="G32" s="621"/>
      <c r="H32" s="621"/>
      <c r="I32" s="621"/>
      <c r="J32" s="621"/>
      <c r="K32" s="621"/>
      <c r="L32" s="621"/>
      <c r="M32" s="621"/>
      <c r="N32" s="621"/>
      <c r="O32" s="621"/>
      <c r="P32" s="621"/>
      <c r="Q32" s="622"/>
      <c r="R32" s="623">
        <v>537518</v>
      </c>
      <c r="S32" s="626"/>
      <c r="T32" s="626"/>
      <c r="U32" s="626"/>
      <c r="V32" s="626"/>
      <c r="W32" s="626"/>
      <c r="X32" s="626"/>
      <c r="Y32" s="627"/>
      <c r="Z32" s="685">
        <v>1.1000000000000001</v>
      </c>
      <c r="AA32" s="685"/>
      <c r="AB32" s="685"/>
      <c r="AC32" s="685"/>
      <c r="AD32" s="686" t="s">
        <v>235</v>
      </c>
      <c r="AE32" s="686"/>
      <c r="AF32" s="686"/>
      <c r="AG32" s="686"/>
      <c r="AH32" s="686"/>
      <c r="AI32" s="686"/>
      <c r="AJ32" s="686"/>
      <c r="AK32" s="686"/>
      <c r="AL32" s="628" t="s">
        <v>136</v>
      </c>
      <c r="AM32" s="629"/>
      <c r="AN32" s="629"/>
      <c r="AO32" s="687"/>
      <c r="AP32" s="717"/>
      <c r="AQ32" s="718"/>
      <c r="AR32" s="718"/>
      <c r="AS32" s="718"/>
      <c r="AT32" s="721"/>
      <c r="AU32" s="230"/>
      <c r="AV32" s="230"/>
      <c r="AW32" s="230"/>
      <c r="AX32" s="635" t="s">
        <v>313</v>
      </c>
      <c r="AY32" s="636"/>
      <c r="AZ32" s="636"/>
      <c r="BA32" s="636"/>
      <c r="BB32" s="636"/>
      <c r="BC32" s="636"/>
      <c r="BD32" s="636"/>
      <c r="BE32" s="636"/>
      <c r="BF32" s="637"/>
      <c r="BG32" s="700">
        <v>99.5</v>
      </c>
      <c r="BH32" s="639"/>
      <c r="BI32" s="639"/>
      <c r="BJ32" s="639"/>
      <c r="BK32" s="639"/>
      <c r="BL32" s="639"/>
      <c r="BM32" s="683">
        <v>97</v>
      </c>
      <c r="BN32" s="639"/>
      <c r="BO32" s="639"/>
      <c r="BP32" s="639"/>
      <c r="BQ32" s="676"/>
      <c r="BR32" s="700">
        <v>99.2</v>
      </c>
      <c r="BS32" s="639"/>
      <c r="BT32" s="639"/>
      <c r="BU32" s="639"/>
      <c r="BV32" s="639"/>
      <c r="BW32" s="639"/>
      <c r="BX32" s="683">
        <v>95.8</v>
      </c>
      <c r="BY32" s="639"/>
      <c r="BZ32" s="639"/>
      <c r="CA32" s="639"/>
      <c r="CB32" s="676"/>
      <c r="CD32" s="711"/>
      <c r="CE32" s="712"/>
      <c r="CF32" s="667" t="s">
        <v>314</v>
      </c>
      <c r="CG32" s="664"/>
      <c r="CH32" s="664"/>
      <c r="CI32" s="664"/>
      <c r="CJ32" s="664"/>
      <c r="CK32" s="664"/>
      <c r="CL32" s="664"/>
      <c r="CM32" s="664"/>
      <c r="CN32" s="664"/>
      <c r="CO32" s="664"/>
      <c r="CP32" s="664"/>
      <c r="CQ32" s="665"/>
      <c r="CR32" s="623" t="s">
        <v>136</v>
      </c>
      <c r="CS32" s="626"/>
      <c r="CT32" s="626"/>
      <c r="CU32" s="626"/>
      <c r="CV32" s="626"/>
      <c r="CW32" s="626"/>
      <c r="CX32" s="626"/>
      <c r="CY32" s="627"/>
      <c r="CZ32" s="628" t="s">
        <v>235</v>
      </c>
      <c r="DA32" s="657"/>
      <c r="DB32" s="657"/>
      <c r="DC32" s="658"/>
      <c r="DD32" s="631" t="s">
        <v>136</v>
      </c>
      <c r="DE32" s="626"/>
      <c r="DF32" s="626"/>
      <c r="DG32" s="626"/>
      <c r="DH32" s="626"/>
      <c r="DI32" s="626"/>
      <c r="DJ32" s="626"/>
      <c r="DK32" s="627"/>
      <c r="DL32" s="631" t="s">
        <v>136</v>
      </c>
      <c r="DM32" s="626"/>
      <c r="DN32" s="626"/>
      <c r="DO32" s="626"/>
      <c r="DP32" s="626"/>
      <c r="DQ32" s="626"/>
      <c r="DR32" s="626"/>
      <c r="DS32" s="626"/>
      <c r="DT32" s="626"/>
      <c r="DU32" s="626"/>
      <c r="DV32" s="627"/>
      <c r="DW32" s="628" t="s">
        <v>235</v>
      </c>
      <c r="DX32" s="657"/>
      <c r="DY32" s="657"/>
      <c r="DZ32" s="657"/>
      <c r="EA32" s="657"/>
      <c r="EB32" s="657"/>
      <c r="EC32" s="659"/>
    </row>
    <row r="33" spans="2:133" ht="11.25" customHeight="1">
      <c r="B33" s="620" t="s">
        <v>315</v>
      </c>
      <c r="C33" s="621"/>
      <c r="D33" s="621"/>
      <c r="E33" s="621"/>
      <c r="F33" s="621"/>
      <c r="G33" s="621"/>
      <c r="H33" s="621"/>
      <c r="I33" s="621"/>
      <c r="J33" s="621"/>
      <c r="K33" s="621"/>
      <c r="L33" s="621"/>
      <c r="M33" s="621"/>
      <c r="N33" s="621"/>
      <c r="O33" s="621"/>
      <c r="P33" s="621"/>
      <c r="Q33" s="622"/>
      <c r="R33" s="623">
        <v>2133653</v>
      </c>
      <c r="S33" s="626"/>
      <c r="T33" s="626"/>
      <c r="U33" s="626"/>
      <c r="V33" s="626"/>
      <c r="W33" s="626"/>
      <c r="X33" s="626"/>
      <c r="Y33" s="627"/>
      <c r="Z33" s="685">
        <v>4.2</v>
      </c>
      <c r="AA33" s="685"/>
      <c r="AB33" s="685"/>
      <c r="AC33" s="685"/>
      <c r="AD33" s="686" t="s">
        <v>235</v>
      </c>
      <c r="AE33" s="686"/>
      <c r="AF33" s="686"/>
      <c r="AG33" s="686"/>
      <c r="AH33" s="686"/>
      <c r="AI33" s="686"/>
      <c r="AJ33" s="686"/>
      <c r="AK33" s="686"/>
      <c r="AL33" s="628" t="s">
        <v>235</v>
      </c>
      <c r="AM33" s="629"/>
      <c r="AN33" s="629"/>
      <c r="AO33" s="687"/>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67" t="s">
        <v>316</v>
      </c>
      <c r="CE33" s="664"/>
      <c r="CF33" s="664"/>
      <c r="CG33" s="664"/>
      <c r="CH33" s="664"/>
      <c r="CI33" s="664"/>
      <c r="CJ33" s="664"/>
      <c r="CK33" s="664"/>
      <c r="CL33" s="664"/>
      <c r="CM33" s="664"/>
      <c r="CN33" s="664"/>
      <c r="CO33" s="664"/>
      <c r="CP33" s="664"/>
      <c r="CQ33" s="665"/>
      <c r="CR33" s="623">
        <v>18760984</v>
      </c>
      <c r="CS33" s="624"/>
      <c r="CT33" s="624"/>
      <c r="CU33" s="624"/>
      <c r="CV33" s="624"/>
      <c r="CW33" s="624"/>
      <c r="CX33" s="624"/>
      <c r="CY33" s="625"/>
      <c r="CZ33" s="628">
        <v>38.6</v>
      </c>
      <c r="DA33" s="657"/>
      <c r="DB33" s="657"/>
      <c r="DC33" s="658"/>
      <c r="DD33" s="631">
        <v>14957649</v>
      </c>
      <c r="DE33" s="624"/>
      <c r="DF33" s="624"/>
      <c r="DG33" s="624"/>
      <c r="DH33" s="624"/>
      <c r="DI33" s="624"/>
      <c r="DJ33" s="624"/>
      <c r="DK33" s="625"/>
      <c r="DL33" s="631">
        <v>11971478</v>
      </c>
      <c r="DM33" s="624"/>
      <c r="DN33" s="624"/>
      <c r="DO33" s="624"/>
      <c r="DP33" s="624"/>
      <c r="DQ33" s="624"/>
      <c r="DR33" s="624"/>
      <c r="DS33" s="624"/>
      <c r="DT33" s="624"/>
      <c r="DU33" s="624"/>
      <c r="DV33" s="625"/>
      <c r="DW33" s="628">
        <v>38.200000000000003</v>
      </c>
      <c r="DX33" s="657"/>
      <c r="DY33" s="657"/>
      <c r="DZ33" s="657"/>
      <c r="EA33" s="657"/>
      <c r="EB33" s="657"/>
      <c r="EC33" s="659"/>
    </row>
    <row r="34" spans="2:133" ht="11.25" customHeight="1">
      <c r="B34" s="620" t="s">
        <v>317</v>
      </c>
      <c r="C34" s="621"/>
      <c r="D34" s="621"/>
      <c r="E34" s="621"/>
      <c r="F34" s="621"/>
      <c r="G34" s="621"/>
      <c r="H34" s="621"/>
      <c r="I34" s="621"/>
      <c r="J34" s="621"/>
      <c r="K34" s="621"/>
      <c r="L34" s="621"/>
      <c r="M34" s="621"/>
      <c r="N34" s="621"/>
      <c r="O34" s="621"/>
      <c r="P34" s="621"/>
      <c r="Q34" s="622"/>
      <c r="R34" s="623">
        <v>1434276</v>
      </c>
      <c r="S34" s="626"/>
      <c r="T34" s="626"/>
      <c r="U34" s="626"/>
      <c r="V34" s="626"/>
      <c r="W34" s="626"/>
      <c r="X34" s="626"/>
      <c r="Y34" s="627"/>
      <c r="Z34" s="685">
        <v>2.9</v>
      </c>
      <c r="AA34" s="685"/>
      <c r="AB34" s="685"/>
      <c r="AC34" s="685"/>
      <c r="AD34" s="686">
        <v>357</v>
      </c>
      <c r="AE34" s="686"/>
      <c r="AF34" s="686"/>
      <c r="AG34" s="686"/>
      <c r="AH34" s="686"/>
      <c r="AI34" s="686"/>
      <c r="AJ34" s="686"/>
      <c r="AK34" s="686"/>
      <c r="AL34" s="628">
        <v>0</v>
      </c>
      <c r="AM34" s="629"/>
      <c r="AN34" s="629"/>
      <c r="AO34" s="687"/>
      <c r="AP34" s="233"/>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9346753</v>
      </c>
      <c r="CS34" s="626"/>
      <c r="CT34" s="626"/>
      <c r="CU34" s="626"/>
      <c r="CV34" s="626"/>
      <c r="CW34" s="626"/>
      <c r="CX34" s="626"/>
      <c r="CY34" s="627"/>
      <c r="CZ34" s="628">
        <v>19.2</v>
      </c>
      <c r="DA34" s="657"/>
      <c r="DB34" s="657"/>
      <c r="DC34" s="658"/>
      <c r="DD34" s="631">
        <v>6951894</v>
      </c>
      <c r="DE34" s="626"/>
      <c r="DF34" s="626"/>
      <c r="DG34" s="626"/>
      <c r="DH34" s="626"/>
      <c r="DI34" s="626"/>
      <c r="DJ34" s="626"/>
      <c r="DK34" s="627"/>
      <c r="DL34" s="631">
        <v>6567038</v>
      </c>
      <c r="DM34" s="626"/>
      <c r="DN34" s="626"/>
      <c r="DO34" s="626"/>
      <c r="DP34" s="626"/>
      <c r="DQ34" s="626"/>
      <c r="DR34" s="626"/>
      <c r="DS34" s="626"/>
      <c r="DT34" s="626"/>
      <c r="DU34" s="626"/>
      <c r="DV34" s="627"/>
      <c r="DW34" s="628">
        <v>20.9</v>
      </c>
      <c r="DX34" s="657"/>
      <c r="DY34" s="657"/>
      <c r="DZ34" s="657"/>
      <c r="EA34" s="657"/>
      <c r="EB34" s="657"/>
      <c r="EC34" s="659"/>
    </row>
    <row r="35" spans="2:133" ht="11.25" customHeight="1">
      <c r="B35" s="620" t="s">
        <v>321</v>
      </c>
      <c r="C35" s="621"/>
      <c r="D35" s="621"/>
      <c r="E35" s="621"/>
      <c r="F35" s="621"/>
      <c r="G35" s="621"/>
      <c r="H35" s="621"/>
      <c r="I35" s="621"/>
      <c r="J35" s="621"/>
      <c r="K35" s="621"/>
      <c r="L35" s="621"/>
      <c r="M35" s="621"/>
      <c r="N35" s="621"/>
      <c r="O35" s="621"/>
      <c r="P35" s="621"/>
      <c r="Q35" s="622"/>
      <c r="R35" s="623">
        <v>3399500</v>
      </c>
      <c r="S35" s="626"/>
      <c r="T35" s="626"/>
      <c r="U35" s="626"/>
      <c r="V35" s="626"/>
      <c r="W35" s="626"/>
      <c r="X35" s="626"/>
      <c r="Y35" s="627"/>
      <c r="Z35" s="685">
        <v>6.8</v>
      </c>
      <c r="AA35" s="685"/>
      <c r="AB35" s="685"/>
      <c r="AC35" s="685"/>
      <c r="AD35" s="686" t="s">
        <v>136</v>
      </c>
      <c r="AE35" s="686"/>
      <c r="AF35" s="686"/>
      <c r="AG35" s="686"/>
      <c r="AH35" s="686"/>
      <c r="AI35" s="686"/>
      <c r="AJ35" s="686"/>
      <c r="AK35" s="686"/>
      <c r="AL35" s="628" t="s">
        <v>136</v>
      </c>
      <c r="AM35" s="629"/>
      <c r="AN35" s="629"/>
      <c r="AO35" s="687"/>
      <c r="AP35" s="233"/>
      <c r="AQ35" s="691" t="s">
        <v>322</v>
      </c>
      <c r="AR35" s="692"/>
      <c r="AS35" s="692"/>
      <c r="AT35" s="692"/>
      <c r="AU35" s="692"/>
      <c r="AV35" s="692"/>
      <c r="AW35" s="692"/>
      <c r="AX35" s="692"/>
      <c r="AY35" s="693"/>
      <c r="AZ35" s="688">
        <v>5454898</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75030</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133369</v>
      </c>
      <c r="CS35" s="624"/>
      <c r="CT35" s="624"/>
      <c r="CU35" s="624"/>
      <c r="CV35" s="624"/>
      <c r="CW35" s="624"/>
      <c r="CX35" s="624"/>
      <c r="CY35" s="625"/>
      <c r="CZ35" s="628">
        <v>0.3</v>
      </c>
      <c r="DA35" s="657"/>
      <c r="DB35" s="657"/>
      <c r="DC35" s="658"/>
      <c r="DD35" s="631">
        <v>106892</v>
      </c>
      <c r="DE35" s="624"/>
      <c r="DF35" s="624"/>
      <c r="DG35" s="624"/>
      <c r="DH35" s="624"/>
      <c r="DI35" s="624"/>
      <c r="DJ35" s="624"/>
      <c r="DK35" s="625"/>
      <c r="DL35" s="631">
        <v>106892</v>
      </c>
      <c r="DM35" s="624"/>
      <c r="DN35" s="624"/>
      <c r="DO35" s="624"/>
      <c r="DP35" s="624"/>
      <c r="DQ35" s="624"/>
      <c r="DR35" s="624"/>
      <c r="DS35" s="624"/>
      <c r="DT35" s="624"/>
      <c r="DU35" s="624"/>
      <c r="DV35" s="625"/>
      <c r="DW35" s="628">
        <v>0.3</v>
      </c>
      <c r="DX35" s="657"/>
      <c r="DY35" s="657"/>
      <c r="DZ35" s="657"/>
      <c r="EA35" s="657"/>
      <c r="EB35" s="657"/>
      <c r="EC35" s="659"/>
    </row>
    <row r="36" spans="2:133" ht="11.25" customHeight="1">
      <c r="B36" s="620" t="s">
        <v>325</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136</v>
      </c>
      <c r="AA36" s="685"/>
      <c r="AB36" s="685"/>
      <c r="AC36" s="685"/>
      <c r="AD36" s="686" t="s">
        <v>136</v>
      </c>
      <c r="AE36" s="686"/>
      <c r="AF36" s="686"/>
      <c r="AG36" s="686"/>
      <c r="AH36" s="686"/>
      <c r="AI36" s="686"/>
      <c r="AJ36" s="686"/>
      <c r="AK36" s="686"/>
      <c r="AL36" s="628" t="s">
        <v>128</v>
      </c>
      <c r="AM36" s="629"/>
      <c r="AN36" s="629"/>
      <c r="AO36" s="687"/>
      <c r="AQ36" s="660" t="s">
        <v>326</v>
      </c>
      <c r="AR36" s="661"/>
      <c r="AS36" s="661"/>
      <c r="AT36" s="661"/>
      <c r="AU36" s="661"/>
      <c r="AV36" s="661"/>
      <c r="AW36" s="661"/>
      <c r="AX36" s="661"/>
      <c r="AY36" s="662"/>
      <c r="AZ36" s="623">
        <v>1176600</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75030</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1415350</v>
      </c>
      <c r="CS36" s="626"/>
      <c r="CT36" s="626"/>
      <c r="CU36" s="626"/>
      <c r="CV36" s="626"/>
      <c r="CW36" s="626"/>
      <c r="CX36" s="626"/>
      <c r="CY36" s="627"/>
      <c r="CZ36" s="628">
        <v>2.9</v>
      </c>
      <c r="DA36" s="657"/>
      <c r="DB36" s="657"/>
      <c r="DC36" s="658"/>
      <c r="DD36" s="631">
        <v>1125178</v>
      </c>
      <c r="DE36" s="626"/>
      <c r="DF36" s="626"/>
      <c r="DG36" s="626"/>
      <c r="DH36" s="626"/>
      <c r="DI36" s="626"/>
      <c r="DJ36" s="626"/>
      <c r="DK36" s="627"/>
      <c r="DL36" s="631">
        <v>805081</v>
      </c>
      <c r="DM36" s="626"/>
      <c r="DN36" s="626"/>
      <c r="DO36" s="626"/>
      <c r="DP36" s="626"/>
      <c r="DQ36" s="626"/>
      <c r="DR36" s="626"/>
      <c r="DS36" s="626"/>
      <c r="DT36" s="626"/>
      <c r="DU36" s="626"/>
      <c r="DV36" s="627"/>
      <c r="DW36" s="628">
        <v>2.6</v>
      </c>
      <c r="DX36" s="657"/>
      <c r="DY36" s="657"/>
      <c r="DZ36" s="657"/>
      <c r="EA36" s="657"/>
      <c r="EB36" s="657"/>
      <c r="EC36" s="659"/>
    </row>
    <row r="37" spans="2:133" ht="11.25" customHeight="1">
      <c r="B37" s="620" t="s">
        <v>329</v>
      </c>
      <c r="C37" s="621"/>
      <c r="D37" s="621"/>
      <c r="E37" s="621"/>
      <c r="F37" s="621"/>
      <c r="G37" s="621"/>
      <c r="H37" s="621"/>
      <c r="I37" s="621"/>
      <c r="J37" s="621"/>
      <c r="K37" s="621"/>
      <c r="L37" s="621"/>
      <c r="M37" s="621"/>
      <c r="N37" s="621"/>
      <c r="O37" s="621"/>
      <c r="P37" s="621"/>
      <c r="Q37" s="622"/>
      <c r="R37" s="623">
        <v>1550000</v>
      </c>
      <c r="S37" s="626"/>
      <c r="T37" s="626"/>
      <c r="U37" s="626"/>
      <c r="V37" s="626"/>
      <c r="W37" s="626"/>
      <c r="X37" s="626"/>
      <c r="Y37" s="627"/>
      <c r="Z37" s="685">
        <v>3.1</v>
      </c>
      <c r="AA37" s="685"/>
      <c r="AB37" s="685"/>
      <c r="AC37" s="685"/>
      <c r="AD37" s="686" t="s">
        <v>136</v>
      </c>
      <c r="AE37" s="686"/>
      <c r="AF37" s="686"/>
      <c r="AG37" s="686"/>
      <c r="AH37" s="686"/>
      <c r="AI37" s="686"/>
      <c r="AJ37" s="686"/>
      <c r="AK37" s="686"/>
      <c r="AL37" s="628" t="s">
        <v>136</v>
      </c>
      <c r="AM37" s="629"/>
      <c r="AN37" s="629"/>
      <c r="AO37" s="687"/>
      <c r="AQ37" s="660" t="s">
        <v>330</v>
      </c>
      <c r="AR37" s="661"/>
      <c r="AS37" s="661"/>
      <c r="AT37" s="661"/>
      <c r="AU37" s="661"/>
      <c r="AV37" s="661"/>
      <c r="AW37" s="661"/>
      <c r="AX37" s="661"/>
      <c r="AY37" s="662"/>
      <c r="AZ37" s="623">
        <v>31782</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24012</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25826</v>
      </c>
      <c r="CS37" s="624"/>
      <c r="CT37" s="624"/>
      <c r="CU37" s="624"/>
      <c r="CV37" s="624"/>
      <c r="CW37" s="624"/>
      <c r="CX37" s="624"/>
      <c r="CY37" s="625"/>
      <c r="CZ37" s="628">
        <v>0.1</v>
      </c>
      <c r="DA37" s="657"/>
      <c r="DB37" s="657"/>
      <c r="DC37" s="658"/>
      <c r="DD37" s="631">
        <v>25394</v>
      </c>
      <c r="DE37" s="624"/>
      <c r="DF37" s="624"/>
      <c r="DG37" s="624"/>
      <c r="DH37" s="624"/>
      <c r="DI37" s="624"/>
      <c r="DJ37" s="624"/>
      <c r="DK37" s="625"/>
      <c r="DL37" s="631">
        <v>20350</v>
      </c>
      <c r="DM37" s="624"/>
      <c r="DN37" s="624"/>
      <c r="DO37" s="624"/>
      <c r="DP37" s="624"/>
      <c r="DQ37" s="624"/>
      <c r="DR37" s="624"/>
      <c r="DS37" s="624"/>
      <c r="DT37" s="624"/>
      <c r="DU37" s="624"/>
      <c r="DV37" s="625"/>
      <c r="DW37" s="628">
        <v>0.1</v>
      </c>
      <c r="DX37" s="657"/>
      <c r="DY37" s="657"/>
      <c r="DZ37" s="657"/>
      <c r="EA37" s="657"/>
      <c r="EB37" s="657"/>
      <c r="EC37" s="659"/>
    </row>
    <row r="38" spans="2:133" ht="11.25" customHeight="1">
      <c r="B38" s="635" t="s">
        <v>333</v>
      </c>
      <c r="C38" s="636"/>
      <c r="D38" s="636"/>
      <c r="E38" s="636"/>
      <c r="F38" s="636"/>
      <c r="G38" s="636"/>
      <c r="H38" s="636"/>
      <c r="I38" s="636"/>
      <c r="J38" s="636"/>
      <c r="K38" s="636"/>
      <c r="L38" s="636"/>
      <c r="M38" s="636"/>
      <c r="N38" s="636"/>
      <c r="O38" s="636"/>
      <c r="P38" s="636"/>
      <c r="Q38" s="637"/>
      <c r="R38" s="638">
        <v>50211722</v>
      </c>
      <c r="S38" s="675"/>
      <c r="T38" s="675"/>
      <c r="U38" s="675"/>
      <c r="V38" s="675"/>
      <c r="W38" s="675"/>
      <c r="X38" s="675"/>
      <c r="Y38" s="680"/>
      <c r="Z38" s="681">
        <v>100</v>
      </c>
      <c r="AA38" s="681"/>
      <c r="AB38" s="681"/>
      <c r="AC38" s="681"/>
      <c r="AD38" s="682">
        <v>29824013</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v>14209</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39050</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5423116</v>
      </c>
      <c r="CS38" s="626"/>
      <c r="CT38" s="626"/>
      <c r="CU38" s="626"/>
      <c r="CV38" s="626"/>
      <c r="CW38" s="626"/>
      <c r="CX38" s="626"/>
      <c r="CY38" s="627"/>
      <c r="CZ38" s="628">
        <v>11.1</v>
      </c>
      <c r="DA38" s="657"/>
      <c r="DB38" s="657"/>
      <c r="DC38" s="658"/>
      <c r="DD38" s="631">
        <v>4580304</v>
      </c>
      <c r="DE38" s="626"/>
      <c r="DF38" s="626"/>
      <c r="DG38" s="626"/>
      <c r="DH38" s="626"/>
      <c r="DI38" s="626"/>
      <c r="DJ38" s="626"/>
      <c r="DK38" s="627"/>
      <c r="DL38" s="631">
        <v>4492407</v>
      </c>
      <c r="DM38" s="626"/>
      <c r="DN38" s="626"/>
      <c r="DO38" s="626"/>
      <c r="DP38" s="626"/>
      <c r="DQ38" s="626"/>
      <c r="DR38" s="626"/>
      <c r="DS38" s="626"/>
      <c r="DT38" s="626"/>
      <c r="DU38" s="626"/>
      <c r="DV38" s="627"/>
      <c r="DW38" s="628">
        <v>14.3</v>
      </c>
      <c r="DX38" s="657"/>
      <c r="DY38" s="657"/>
      <c r="DZ38" s="657"/>
      <c r="EA38" s="657"/>
      <c r="EB38" s="657"/>
      <c r="EC38" s="659"/>
    </row>
    <row r="39" spans="2:133" ht="11.25" customHeight="1">
      <c r="AQ39" s="660" t="s">
        <v>337</v>
      </c>
      <c r="AR39" s="661"/>
      <c r="AS39" s="661"/>
      <c r="AT39" s="661"/>
      <c r="AU39" s="661"/>
      <c r="AV39" s="661"/>
      <c r="AW39" s="661"/>
      <c r="AX39" s="661"/>
      <c r="AY39" s="662"/>
      <c r="AZ39" s="623">
        <v>6921</v>
      </c>
      <c r="BA39" s="626"/>
      <c r="BB39" s="626"/>
      <c r="BC39" s="626"/>
      <c r="BD39" s="624"/>
      <c r="BE39" s="624"/>
      <c r="BF39" s="663"/>
      <c r="BG39" s="668" t="s">
        <v>338</v>
      </c>
      <c r="BH39" s="669"/>
      <c r="BI39" s="669"/>
      <c r="BJ39" s="669"/>
      <c r="BK39" s="669"/>
      <c r="BL39" s="234"/>
      <c r="BM39" s="664" t="s">
        <v>339</v>
      </c>
      <c r="BN39" s="664"/>
      <c r="BO39" s="664"/>
      <c r="BP39" s="664"/>
      <c r="BQ39" s="664"/>
      <c r="BR39" s="664"/>
      <c r="BS39" s="664"/>
      <c r="BT39" s="664"/>
      <c r="BU39" s="665"/>
      <c r="BV39" s="623">
        <v>101</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2217815</v>
      </c>
      <c r="CS39" s="624"/>
      <c r="CT39" s="624"/>
      <c r="CU39" s="624"/>
      <c r="CV39" s="624"/>
      <c r="CW39" s="624"/>
      <c r="CX39" s="624"/>
      <c r="CY39" s="625"/>
      <c r="CZ39" s="628">
        <v>4.5999999999999996</v>
      </c>
      <c r="DA39" s="657"/>
      <c r="DB39" s="657"/>
      <c r="DC39" s="658"/>
      <c r="DD39" s="631">
        <v>2192300</v>
      </c>
      <c r="DE39" s="624"/>
      <c r="DF39" s="624"/>
      <c r="DG39" s="624"/>
      <c r="DH39" s="624"/>
      <c r="DI39" s="624"/>
      <c r="DJ39" s="624"/>
      <c r="DK39" s="625"/>
      <c r="DL39" s="631" t="s">
        <v>136</v>
      </c>
      <c r="DM39" s="624"/>
      <c r="DN39" s="624"/>
      <c r="DO39" s="624"/>
      <c r="DP39" s="624"/>
      <c r="DQ39" s="624"/>
      <c r="DR39" s="624"/>
      <c r="DS39" s="624"/>
      <c r="DT39" s="624"/>
      <c r="DU39" s="624"/>
      <c r="DV39" s="625"/>
      <c r="DW39" s="628" t="s">
        <v>136</v>
      </c>
      <c r="DX39" s="657"/>
      <c r="DY39" s="657"/>
      <c r="DZ39" s="657"/>
      <c r="EA39" s="657"/>
      <c r="EB39" s="657"/>
      <c r="EC39" s="659"/>
    </row>
    <row r="40" spans="2:133" ht="11.25" customHeight="1">
      <c r="AQ40" s="660" t="s">
        <v>341</v>
      </c>
      <c r="AR40" s="661"/>
      <c r="AS40" s="661"/>
      <c r="AT40" s="661"/>
      <c r="AU40" s="661"/>
      <c r="AV40" s="661"/>
      <c r="AW40" s="661"/>
      <c r="AX40" s="661"/>
      <c r="AY40" s="662"/>
      <c r="AZ40" s="623">
        <v>993503</v>
      </c>
      <c r="BA40" s="626"/>
      <c r="BB40" s="626"/>
      <c r="BC40" s="626"/>
      <c r="BD40" s="624"/>
      <c r="BE40" s="624"/>
      <c r="BF40" s="663"/>
      <c r="BG40" s="668"/>
      <c r="BH40" s="669"/>
      <c r="BI40" s="669"/>
      <c r="BJ40" s="669"/>
      <c r="BK40" s="669"/>
      <c r="BL40" s="234"/>
      <c r="BM40" s="664" t="s">
        <v>342</v>
      </c>
      <c r="BN40" s="664"/>
      <c r="BO40" s="664"/>
      <c r="BP40" s="664"/>
      <c r="BQ40" s="664"/>
      <c r="BR40" s="664"/>
      <c r="BS40" s="664"/>
      <c r="BT40" s="664"/>
      <c r="BU40" s="665"/>
      <c r="BV40" s="623" t="s">
        <v>128</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224581</v>
      </c>
      <c r="CS40" s="626"/>
      <c r="CT40" s="626"/>
      <c r="CU40" s="626"/>
      <c r="CV40" s="626"/>
      <c r="CW40" s="626"/>
      <c r="CX40" s="626"/>
      <c r="CY40" s="627"/>
      <c r="CZ40" s="628">
        <v>0.5</v>
      </c>
      <c r="DA40" s="657"/>
      <c r="DB40" s="657"/>
      <c r="DC40" s="658"/>
      <c r="DD40" s="631">
        <v>1081</v>
      </c>
      <c r="DE40" s="626"/>
      <c r="DF40" s="626"/>
      <c r="DG40" s="626"/>
      <c r="DH40" s="626"/>
      <c r="DI40" s="626"/>
      <c r="DJ40" s="626"/>
      <c r="DK40" s="627"/>
      <c r="DL40" s="631">
        <v>60</v>
      </c>
      <c r="DM40" s="626"/>
      <c r="DN40" s="626"/>
      <c r="DO40" s="626"/>
      <c r="DP40" s="626"/>
      <c r="DQ40" s="626"/>
      <c r="DR40" s="626"/>
      <c r="DS40" s="626"/>
      <c r="DT40" s="626"/>
      <c r="DU40" s="626"/>
      <c r="DV40" s="627"/>
      <c r="DW40" s="628">
        <v>0</v>
      </c>
      <c r="DX40" s="657"/>
      <c r="DY40" s="657"/>
      <c r="DZ40" s="657"/>
      <c r="EA40" s="657"/>
      <c r="EB40" s="657"/>
      <c r="EC40" s="659"/>
    </row>
    <row r="41" spans="2:133" ht="11.25" customHeight="1">
      <c r="AQ41" s="672" t="s">
        <v>344</v>
      </c>
      <c r="AR41" s="673"/>
      <c r="AS41" s="673"/>
      <c r="AT41" s="673"/>
      <c r="AU41" s="673"/>
      <c r="AV41" s="673"/>
      <c r="AW41" s="673"/>
      <c r="AX41" s="673"/>
      <c r="AY41" s="674"/>
      <c r="AZ41" s="638">
        <v>3231883</v>
      </c>
      <c r="BA41" s="675"/>
      <c r="BB41" s="675"/>
      <c r="BC41" s="675"/>
      <c r="BD41" s="639"/>
      <c r="BE41" s="639"/>
      <c r="BF41" s="676"/>
      <c r="BG41" s="670"/>
      <c r="BH41" s="671"/>
      <c r="BI41" s="671"/>
      <c r="BJ41" s="671"/>
      <c r="BK41" s="671"/>
      <c r="BL41" s="235"/>
      <c r="BM41" s="677" t="s">
        <v>345</v>
      </c>
      <c r="BN41" s="677"/>
      <c r="BO41" s="677"/>
      <c r="BP41" s="677"/>
      <c r="BQ41" s="677"/>
      <c r="BR41" s="677"/>
      <c r="BS41" s="677"/>
      <c r="BT41" s="677"/>
      <c r="BU41" s="678"/>
      <c r="BV41" s="638">
        <v>320</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136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8" t="s">
        <v>347</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20" t="s">
        <v>348</v>
      </c>
      <c r="CE42" s="621"/>
      <c r="CF42" s="621"/>
      <c r="CG42" s="621"/>
      <c r="CH42" s="621"/>
      <c r="CI42" s="621"/>
      <c r="CJ42" s="621"/>
      <c r="CK42" s="621"/>
      <c r="CL42" s="621"/>
      <c r="CM42" s="621"/>
      <c r="CN42" s="621"/>
      <c r="CO42" s="621"/>
      <c r="CP42" s="621"/>
      <c r="CQ42" s="622"/>
      <c r="CR42" s="623">
        <v>4052438</v>
      </c>
      <c r="CS42" s="626"/>
      <c r="CT42" s="626"/>
      <c r="CU42" s="626"/>
      <c r="CV42" s="626"/>
      <c r="CW42" s="626"/>
      <c r="CX42" s="626"/>
      <c r="CY42" s="627"/>
      <c r="CZ42" s="628">
        <v>8.3000000000000007</v>
      </c>
      <c r="DA42" s="629"/>
      <c r="DB42" s="629"/>
      <c r="DC42" s="630"/>
      <c r="DD42" s="631">
        <v>1596325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8" t="s">
        <v>349</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20" t="s">
        <v>350</v>
      </c>
      <c r="CE43" s="621"/>
      <c r="CF43" s="621"/>
      <c r="CG43" s="621"/>
      <c r="CH43" s="621"/>
      <c r="CI43" s="621"/>
      <c r="CJ43" s="621"/>
      <c r="CK43" s="621"/>
      <c r="CL43" s="621"/>
      <c r="CM43" s="621"/>
      <c r="CN43" s="621"/>
      <c r="CO43" s="621"/>
      <c r="CP43" s="621"/>
      <c r="CQ43" s="622"/>
      <c r="CR43" s="623">
        <v>177569</v>
      </c>
      <c r="CS43" s="624"/>
      <c r="CT43" s="624"/>
      <c r="CU43" s="624"/>
      <c r="CV43" s="624"/>
      <c r="CW43" s="624"/>
      <c r="CX43" s="624"/>
      <c r="CY43" s="625"/>
      <c r="CZ43" s="628">
        <v>0.4</v>
      </c>
      <c r="DA43" s="657"/>
      <c r="DB43" s="657"/>
      <c r="DC43" s="658"/>
      <c r="DD43" s="631">
        <v>177569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39" t="s">
        <v>351</v>
      </c>
      <c r="CD44" s="651" t="s">
        <v>302</v>
      </c>
      <c r="CE44" s="652"/>
      <c r="CF44" s="620" t="s">
        <v>352</v>
      </c>
      <c r="CG44" s="621"/>
      <c r="CH44" s="621"/>
      <c r="CI44" s="621"/>
      <c r="CJ44" s="621"/>
      <c r="CK44" s="621"/>
      <c r="CL44" s="621"/>
      <c r="CM44" s="621"/>
      <c r="CN44" s="621"/>
      <c r="CO44" s="621"/>
      <c r="CP44" s="621"/>
      <c r="CQ44" s="622"/>
      <c r="CR44" s="623">
        <v>4041963</v>
      </c>
      <c r="CS44" s="626"/>
      <c r="CT44" s="626"/>
      <c r="CU44" s="626"/>
      <c r="CV44" s="626"/>
      <c r="CW44" s="626"/>
      <c r="CX44" s="626"/>
      <c r="CY44" s="627"/>
      <c r="CZ44" s="628">
        <v>8.3000000000000007</v>
      </c>
      <c r="DA44" s="629"/>
      <c r="DB44" s="629"/>
      <c r="DC44" s="630"/>
      <c r="DD44" s="631">
        <v>1588414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353</v>
      </c>
      <c r="CG45" s="621"/>
      <c r="CH45" s="621"/>
      <c r="CI45" s="621"/>
      <c r="CJ45" s="621"/>
      <c r="CK45" s="621"/>
      <c r="CL45" s="621"/>
      <c r="CM45" s="621"/>
      <c r="CN45" s="621"/>
      <c r="CO45" s="621"/>
      <c r="CP45" s="621"/>
      <c r="CQ45" s="622"/>
      <c r="CR45" s="623">
        <v>1033317</v>
      </c>
      <c r="CS45" s="624"/>
      <c r="CT45" s="624"/>
      <c r="CU45" s="624"/>
      <c r="CV45" s="624"/>
      <c r="CW45" s="624"/>
      <c r="CX45" s="624"/>
      <c r="CY45" s="625"/>
      <c r="CZ45" s="628">
        <v>2.1</v>
      </c>
      <c r="DA45" s="657"/>
      <c r="DB45" s="657"/>
      <c r="DC45" s="658"/>
      <c r="DD45" s="631">
        <v>74735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354</v>
      </c>
      <c r="CG46" s="621"/>
      <c r="CH46" s="621"/>
      <c r="CI46" s="621"/>
      <c r="CJ46" s="621"/>
      <c r="CK46" s="621"/>
      <c r="CL46" s="621"/>
      <c r="CM46" s="621"/>
      <c r="CN46" s="621"/>
      <c r="CO46" s="621"/>
      <c r="CP46" s="621"/>
      <c r="CQ46" s="622"/>
      <c r="CR46" s="623">
        <v>2307745</v>
      </c>
      <c r="CS46" s="626"/>
      <c r="CT46" s="626"/>
      <c r="CU46" s="626"/>
      <c r="CV46" s="626"/>
      <c r="CW46" s="626"/>
      <c r="CX46" s="626"/>
      <c r="CY46" s="627"/>
      <c r="CZ46" s="628">
        <v>4.7</v>
      </c>
      <c r="DA46" s="629"/>
      <c r="DB46" s="629"/>
      <c r="DC46" s="630"/>
      <c r="DD46" s="631">
        <v>1460821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355</v>
      </c>
      <c r="CG47" s="621"/>
      <c r="CH47" s="621"/>
      <c r="CI47" s="621"/>
      <c r="CJ47" s="621"/>
      <c r="CK47" s="621"/>
      <c r="CL47" s="621"/>
      <c r="CM47" s="621"/>
      <c r="CN47" s="621"/>
      <c r="CO47" s="621"/>
      <c r="CP47" s="621"/>
      <c r="CQ47" s="622"/>
      <c r="CR47" s="623">
        <v>10475</v>
      </c>
      <c r="CS47" s="624"/>
      <c r="CT47" s="624"/>
      <c r="CU47" s="624"/>
      <c r="CV47" s="624"/>
      <c r="CW47" s="624"/>
      <c r="CX47" s="624"/>
      <c r="CY47" s="625"/>
      <c r="CZ47" s="628">
        <v>0</v>
      </c>
      <c r="DA47" s="657"/>
      <c r="DB47" s="657"/>
      <c r="DC47" s="658"/>
      <c r="DD47" s="631">
        <v>7911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356</v>
      </c>
      <c r="CG48" s="621"/>
      <c r="CH48" s="621"/>
      <c r="CI48" s="621"/>
      <c r="CJ48" s="621"/>
      <c r="CK48" s="621"/>
      <c r="CL48" s="621"/>
      <c r="CM48" s="621"/>
      <c r="CN48" s="621"/>
      <c r="CO48" s="621"/>
      <c r="CP48" s="621"/>
      <c r="CQ48" s="622"/>
      <c r="CR48" s="623" t="s">
        <v>136</v>
      </c>
      <c r="CS48" s="626"/>
      <c r="CT48" s="626"/>
      <c r="CU48" s="626"/>
      <c r="CV48" s="626"/>
      <c r="CW48" s="626"/>
      <c r="CX48" s="626"/>
      <c r="CY48" s="627"/>
      <c r="CZ48" s="628" t="s">
        <v>136</v>
      </c>
      <c r="DA48" s="629"/>
      <c r="DB48" s="629"/>
      <c r="DC48" s="630"/>
      <c r="DD48" s="631" t="s">
        <v>136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357</v>
      </c>
      <c r="CE49" s="636"/>
      <c r="CF49" s="636"/>
      <c r="CG49" s="636"/>
      <c r="CH49" s="636"/>
      <c r="CI49" s="636"/>
      <c r="CJ49" s="636"/>
      <c r="CK49" s="636"/>
      <c r="CL49" s="636"/>
      <c r="CM49" s="636"/>
      <c r="CN49" s="636"/>
      <c r="CO49" s="636"/>
      <c r="CP49" s="636"/>
      <c r="CQ49" s="637"/>
      <c r="CR49" s="638">
        <v>48663396</v>
      </c>
      <c r="CS49" s="639"/>
      <c r="CT49" s="639"/>
      <c r="CU49" s="639"/>
      <c r="CV49" s="639"/>
      <c r="CW49" s="639"/>
      <c r="CX49" s="639"/>
      <c r="CY49" s="640"/>
      <c r="CZ49" s="641">
        <v>100</v>
      </c>
      <c r="DA49" s="642"/>
      <c r="DB49" s="642"/>
      <c r="DC49" s="643"/>
      <c r="DD49" s="644">
        <v>34301577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gGyTKxW8xNHAYCnipub80UV95LlGa7aQCWqXEzcU6uTZaWnA0iZwJp7Mh84rHVdghYHxr0vH+EVR4p3XtudiqQ==" saltValue="fiZrJoekZIBKs0K8oqXn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358</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1" t="s">
        <v>359</v>
      </c>
      <c r="DK2" s="1162"/>
      <c r="DL2" s="1162"/>
      <c r="DM2" s="1162"/>
      <c r="DN2" s="1162"/>
      <c r="DO2" s="1163"/>
      <c r="DP2" s="248"/>
      <c r="DQ2" s="1161" t="s">
        <v>360</v>
      </c>
      <c r="DR2" s="1162"/>
      <c r="DS2" s="1162"/>
      <c r="DT2" s="1162"/>
      <c r="DU2" s="1162"/>
      <c r="DV2" s="1162"/>
      <c r="DW2" s="1162"/>
      <c r="DX2" s="1162"/>
      <c r="DY2" s="1162"/>
      <c r="DZ2" s="1163"/>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1"/>
      <c r="BA4" s="251"/>
      <c r="BB4" s="251"/>
      <c r="BC4" s="251"/>
      <c r="BD4" s="251"/>
      <c r="BE4" s="252"/>
      <c r="BF4" s="252"/>
      <c r="BG4" s="252"/>
      <c r="BH4" s="252"/>
      <c r="BI4" s="252"/>
      <c r="BJ4" s="252"/>
      <c r="BK4" s="252"/>
      <c r="BL4" s="252"/>
      <c r="BM4" s="252"/>
      <c r="BN4" s="252"/>
      <c r="BO4" s="252"/>
      <c r="BP4" s="252"/>
      <c r="BQ4" s="251" t="s">
        <v>362</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5"/>
      <c r="BA5" s="255"/>
      <c r="BB5" s="255"/>
      <c r="BC5" s="255"/>
      <c r="BD5" s="255"/>
      <c r="BE5" s="256"/>
      <c r="BF5" s="256"/>
      <c r="BG5" s="256"/>
      <c r="BH5" s="256"/>
      <c r="BI5" s="256"/>
      <c r="BJ5" s="256"/>
      <c r="BK5" s="256"/>
      <c r="BL5" s="256"/>
      <c r="BM5" s="256"/>
      <c r="BN5" s="256"/>
      <c r="BO5" s="256"/>
      <c r="BP5" s="256"/>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3"/>
    </row>
    <row r="6" spans="1:131" s="254"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1"/>
      <c r="BA6" s="251"/>
      <c r="BB6" s="251"/>
      <c r="BC6" s="251"/>
      <c r="BD6" s="251"/>
      <c r="BE6" s="252"/>
      <c r="BF6" s="252"/>
      <c r="BG6" s="252"/>
      <c r="BH6" s="252"/>
      <c r="BI6" s="252"/>
      <c r="BJ6" s="252"/>
      <c r="BK6" s="252"/>
      <c r="BL6" s="252"/>
      <c r="BM6" s="252"/>
      <c r="BN6" s="252"/>
      <c r="BO6" s="252"/>
      <c r="BP6" s="252"/>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3"/>
    </row>
    <row r="7" spans="1:131" s="254" customFormat="1" ht="26.25" customHeight="1" thickTop="1">
      <c r="A7" s="257">
        <v>1</v>
      </c>
      <c r="B7" s="1101" t="s">
        <v>380</v>
      </c>
      <c r="C7" s="1102"/>
      <c r="D7" s="1102"/>
      <c r="E7" s="1102"/>
      <c r="F7" s="1102"/>
      <c r="G7" s="1102"/>
      <c r="H7" s="1102"/>
      <c r="I7" s="1102"/>
      <c r="J7" s="1102"/>
      <c r="K7" s="1102"/>
      <c r="L7" s="1102"/>
      <c r="M7" s="1102"/>
      <c r="N7" s="1102"/>
      <c r="O7" s="1102"/>
      <c r="P7" s="1103"/>
      <c r="Q7" s="1155">
        <v>50144</v>
      </c>
      <c r="R7" s="1156"/>
      <c r="S7" s="1156"/>
      <c r="T7" s="1156"/>
      <c r="U7" s="1156"/>
      <c r="V7" s="1156">
        <v>48760</v>
      </c>
      <c r="W7" s="1156"/>
      <c r="X7" s="1156"/>
      <c r="Y7" s="1156"/>
      <c r="Z7" s="1156"/>
      <c r="AA7" s="1156">
        <v>1383</v>
      </c>
      <c r="AB7" s="1156"/>
      <c r="AC7" s="1156"/>
      <c r="AD7" s="1156"/>
      <c r="AE7" s="1157"/>
      <c r="AF7" s="1158">
        <v>1184</v>
      </c>
      <c r="AG7" s="1159"/>
      <c r="AH7" s="1159"/>
      <c r="AI7" s="1159"/>
      <c r="AJ7" s="1160"/>
      <c r="AK7" s="1142">
        <v>538</v>
      </c>
      <c r="AL7" s="1143"/>
      <c r="AM7" s="1143"/>
      <c r="AN7" s="1143"/>
      <c r="AO7" s="1143"/>
      <c r="AP7" s="1143">
        <v>45864</v>
      </c>
      <c r="AQ7" s="1143"/>
      <c r="AR7" s="1143"/>
      <c r="AS7" s="1143"/>
      <c r="AT7" s="1143"/>
      <c r="AU7" s="1144"/>
      <c r="AV7" s="1144"/>
      <c r="AW7" s="1144"/>
      <c r="AX7" s="1144"/>
      <c r="AY7" s="1145"/>
      <c r="AZ7" s="251"/>
      <c r="BA7" s="251"/>
      <c r="BB7" s="251"/>
      <c r="BC7" s="251"/>
      <c r="BD7" s="251"/>
      <c r="BE7" s="252"/>
      <c r="BF7" s="252"/>
      <c r="BG7" s="252"/>
      <c r="BH7" s="252"/>
      <c r="BI7" s="252"/>
      <c r="BJ7" s="252"/>
      <c r="BK7" s="252"/>
      <c r="BL7" s="252"/>
      <c r="BM7" s="252"/>
      <c r="BN7" s="252"/>
      <c r="BO7" s="252"/>
      <c r="BP7" s="252"/>
      <c r="BQ7" s="258">
        <v>1</v>
      </c>
      <c r="BR7" s="259" t="s">
        <v>581</v>
      </c>
      <c r="BS7" s="1146" t="s">
        <v>575</v>
      </c>
      <c r="BT7" s="1147"/>
      <c r="BU7" s="1147"/>
      <c r="BV7" s="1147"/>
      <c r="BW7" s="1147"/>
      <c r="BX7" s="1147"/>
      <c r="BY7" s="1147"/>
      <c r="BZ7" s="1147"/>
      <c r="CA7" s="1147"/>
      <c r="CB7" s="1147"/>
      <c r="CC7" s="1147"/>
      <c r="CD7" s="1147"/>
      <c r="CE7" s="1147"/>
      <c r="CF7" s="1147"/>
      <c r="CG7" s="1148"/>
      <c r="CH7" s="1139">
        <v>50</v>
      </c>
      <c r="CI7" s="1140"/>
      <c r="CJ7" s="1140"/>
      <c r="CK7" s="1140"/>
      <c r="CL7" s="1141"/>
      <c r="CM7" s="1139">
        <v>287</v>
      </c>
      <c r="CN7" s="1140"/>
      <c r="CO7" s="1140"/>
      <c r="CP7" s="1140"/>
      <c r="CQ7" s="1141"/>
      <c r="CR7" s="1139">
        <v>36</v>
      </c>
      <c r="CS7" s="1140"/>
      <c r="CT7" s="1140"/>
      <c r="CU7" s="1140"/>
      <c r="CV7" s="1141"/>
      <c r="CW7" s="1139" t="s">
        <v>506</v>
      </c>
      <c r="CX7" s="1140"/>
      <c r="CY7" s="1140"/>
      <c r="CZ7" s="1140"/>
      <c r="DA7" s="1141"/>
      <c r="DB7" s="1139" t="s">
        <v>506</v>
      </c>
      <c r="DC7" s="1140"/>
      <c r="DD7" s="1140"/>
      <c r="DE7" s="1140"/>
      <c r="DF7" s="1141"/>
      <c r="DG7" s="1139" t="s">
        <v>506</v>
      </c>
      <c r="DH7" s="1140"/>
      <c r="DI7" s="1140"/>
      <c r="DJ7" s="1140"/>
      <c r="DK7" s="1141"/>
      <c r="DL7" s="1139">
        <v>844</v>
      </c>
      <c r="DM7" s="1140"/>
      <c r="DN7" s="1140"/>
      <c r="DO7" s="1140"/>
      <c r="DP7" s="1141"/>
      <c r="DQ7" s="1139">
        <v>84</v>
      </c>
      <c r="DR7" s="1140"/>
      <c r="DS7" s="1140"/>
      <c r="DT7" s="1140"/>
      <c r="DU7" s="1141"/>
      <c r="DV7" s="1166"/>
      <c r="DW7" s="1167"/>
      <c r="DX7" s="1167"/>
      <c r="DY7" s="1167"/>
      <c r="DZ7" s="1168"/>
      <c r="EA7" s="253"/>
    </row>
    <row r="8" spans="1:131" s="254" customFormat="1" ht="26.25" customHeight="1">
      <c r="A8" s="260">
        <v>2</v>
      </c>
      <c r="B8" s="1088" t="s">
        <v>381</v>
      </c>
      <c r="C8" s="1089"/>
      <c r="D8" s="1089"/>
      <c r="E8" s="1089"/>
      <c r="F8" s="1089"/>
      <c r="G8" s="1089"/>
      <c r="H8" s="1089"/>
      <c r="I8" s="1089"/>
      <c r="J8" s="1089"/>
      <c r="K8" s="1089"/>
      <c r="L8" s="1089"/>
      <c r="M8" s="1089"/>
      <c r="N8" s="1089"/>
      <c r="O8" s="1089"/>
      <c r="P8" s="1090"/>
      <c r="Q8" s="1094">
        <v>167</v>
      </c>
      <c r="R8" s="1095"/>
      <c r="S8" s="1095"/>
      <c r="T8" s="1095"/>
      <c r="U8" s="1095"/>
      <c r="V8" s="1095">
        <v>2</v>
      </c>
      <c r="W8" s="1095"/>
      <c r="X8" s="1095"/>
      <c r="Y8" s="1095"/>
      <c r="Z8" s="1095"/>
      <c r="AA8" s="1095">
        <v>165</v>
      </c>
      <c r="AB8" s="1095"/>
      <c r="AC8" s="1095"/>
      <c r="AD8" s="1095"/>
      <c r="AE8" s="1096"/>
      <c r="AF8" s="1070">
        <v>153</v>
      </c>
      <c r="AG8" s="1071"/>
      <c r="AH8" s="1071"/>
      <c r="AI8" s="1071"/>
      <c r="AJ8" s="1072"/>
      <c r="AK8" s="1137" t="s">
        <v>568</v>
      </c>
      <c r="AL8" s="1138"/>
      <c r="AM8" s="1138"/>
      <c r="AN8" s="1138"/>
      <c r="AO8" s="1138"/>
      <c r="AP8" s="1138" t="s">
        <v>568</v>
      </c>
      <c r="AQ8" s="1138"/>
      <c r="AR8" s="1138"/>
      <c r="AS8" s="1138"/>
      <c r="AT8" s="1138"/>
      <c r="AU8" s="1135"/>
      <c r="AV8" s="1135"/>
      <c r="AW8" s="1135"/>
      <c r="AX8" s="1135"/>
      <c r="AY8" s="1136"/>
      <c r="AZ8" s="251"/>
      <c r="BA8" s="251"/>
      <c r="BB8" s="251"/>
      <c r="BC8" s="251"/>
      <c r="BD8" s="251"/>
      <c r="BE8" s="252"/>
      <c r="BF8" s="252"/>
      <c r="BG8" s="252"/>
      <c r="BH8" s="252"/>
      <c r="BI8" s="252"/>
      <c r="BJ8" s="252"/>
      <c r="BK8" s="252"/>
      <c r="BL8" s="252"/>
      <c r="BM8" s="252"/>
      <c r="BN8" s="252"/>
      <c r="BO8" s="252"/>
      <c r="BP8" s="252"/>
      <c r="BQ8" s="261">
        <v>2</v>
      </c>
      <c r="BR8" s="262"/>
      <c r="BS8" s="1065" t="s">
        <v>576</v>
      </c>
      <c r="BT8" s="1066"/>
      <c r="BU8" s="1066"/>
      <c r="BV8" s="1066"/>
      <c r="BW8" s="1066"/>
      <c r="BX8" s="1066"/>
      <c r="BY8" s="1066"/>
      <c r="BZ8" s="1066"/>
      <c r="CA8" s="1066"/>
      <c r="CB8" s="1066"/>
      <c r="CC8" s="1066"/>
      <c r="CD8" s="1066"/>
      <c r="CE8" s="1066"/>
      <c r="CF8" s="1066"/>
      <c r="CG8" s="1067"/>
      <c r="CH8" s="1040">
        <v>0</v>
      </c>
      <c r="CI8" s="1041"/>
      <c r="CJ8" s="1041"/>
      <c r="CK8" s="1041"/>
      <c r="CL8" s="1042"/>
      <c r="CM8" s="1040">
        <v>29</v>
      </c>
      <c r="CN8" s="1041"/>
      <c r="CO8" s="1041"/>
      <c r="CP8" s="1041"/>
      <c r="CQ8" s="1042"/>
      <c r="CR8" s="1040">
        <v>7</v>
      </c>
      <c r="CS8" s="1041"/>
      <c r="CT8" s="1041"/>
      <c r="CU8" s="1041"/>
      <c r="CV8" s="1042"/>
      <c r="CW8" s="1040" t="s">
        <v>506</v>
      </c>
      <c r="CX8" s="1041"/>
      <c r="CY8" s="1041"/>
      <c r="CZ8" s="1041"/>
      <c r="DA8" s="1042"/>
      <c r="DB8" s="1040" t="s">
        <v>506</v>
      </c>
      <c r="DC8" s="1041"/>
      <c r="DD8" s="1041"/>
      <c r="DE8" s="1041"/>
      <c r="DF8" s="1042"/>
      <c r="DG8" s="1040" t="s">
        <v>506</v>
      </c>
      <c r="DH8" s="1041"/>
      <c r="DI8" s="1041"/>
      <c r="DJ8" s="1041"/>
      <c r="DK8" s="1042"/>
      <c r="DL8" s="1040" t="s">
        <v>506</v>
      </c>
      <c r="DM8" s="1041"/>
      <c r="DN8" s="1041"/>
      <c r="DO8" s="1041"/>
      <c r="DP8" s="1042"/>
      <c r="DQ8" s="1040" t="s">
        <v>506</v>
      </c>
      <c r="DR8" s="1041"/>
      <c r="DS8" s="1041"/>
      <c r="DT8" s="1041"/>
      <c r="DU8" s="1042"/>
      <c r="DV8" s="1043"/>
      <c r="DW8" s="1044"/>
      <c r="DX8" s="1044"/>
      <c r="DY8" s="1044"/>
      <c r="DZ8" s="1045"/>
      <c r="EA8" s="253"/>
    </row>
    <row r="9" spans="1:131" s="254" customFormat="1" ht="26.25" customHeight="1">
      <c r="A9" s="260">
        <v>3</v>
      </c>
      <c r="B9" s="1088" t="s">
        <v>382</v>
      </c>
      <c r="C9" s="1089"/>
      <c r="D9" s="1089"/>
      <c r="E9" s="1089"/>
      <c r="F9" s="1089"/>
      <c r="G9" s="1089"/>
      <c r="H9" s="1089"/>
      <c r="I9" s="1089"/>
      <c r="J9" s="1089"/>
      <c r="K9" s="1089"/>
      <c r="L9" s="1089"/>
      <c r="M9" s="1089"/>
      <c r="N9" s="1089"/>
      <c r="O9" s="1089"/>
      <c r="P9" s="1090"/>
      <c r="Q9" s="1094">
        <v>125</v>
      </c>
      <c r="R9" s="1095"/>
      <c r="S9" s="1095"/>
      <c r="T9" s="1095"/>
      <c r="U9" s="1095"/>
      <c r="V9" s="1095">
        <v>125</v>
      </c>
      <c r="W9" s="1095"/>
      <c r="X9" s="1095"/>
      <c r="Y9" s="1095"/>
      <c r="Z9" s="1095"/>
      <c r="AA9" s="1095" t="s">
        <v>586</v>
      </c>
      <c r="AB9" s="1095"/>
      <c r="AC9" s="1095"/>
      <c r="AD9" s="1095"/>
      <c r="AE9" s="1096"/>
      <c r="AF9" s="1070" t="s">
        <v>136</v>
      </c>
      <c r="AG9" s="1071"/>
      <c r="AH9" s="1071"/>
      <c r="AI9" s="1071"/>
      <c r="AJ9" s="1072"/>
      <c r="AK9" s="1137">
        <v>200</v>
      </c>
      <c r="AL9" s="1138"/>
      <c r="AM9" s="1138"/>
      <c r="AN9" s="1138"/>
      <c r="AO9" s="1138"/>
      <c r="AP9" s="1138">
        <v>285</v>
      </c>
      <c r="AQ9" s="1138"/>
      <c r="AR9" s="1138"/>
      <c r="AS9" s="1138"/>
      <c r="AT9" s="1138"/>
      <c r="AU9" s="1135"/>
      <c r="AV9" s="1135"/>
      <c r="AW9" s="1135"/>
      <c r="AX9" s="1135"/>
      <c r="AY9" s="1136"/>
      <c r="AZ9" s="251"/>
      <c r="BA9" s="251"/>
      <c r="BB9" s="251"/>
      <c r="BC9" s="251"/>
      <c r="BD9" s="251"/>
      <c r="BE9" s="252"/>
      <c r="BF9" s="252"/>
      <c r="BG9" s="252"/>
      <c r="BH9" s="252"/>
      <c r="BI9" s="252"/>
      <c r="BJ9" s="252"/>
      <c r="BK9" s="252"/>
      <c r="BL9" s="252"/>
      <c r="BM9" s="252"/>
      <c r="BN9" s="252"/>
      <c r="BO9" s="252"/>
      <c r="BP9" s="252"/>
      <c r="BQ9" s="261">
        <v>3</v>
      </c>
      <c r="BR9" s="262" t="s">
        <v>581</v>
      </c>
      <c r="BS9" s="1065" t="s">
        <v>577</v>
      </c>
      <c r="BT9" s="1066"/>
      <c r="BU9" s="1066"/>
      <c r="BV9" s="1066"/>
      <c r="BW9" s="1066"/>
      <c r="BX9" s="1066"/>
      <c r="BY9" s="1066"/>
      <c r="BZ9" s="1066"/>
      <c r="CA9" s="1066"/>
      <c r="CB9" s="1066"/>
      <c r="CC9" s="1066"/>
      <c r="CD9" s="1066"/>
      <c r="CE9" s="1066"/>
      <c r="CF9" s="1066"/>
      <c r="CG9" s="1067"/>
      <c r="CH9" s="1040">
        <v>-8</v>
      </c>
      <c r="CI9" s="1041"/>
      <c r="CJ9" s="1041"/>
      <c r="CK9" s="1041"/>
      <c r="CL9" s="1042"/>
      <c r="CM9" s="1040">
        <v>808</v>
      </c>
      <c r="CN9" s="1041"/>
      <c r="CO9" s="1041"/>
      <c r="CP9" s="1041"/>
      <c r="CQ9" s="1042"/>
      <c r="CR9" s="1040">
        <v>5</v>
      </c>
      <c r="CS9" s="1041"/>
      <c r="CT9" s="1041"/>
      <c r="CU9" s="1041"/>
      <c r="CV9" s="1042"/>
      <c r="CW9" s="1040" t="s">
        <v>506</v>
      </c>
      <c r="CX9" s="1041"/>
      <c r="CY9" s="1041"/>
      <c r="CZ9" s="1041"/>
      <c r="DA9" s="1042"/>
      <c r="DB9" s="1040" t="s">
        <v>506</v>
      </c>
      <c r="DC9" s="1041"/>
      <c r="DD9" s="1041"/>
      <c r="DE9" s="1041"/>
      <c r="DF9" s="1042"/>
      <c r="DG9" s="1040">
        <v>287</v>
      </c>
      <c r="DH9" s="1041"/>
      <c r="DI9" s="1041"/>
      <c r="DJ9" s="1041"/>
      <c r="DK9" s="1042"/>
      <c r="DL9" s="1040" t="s">
        <v>506</v>
      </c>
      <c r="DM9" s="1041"/>
      <c r="DN9" s="1041"/>
      <c r="DO9" s="1041"/>
      <c r="DP9" s="1042"/>
      <c r="DQ9" s="1040" t="s">
        <v>568</v>
      </c>
      <c r="DR9" s="1041"/>
      <c r="DS9" s="1041"/>
      <c r="DT9" s="1041"/>
      <c r="DU9" s="1042"/>
      <c r="DV9" s="1043"/>
      <c r="DW9" s="1044"/>
      <c r="DX9" s="1044"/>
      <c r="DY9" s="1044"/>
      <c r="DZ9" s="1045"/>
      <c r="EA9" s="253"/>
    </row>
    <row r="10" spans="1:131" s="254" customFormat="1" ht="26.25" customHeight="1">
      <c r="A10" s="260">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1"/>
      <c r="BA10" s="251"/>
      <c r="BB10" s="251"/>
      <c r="BC10" s="251"/>
      <c r="BD10" s="251"/>
      <c r="BE10" s="252"/>
      <c r="BF10" s="252"/>
      <c r="BG10" s="252"/>
      <c r="BH10" s="252"/>
      <c r="BI10" s="252"/>
      <c r="BJ10" s="252"/>
      <c r="BK10" s="252"/>
      <c r="BL10" s="252"/>
      <c r="BM10" s="252"/>
      <c r="BN10" s="252"/>
      <c r="BO10" s="252"/>
      <c r="BP10" s="252"/>
      <c r="BQ10" s="261">
        <v>4</v>
      </c>
      <c r="BR10" s="262"/>
      <c r="BS10" s="1065" t="s">
        <v>578</v>
      </c>
      <c r="BT10" s="1066"/>
      <c r="BU10" s="1066"/>
      <c r="BV10" s="1066"/>
      <c r="BW10" s="1066"/>
      <c r="BX10" s="1066"/>
      <c r="BY10" s="1066"/>
      <c r="BZ10" s="1066"/>
      <c r="CA10" s="1066"/>
      <c r="CB10" s="1066"/>
      <c r="CC10" s="1066"/>
      <c r="CD10" s="1066"/>
      <c r="CE10" s="1066"/>
      <c r="CF10" s="1066"/>
      <c r="CG10" s="1067"/>
      <c r="CH10" s="1040">
        <v>6</v>
      </c>
      <c r="CI10" s="1041"/>
      <c r="CJ10" s="1041"/>
      <c r="CK10" s="1041"/>
      <c r="CL10" s="1042"/>
      <c r="CM10" s="1040">
        <v>303</v>
      </c>
      <c r="CN10" s="1041"/>
      <c r="CO10" s="1041"/>
      <c r="CP10" s="1041"/>
      <c r="CQ10" s="1042"/>
      <c r="CR10" s="1040">
        <v>310</v>
      </c>
      <c r="CS10" s="1041"/>
      <c r="CT10" s="1041"/>
      <c r="CU10" s="1041"/>
      <c r="CV10" s="1042"/>
      <c r="CW10" s="1040">
        <v>4</v>
      </c>
      <c r="CX10" s="1041"/>
      <c r="CY10" s="1041"/>
      <c r="CZ10" s="1041"/>
      <c r="DA10" s="1042"/>
      <c r="DB10" s="1040" t="s">
        <v>506</v>
      </c>
      <c r="DC10" s="1041"/>
      <c r="DD10" s="1041"/>
      <c r="DE10" s="1041"/>
      <c r="DF10" s="1042"/>
      <c r="DG10" s="1040" t="s">
        <v>506</v>
      </c>
      <c r="DH10" s="1041"/>
      <c r="DI10" s="1041"/>
      <c r="DJ10" s="1041"/>
      <c r="DK10" s="1042"/>
      <c r="DL10" s="1040" t="s">
        <v>506</v>
      </c>
      <c r="DM10" s="1041"/>
      <c r="DN10" s="1041"/>
      <c r="DO10" s="1041"/>
      <c r="DP10" s="1042"/>
      <c r="DQ10" s="1040" t="s">
        <v>506</v>
      </c>
      <c r="DR10" s="1041"/>
      <c r="DS10" s="1041"/>
      <c r="DT10" s="1041"/>
      <c r="DU10" s="1042"/>
      <c r="DV10" s="1043"/>
      <c r="DW10" s="1044"/>
      <c r="DX10" s="1044"/>
      <c r="DY10" s="1044"/>
      <c r="DZ10" s="1045"/>
      <c r="EA10" s="253"/>
    </row>
    <row r="11" spans="1:131" s="254" customFormat="1" ht="26.25" customHeight="1">
      <c r="A11" s="260">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1"/>
      <c r="BA11" s="251"/>
      <c r="BB11" s="251"/>
      <c r="BC11" s="251"/>
      <c r="BD11" s="251"/>
      <c r="BE11" s="252"/>
      <c r="BF11" s="252"/>
      <c r="BG11" s="252"/>
      <c r="BH11" s="252"/>
      <c r="BI11" s="252"/>
      <c r="BJ11" s="252"/>
      <c r="BK11" s="252"/>
      <c r="BL11" s="252"/>
      <c r="BM11" s="252"/>
      <c r="BN11" s="252"/>
      <c r="BO11" s="252"/>
      <c r="BP11" s="252"/>
      <c r="BQ11" s="261">
        <v>5</v>
      </c>
      <c r="BR11" s="262"/>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3"/>
    </row>
    <row r="12" spans="1:131" s="254" customFormat="1" ht="26.25" customHeight="1">
      <c r="A12" s="260">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1"/>
      <c r="BA12" s="251"/>
      <c r="BB12" s="251"/>
      <c r="BC12" s="251"/>
      <c r="BD12" s="251"/>
      <c r="BE12" s="252"/>
      <c r="BF12" s="252"/>
      <c r="BG12" s="252"/>
      <c r="BH12" s="252"/>
      <c r="BI12" s="252"/>
      <c r="BJ12" s="252"/>
      <c r="BK12" s="252"/>
      <c r="BL12" s="252"/>
      <c r="BM12" s="252"/>
      <c r="BN12" s="252"/>
      <c r="BO12" s="252"/>
      <c r="BP12" s="252"/>
      <c r="BQ12" s="261">
        <v>6</v>
      </c>
      <c r="BR12" s="262"/>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3"/>
    </row>
    <row r="13" spans="1:131" s="254" customFormat="1" ht="26.25" customHeight="1">
      <c r="A13" s="260">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1"/>
      <c r="BA13" s="251"/>
      <c r="BB13" s="251"/>
      <c r="BC13" s="251"/>
      <c r="BD13" s="251"/>
      <c r="BE13" s="252"/>
      <c r="BF13" s="252"/>
      <c r="BG13" s="252"/>
      <c r="BH13" s="252"/>
      <c r="BI13" s="252"/>
      <c r="BJ13" s="252"/>
      <c r="BK13" s="252"/>
      <c r="BL13" s="252"/>
      <c r="BM13" s="252"/>
      <c r="BN13" s="252"/>
      <c r="BO13" s="252"/>
      <c r="BP13" s="252"/>
      <c r="BQ13" s="261">
        <v>7</v>
      </c>
      <c r="BR13" s="262"/>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3"/>
    </row>
    <row r="14" spans="1:131" s="254" customFormat="1" ht="26.25" customHeight="1">
      <c r="A14" s="260">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1"/>
      <c r="BA14" s="251"/>
      <c r="BB14" s="251"/>
      <c r="BC14" s="251"/>
      <c r="BD14" s="251"/>
      <c r="BE14" s="252"/>
      <c r="BF14" s="252"/>
      <c r="BG14" s="252"/>
      <c r="BH14" s="252"/>
      <c r="BI14" s="252"/>
      <c r="BJ14" s="252"/>
      <c r="BK14" s="252"/>
      <c r="BL14" s="252"/>
      <c r="BM14" s="252"/>
      <c r="BN14" s="252"/>
      <c r="BO14" s="252"/>
      <c r="BP14" s="252"/>
      <c r="BQ14" s="261">
        <v>8</v>
      </c>
      <c r="BR14" s="262"/>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3"/>
    </row>
    <row r="15" spans="1:131" s="254" customFormat="1" ht="26.25" customHeight="1">
      <c r="A15" s="260">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1"/>
      <c r="BA15" s="251"/>
      <c r="BB15" s="251"/>
      <c r="BC15" s="251"/>
      <c r="BD15" s="251"/>
      <c r="BE15" s="252"/>
      <c r="BF15" s="252"/>
      <c r="BG15" s="252"/>
      <c r="BH15" s="252"/>
      <c r="BI15" s="252"/>
      <c r="BJ15" s="252"/>
      <c r="BK15" s="252"/>
      <c r="BL15" s="252"/>
      <c r="BM15" s="252"/>
      <c r="BN15" s="252"/>
      <c r="BO15" s="252"/>
      <c r="BP15" s="252"/>
      <c r="BQ15" s="261">
        <v>9</v>
      </c>
      <c r="BR15" s="262"/>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3"/>
    </row>
    <row r="16" spans="1:131" s="254" customFormat="1" ht="26.25" customHeight="1">
      <c r="A16" s="260">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1"/>
      <c r="BA16" s="251"/>
      <c r="BB16" s="251"/>
      <c r="BC16" s="251"/>
      <c r="BD16" s="251"/>
      <c r="BE16" s="252"/>
      <c r="BF16" s="252"/>
      <c r="BG16" s="252"/>
      <c r="BH16" s="252"/>
      <c r="BI16" s="252"/>
      <c r="BJ16" s="252"/>
      <c r="BK16" s="252"/>
      <c r="BL16" s="252"/>
      <c r="BM16" s="252"/>
      <c r="BN16" s="252"/>
      <c r="BO16" s="252"/>
      <c r="BP16" s="252"/>
      <c r="BQ16" s="261">
        <v>10</v>
      </c>
      <c r="BR16" s="262"/>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3"/>
    </row>
    <row r="17" spans="1:131" s="254" customFormat="1" ht="26.25" customHeight="1">
      <c r="A17" s="260">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1"/>
      <c r="BA17" s="251"/>
      <c r="BB17" s="251"/>
      <c r="BC17" s="251"/>
      <c r="BD17" s="251"/>
      <c r="BE17" s="252"/>
      <c r="BF17" s="252"/>
      <c r="BG17" s="252"/>
      <c r="BH17" s="252"/>
      <c r="BI17" s="252"/>
      <c r="BJ17" s="252"/>
      <c r="BK17" s="252"/>
      <c r="BL17" s="252"/>
      <c r="BM17" s="252"/>
      <c r="BN17" s="252"/>
      <c r="BO17" s="252"/>
      <c r="BP17" s="252"/>
      <c r="BQ17" s="261">
        <v>11</v>
      </c>
      <c r="BR17" s="262"/>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3"/>
    </row>
    <row r="18" spans="1:131" s="254" customFormat="1" ht="26.25" customHeight="1">
      <c r="A18" s="260">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1"/>
      <c r="BA18" s="251"/>
      <c r="BB18" s="251"/>
      <c r="BC18" s="251"/>
      <c r="BD18" s="251"/>
      <c r="BE18" s="252"/>
      <c r="BF18" s="252"/>
      <c r="BG18" s="252"/>
      <c r="BH18" s="252"/>
      <c r="BI18" s="252"/>
      <c r="BJ18" s="252"/>
      <c r="BK18" s="252"/>
      <c r="BL18" s="252"/>
      <c r="BM18" s="252"/>
      <c r="BN18" s="252"/>
      <c r="BO18" s="252"/>
      <c r="BP18" s="252"/>
      <c r="BQ18" s="261">
        <v>12</v>
      </c>
      <c r="BR18" s="262"/>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3"/>
    </row>
    <row r="19" spans="1:131" s="254" customFormat="1" ht="26.25" customHeight="1">
      <c r="A19" s="260">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1"/>
      <c r="BA19" s="251"/>
      <c r="BB19" s="251"/>
      <c r="BC19" s="251"/>
      <c r="BD19" s="251"/>
      <c r="BE19" s="252"/>
      <c r="BF19" s="252"/>
      <c r="BG19" s="252"/>
      <c r="BH19" s="252"/>
      <c r="BI19" s="252"/>
      <c r="BJ19" s="252"/>
      <c r="BK19" s="252"/>
      <c r="BL19" s="252"/>
      <c r="BM19" s="252"/>
      <c r="BN19" s="252"/>
      <c r="BO19" s="252"/>
      <c r="BP19" s="252"/>
      <c r="BQ19" s="261">
        <v>13</v>
      </c>
      <c r="BR19" s="262"/>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3"/>
    </row>
    <row r="20" spans="1:131" s="254" customFormat="1" ht="26.25" customHeight="1">
      <c r="A20" s="260">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1"/>
      <c r="BA20" s="251"/>
      <c r="BB20" s="251"/>
      <c r="BC20" s="251"/>
      <c r="BD20" s="251"/>
      <c r="BE20" s="252"/>
      <c r="BF20" s="252"/>
      <c r="BG20" s="252"/>
      <c r="BH20" s="252"/>
      <c r="BI20" s="252"/>
      <c r="BJ20" s="252"/>
      <c r="BK20" s="252"/>
      <c r="BL20" s="252"/>
      <c r="BM20" s="252"/>
      <c r="BN20" s="252"/>
      <c r="BO20" s="252"/>
      <c r="BP20" s="252"/>
      <c r="BQ20" s="261">
        <v>14</v>
      </c>
      <c r="BR20" s="262"/>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3"/>
    </row>
    <row r="21" spans="1:131" s="254" customFormat="1" ht="26.25" customHeight="1" thickBot="1">
      <c r="A21" s="260">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1"/>
      <c r="BA21" s="251"/>
      <c r="BB21" s="251"/>
      <c r="BC21" s="251"/>
      <c r="BD21" s="251"/>
      <c r="BE21" s="252"/>
      <c r="BF21" s="252"/>
      <c r="BG21" s="252"/>
      <c r="BH21" s="252"/>
      <c r="BI21" s="252"/>
      <c r="BJ21" s="252"/>
      <c r="BK21" s="252"/>
      <c r="BL21" s="252"/>
      <c r="BM21" s="252"/>
      <c r="BN21" s="252"/>
      <c r="BO21" s="252"/>
      <c r="BP21" s="252"/>
      <c r="BQ21" s="261">
        <v>15</v>
      </c>
      <c r="BR21" s="262"/>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3"/>
    </row>
    <row r="22" spans="1:131" s="254" customFormat="1" ht="26.25" customHeight="1">
      <c r="A22" s="260">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383</v>
      </c>
      <c r="BA22" s="1086"/>
      <c r="BB22" s="1086"/>
      <c r="BC22" s="1086"/>
      <c r="BD22" s="1087"/>
      <c r="BE22" s="252"/>
      <c r="BF22" s="252"/>
      <c r="BG22" s="252"/>
      <c r="BH22" s="252"/>
      <c r="BI22" s="252"/>
      <c r="BJ22" s="252"/>
      <c r="BK22" s="252"/>
      <c r="BL22" s="252"/>
      <c r="BM22" s="252"/>
      <c r="BN22" s="252"/>
      <c r="BO22" s="252"/>
      <c r="BP22" s="252"/>
      <c r="BQ22" s="261">
        <v>16</v>
      </c>
      <c r="BR22" s="262"/>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3"/>
    </row>
    <row r="23" spans="1:131" s="254" customFormat="1" ht="26.25" customHeight="1" thickBot="1">
      <c r="A23" s="263" t="s">
        <v>384</v>
      </c>
      <c r="B23" s="995" t="s">
        <v>385</v>
      </c>
      <c r="C23" s="996"/>
      <c r="D23" s="996"/>
      <c r="E23" s="996"/>
      <c r="F23" s="996"/>
      <c r="G23" s="996"/>
      <c r="H23" s="996"/>
      <c r="I23" s="996"/>
      <c r="J23" s="996"/>
      <c r="K23" s="996"/>
      <c r="L23" s="996"/>
      <c r="M23" s="996"/>
      <c r="N23" s="996"/>
      <c r="O23" s="996"/>
      <c r="P23" s="997"/>
      <c r="Q23" s="1119">
        <v>50291</v>
      </c>
      <c r="R23" s="1120"/>
      <c r="S23" s="1120"/>
      <c r="T23" s="1120"/>
      <c r="U23" s="1120"/>
      <c r="V23" s="1120">
        <v>48742</v>
      </c>
      <c r="W23" s="1120"/>
      <c r="X23" s="1120"/>
      <c r="Y23" s="1120"/>
      <c r="Z23" s="1120"/>
      <c r="AA23" s="1120">
        <v>1548</v>
      </c>
      <c r="AB23" s="1120"/>
      <c r="AC23" s="1120"/>
      <c r="AD23" s="1120"/>
      <c r="AE23" s="1121"/>
      <c r="AF23" s="1122">
        <v>1337</v>
      </c>
      <c r="AG23" s="1120"/>
      <c r="AH23" s="1120"/>
      <c r="AI23" s="1120"/>
      <c r="AJ23" s="1123"/>
      <c r="AK23" s="1124"/>
      <c r="AL23" s="1125"/>
      <c r="AM23" s="1125"/>
      <c r="AN23" s="1125"/>
      <c r="AO23" s="1125"/>
      <c r="AP23" s="1120">
        <v>46150</v>
      </c>
      <c r="AQ23" s="1120"/>
      <c r="AR23" s="1120"/>
      <c r="AS23" s="1120"/>
      <c r="AT23" s="1120"/>
      <c r="AU23" s="1126"/>
      <c r="AV23" s="1126"/>
      <c r="AW23" s="1126"/>
      <c r="AX23" s="1126"/>
      <c r="AY23" s="1127"/>
      <c r="AZ23" s="1116" t="s">
        <v>386</v>
      </c>
      <c r="BA23" s="1117"/>
      <c r="BB23" s="1117"/>
      <c r="BC23" s="1117"/>
      <c r="BD23" s="1118"/>
      <c r="BE23" s="252"/>
      <c r="BF23" s="252"/>
      <c r="BG23" s="252"/>
      <c r="BH23" s="252"/>
      <c r="BI23" s="252"/>
      <c r="BJ23" s="252"/>
      <c r="BK23" s="252"/>
      <c r="BL23" s="252"/>
      <c r="BM23" s="252"/>
      <c r="BN23" s="252"/>
      <c r="BO23" s="252"/>
      <c r="BP23" s="252"/>
      <c r="BQ23" s="261">
        <v>17</v>
      </c>
      <c r="BR23" s="262"/>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3"/>
    </row>
    <row r="24" spans="1:131" s="254" customFormat="1" ht="26.25" customHeight="1">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1"/>
      <c r="BA24" s="251"/>
      <c r="BB24" s="251"/>
      <c r="BC24" s="251"/>
      <c r="BD24" s="251"/>
      <c r="BE24" s="252"/>
      <c r="BF24" s="252"/>
      <c r="BG24" s="252"/>
      <c r="BH24" s="252"/>
      <c r="BI24" s="252"/>
      <c r="BJ24" s="252"/>
      <c r="BK24" s="252"/>
      <c r="BL24" s="252"/>
      <c r="BM24" s="252"/>
      <c r="BN24" s="252"/>
      <c r="BO24" s="252"/>
      <c r="BP24" s="252"/>
      <c r="BQ24" s="261">
        <v>18</v>
      </c>
      <c r="BR24" s="262"/>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3"/>
    </row>
    <row r="25" spans="1:131" s="246" customFormat="1" ht="26.25" customHeight="1" thickBot="1">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1"/>
      <c r="BK25" s="251"/>
      <c r="BL25" s="251"/>
      <c r="BM25" s="251"/>
      <c r="BN25" s="251"/>
      <c r="BO25" s="264"/>
      <c r="BP25" s="264"/>
      <c r="BQ25" s="261">
        <v>19</v>
      </c>
      <c r="BR25" s="262"/>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5"/>
    </row>
    <row r="26" spans="1:131" s="246" customFormat="1" ht="26.25" customHeight="1">
      <c r="A26" s="1046" t="s">
        <v>363</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370</v>
      </c>
      <c r="BF26" s="1053"/>
      <c r="BG26" s="1053"/>
      <c r="BH26" s="1053"/>
      <c r="BI26" s="1068"/>
      <c r="BJ26" s="251"/>
      <c r="BK26" s="251"/>
      <c r="BL26" s="251"/>
      <c r="BM26" s="251"/>
      <c r="BN26" s="251"/>
      <c r="BO26" s="264"/>
      <c r="BP26" s="264"/>
      <c r="BQ26" s="261">
        <v>20</v>
      </c>
      <c r="BR26" s="262"/>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5"/>
    </row>
    <row r="27" spans="1:131" s="246"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1"/>
      <c r="BK27" s="251"/>
      <c r="BL27" s="251"/>
      <c r="BM27" s="251"/>
      <c r="BN27" s="251"/>
      <c r="BO27" s="264"/>
      <c r="BP27" s="264"/>
      <c r="BQ27" s="261">
        <v>21</v>
      </c>
      <c r="BR27" s="262"/>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5"/>
    </row>
    <row r="28" spans="1:131" s="246" customFormat="1" ht="26.25" customHeight="1" thickTop="1">
      <c r="A28" s="265">
        <v>1</v>
      </c>
      <c r="B28" s="1101" t="s">
        <v>397</v>
      </c>
      <c r="C28" s="1102"/>
      <c r="D28" s="1102"/>
      <c r="E28" s="1102"/>
      <c r="F28" s="1102"/>
      <c r="G28" s="1102"/>
      <c r="H28" s="1102"/>
      <c r="I28" s="1102"/>
      <c r="J28" s="1102"/>
      <c r="K28" s="1102"/>
      <c r="L28" s="1102"/>
      <c r="M28" s="1102"/>
      <c r="N28" s="1102"/>
      <c r="O28" s="1102"/>
      <c r="P28" s="1103"/>
      <c r="Q28" s="1104">
        <v>18181</v>
      </c>
      <c r="R28" s="1105"/>
      <c r="S28" s="1105"/>
      <c r="T28" s="1105"/>
      <c r="U28" s="1105"/>
      <c r="V28" s="1105">
        <v>18106</v>
      </c>
      <c r="W28" s="1105"/>
      <c r="X28" s="1105"/>
      <c r="Y28" s="1105"/>
      <c r="Z28" s="1105"/>
      <c r="AA28" s="1105">
        <v>75</v>
      </c>
      <c r="AB28" s="1105"/>
      <c r="AC28" s="1105"/>
      <c r="AD28" s="1105"/>
      <c r="AE28" s="1106"/>
      <c r="AF28" s="1107">
        <v>75</v>
      </c>
      <c r="AG28" s="1105"/>
      <c r="AH28" s="1105"/>
      <c r="AI28" s="1105"/>
      <c r="AJ28" s="1108"/>
      <c r="AK28" s="1109">
        <v>1294</v>
      </c>
      <c r="AL28" s="1097"/>
      <c r="AM28" s="1097"/>
      <c r="AN28" s="1097"/>
      <c r="AO28" s="1097"/>
      <c r="AP28" s="1097" t="s">
        <v>568</v>
      </c>
      <c r="AQ28" s="1097"/>
      <c r="AR28" s="1097"/>
      <c r="AS28" s="1097"/>
      <c r="AT28" s="1097"/>
      <c r="AU28" s="1097" t="s">
        <v>568</v>
      </c>
      <c r="AV28" s="1097"/>
      <c r="AW28" s="1097"/>
      <c r="AX28" s="1097"/>
      <c r="AY28" s="1097"/>
      <c r="AZ28" s="1098"/>
      <c r="BA28" s="1098"/>
      <c r="BB28" s="1098"/>
      <c r="BC28" s="1098"/>
      <c r="BD28" s="1098"/>
      <c r="BE28" s="1099"/>
      <c r="BF28" s="1099"/>
      <c r="BG28" s="1099"/>
      <c r="BH28" s="1099"/>
      <c r="BI28" s="1100"/>
      <c r="BJ28" s="251"/>
      <c r="BK28" s="251"/>
      <c r="BL28" s="251"/>
      <c r="BM28" s="251"/>
      <c r="BN28" s="251"/>
      <c r="BO28" s="264"/>
      <c r="BP28" s="264"/>
      <c r="BQ28" s="261">
        <v>22</v>
      </c>
      <c r="BR28" s="262"/>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5"/>
    </row>
    <row r="29" spans="1:131" s="246" customFormat="1" ht="26.25" customHeight="1">
      <c r="A29" s="265">
        <v>2</v>
      </c>
      <c r="B29" s="1088" t="s">
        <v>398</v>
      </c>
      <c r="C29" s="1089"/>
      <c r="D29" s="1089"/>
      <c r="E29" s="1089"/>
      <c r="F29" s="1089"/>
      <c r="G29" s="1089"/>
      <c r="H29" s="1089"/>
      <c r="I29" s="1089"/>
      <c r="J29" s="1089"/>
      <c r="K29" s="1089"/>
      <c r="L29" s="1089"/>
      <c r="M29" s="1089"/>
      <c r="N29" s="1089"/>
      <c r="O29" s="1089"/>
      <c r="P29" s="1090"/>
      <c r="Q29" s="1094">
        <v>11526</v>
      </c>
      <c r="R29" s="1095"/>
      <c r="S29" s="1095"/>
      <c r="T29" s="1095"/>
      <c r="U29" s="1095"/>
      <c r="V29" s="1095">
        <v>11195</v>
      </c>
      <c r="W29" s="1095"/>
      <c r="X29" s="1095"/>
      <c r="Y29" s="1095"/>
      <c r="Z29" s="1095"/>
      <c r="AA29" s="1095">
        <v>332</v>
      </c>
      <c r="AB29" s="1095"/>
      <c r="AC29" s="1095"/>
      <c r="AD29" s="1095"/>
      <c r="AE29" s="1096"/>
      <c r="AF29" s="1070">
        <v>332</v>
      </c>
      <c r="AG29" s="1071"/>
      <c r="AH29" s="1071"/>
      <c r="AI29" s="1071"/>
      <c r="AJ29" s="1072"/>
      <c r="AK29" s="1031">
        <v>1714</v>
      </c>
      <c r="AL29" s="1022"/>
      <c r="AM29" s="1022"/>
      <c r="AN29" s="1022"/>
      <c r="AO29" s="1022"/>
      <c r="AP29" s="1022" t="s">
        <v>506</v>
      </c>
      <c r="AQ29" s="1022"/>
      <c r="AR29" s="1022"/>
      <c r="AS29" s="1022"/>
      <c r="AT29" s="1022"/>
      <c r="AU29" s="1022" t="s">
        <v>506</v>
      </c>
      <c r="AV29" s="1022"/>
      <c r="AW29" s="1022"/>
      <c r="AX29" s="1022"/>
      <c r="AY29" s="1022"/>
      <c r="AZ29" s="1093"/>
      <c r="BA29" s="1093"/>
      <c r="BB29" s="1093"/>
      <c r="BC29" s="1093"/>
      <c r="BD29" s="1093"/>
      <c r="BE29" s="1083"/>
      <c r="BF29" s="1083"/>
      <c r="BG29" s="1083"/>
      <c r="BH29" s="1083"/>
      <c r="BI29" s="1084"/>
      <c r="BJ29" s="251"/>
      <c r="BK29" s="251"/>
      <c r="BL29" s="251"/>
      <c r="BM29" s="251"/>
      <c r="BN29" s="251"/>
      <c r="BO29" s="264"/>
      <c r="BP29" s="264"/>
      <c r="BQ29" s="261">
        <v>23</v>
      </c>
      <c r="BR29" s="262"/>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5"/>
    </row>
    <row r="30" spans="1:131" s="246" customFormat="1" ht="26.25" customHeight="1">
      <c r="A30" s="265">
        <v>3</v>
      </c>
      <c r="B30" s="1088" t="s">
        <v>399</v>
      </c>
      <c r="C30" s="1089"/>
      <c r="D30" s="1089"/>
      <c r="E30" s="1089"/>
      <c r="F30" s="1089"/>
      <c r="G30" s="1089"/>
      <c r="H30" s="1089"/>
      <c r="I30" s="1089"/>
      <c r="J30" s="1089"/>
      <c r="K30" s="1089"/>
      <c r="L30" s="1089"/>
      <c r="M30" s="1089"/>
      <c r="N30" s="1089"/>
      <c r="O30" s="1089"/>
      <c r="P30" s="1090"/>
      <c r="Q30" s="1094">
        <v>1779</v>
      </c>
      <c r="R30" s="1095"/>
      <c r="S30" s="1095"/>
      <c r="T30" s="1095"/>
      <c r="U30" s="1095"/>
      <c r="V30" s="1095">
        <v>1749</v>
      </c>
      <c r="W30" s="1095"/>
      <c r="X30" s="1095"/>
      <c r="Y30" s="1095"/>
      <c r="Z30" s="1095"/>
      <c r="AA30" s="1095">
        <v>30</v>
      </c>
      <c r="AB30" s="1095"/>
      <c r="AC30" s="1095"/>
      <c r="AD30" s="1095"/>
      <c r="AE30" s="1096"/>
      <c r="AF30" s="1070">
        <v>30</v>
      </c>
      <c r="AG30" s="1071"/>
      <c r="AH30" s="1071"/>
      <c r="AI30" s="1071"/>
      <c r="AJ30" s="1072"/>
      <c r="AK30" s="1031">
        <v>306</v>
      </c>
      <c r="AL30" s="1022"/>
      <c r="AM30" s="1022"/>
      <c r="AN30" s="1022"/>
      <c r="AO30" s="1022"/>
      <c r="AP30" s="1022" t="s">
        <v>506</v>
      </c>
      <c r="AQ30" s="1022"/>
      <c r="AR30" s="1022"/>
      <c r="AS30" s="1022"/>
      <c r="AT30" s="1022"/>
      <c r="AU30" s="1022" t="s">
        <v>506</v>
      </c>
      <c r="AV30" s="1022"/>
      <c r="AW30" s="1022"/>
      <c r="AX30" s="1022"/>
      <c r="AY30" s="1022"/>
      <c r="AZ30" s="1093"/>
      <c r="BA30" s="1093"/>
      <c r="BB30" s="1093"/>
      <c r="BC30" s="1093"/>
      <c r="BD30" s="1093"/>
      <c r="BE30" s="1083"/>
      <c r="BF30" s="1083"/>
      <c r="BG30" s="1083"/>
      <c r="BH30" s="1083"/>
      <c r="BI30" s="1084"/>
      <c r="BJ30" s="251"/>
      <c r="BK30" s="251"/>
      <c r="BL30" s="251"/>
      <c r="BM30" s="251"/>
      <c r="BN30" s="251"/>
      <c r="BO30" s="264"/>
      <c r="BP30" s="264"/>
      <c r="BQ30" s="261">
        <v>24</v>
      </c>
      <c r="BR30" s="262"/>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5"/>
    </row>
    <row r="31" spans="1:131" s="246" customFormat="1" ht="26.25" customHeight="1">
      <c r="A31" s="265">
        <v>4</v>
      </c>
      <c r="B31" s="1088" t="s">
        <v>400</v>
      </c>
      <c r="C31" s="1089"/>
      <c r="D31" s="1089"/>
      <c r="E31" s="1089"/>
      <c r="F31" s="1089"/>
      <c r="G31" s="1089"/>
      <c r="H31" s="1089"/>
      <c r="I31" s="1089"/>
      <c r="J31" s="1089"/>
      <c r="K31" s="1089"/>
      <c r="L31" s="1089"/>
      <c r="M31" s="1089"/>
      <c r="N31" s="1089"/>
      <c r="O31" s="1089"/>
      <c r="P31" s="1090"/>
      <c r="Q31" s="1094">
        <v>3266</v>
      </c>
      <c r="R31" s="1095"/>
      <c r="S31" s="1095"/>
      <c r="T31" s="1095"/>
      <c r="U31" s="1095"/>
      <c r="V31" s="1095">
        <v>2743</v>
      </c>
      <c r="W31" s="1095"/>
      <c r="X31" s="1095"/>
      <c r="Y31" s="1095"/>
      <c r="Z31" s="1095"/>
      <c r="AA31" s="1095">
        <v>523</v>
      </c>
      <c r="AB31" s="1095"/>
      <c r="AC31" s="1095"/>
      <c r="AD31" s="1095"/>
      <c r="AE31" s="1096"/>
      <c r="AF31" s="1070">
        <v>5432</v>
      </c>
      <c r="AG31" s="1071"/>
      <c r="AH31" s="1071"/>
      <c r="AI31" s="1071"/>
      <c r="AJ31" s="1072"/>
      <c r="AK31" s="1031">
        <v>18</v>
      </c>
      <c r="AL31" s="1022"/>
      <c r="AM31" s="1022"/>
      <c r="AN31" s="1022"/>
      <c r="AO31" s="1022"/>
      <c r="AP31" s="1022">
        <v>1882</v>
      </c>
      <c r="AQ31" s="1022"/>
      <c r="AR31" s="1022"/>
      <c r="AS31" s="1022"/>
      <c r="AT31" s="1022"/>
      <c r="AU31" s="1022">
        <v>11</v>
      </c>
      <c r="AV31" s="1022"/>
      <c r="AW31" s="1022"/>
      <c r="AX31" s="1022"/>
      <c r="AY31" s="1022"/>
      <c r="AZ31" s="1093" t="s">
        <v>506</v>
      </c>
      <c r="BA31" s="1093"/>
      <c r="BB31" s="1093"/>
      <c r="BC31" s="1093"/>
      <c r="BD31" s="1093"/>
      <c r="BE31" s="1083" t="s">
        <v>401</v>
      </c>
      <c r="BF31" s="1083"/>
      <c r="BG31" s="1083"/>
      <c r="BH31" s="1083"/>
      <c r="BI31" s="1084"/>
      <c r="BJ31" s="251"/>
      <c r="BK31" s="251"/>
      <c r="BL31" s="251"/>
      <c r="BM31" s="251"/>
      <c r="BN31" s="251"/>
      <c r="BO31" s="264"/>
      <c r="BP31" s="264"/>
      <c r="BQ31" s="261">
        <v>25</v>
      </c>
      <c r="BR31" s="262"/>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5"/>
    </row>
    <row r="32" spans="1:131" s="246" customFormat="1" ht="26.25" customHeight="1">
      <c r="A32" s="265">
        <v>5</v>
      </c>
      <c r="B32" s="1088" t="s">
        <v>402</v>
      </c>
      <c r="C32" s="1089"/>
      <c r="D32" s="1089"/>
      <c r="E32" s="1089"/>
      <c r="F32" s="1089"/>
      <c r="G32" s="1089"/>
      <c r="H32" s="1089"/>
      <c r="I32" s="1089"/>
      <c r="J32" s="1089"/>
      <c r="K32" s="1089"/>
      <c r="L32" s="1089"/>
      <c r="M32" s="1089"/>
      <c r="N32" s="1089"/>
      <c r="O32" s="1089"/>
      <c r="P32" s="1090"/>
      <c r="Q32" s="1094">
        <v>3571</v>
      </c>
      <c r="R32" s="1095"/>
      <c r="S32" s="1095"/>
      <c r="T32" s="1095"/>
      <c r="U32" s="1095"/>
      <c r="V32" s="1095">
        <v>3505</v>
      </c>
      <c r="W32" s="1095"/>
      <c r="X32" s="1095"/>
      <c r="Y32" s="1095"/>
      <c r="Z32" s="1095"/>
      <c r="AA32" s="1095">
        <v>66</v>
      </c>
      <c r="AB32" s="1095"/>
      <c r="AC32" s="1095"/>
      <c r="AD32" s="1095"/>
      <c r="AE32" s="1096"/>
      <c r="AF32" s="1070">
        <v>50</v>
      </c>
      <c r="AG32" s="1071"/>
      <c r="AH32" s="1071"/>
      <c r="AI32" s="1071"/>
      <c r="AJ32" s="1072"/>
      <c r="AK32" s="1031">
        <v>1177</v>
      </c>
      <c r="AL32" s="1022"/>
      <c r="AM32" s="1022"/>
      <c r="AN32" s="1022"/>
      <c r="AO32" s="1022"/>
      <c r="AP32" s="1022">
        <v>14514</v>
      </c>
      <c r="AQ32" s="1022"/>
      <c r="AR32" s="1022"/>
      <c r="AS32" s="1022"/>
      <c r="AT32" s="1022"/>
      <c r="AU32" s="1022">
        <v>10639</v>
      </c>
      <c r="AV32" s="1022"/>
      <c r="AW32" s="1022"/>
      <c r="AX32" s="1022"/>
      <c r="AY32" s="1022"/>
      <c r="AZ32" s="1093" t="s">
        <v>506</v>
      </c>
      <c r="BA32" s="1093"/>
      <c r="BB32" s="1093"/>
      <c r="BC32" s="1093"/>
      <c r="BD32" s="1093"/>
      <c r="BE32" s="1083" t="s">
        <v>403</v>
      </c>
      <c r="BF32" s="1083"/>
      <c r="BG32" s="1083"/>
      <c r="BH32" s="1083"/>
      <c r="BI32" s="1084"/>
      <c r="BJ32" s="251"/>
      <c r="BK32" s="251"/>
      <c r="BL32" s="251"/>
      <c r="BM32" s="251"/>
      <c r="BN32" s="251"/>
      <c r="BO32" s="264"/>
      <c r="BP32" s="264"/>
      <c r="BQ32" s="261">
        <v>26</v>
      </c>
      <c r="BR32" s="262"/>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5"/>
    </row>
    <row r="33" spans="1:131" s="246" customFormat="1" ht="26.25" customHeight="1">
      <c r="A33" s="265">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1"/>
      <c r="BK33" s="251"/>
      <c r="BL33" s="251"/>
      <c r="BM33" s="251"/>
      <c r="BN33" s="251"/>
      <c r="BO33" s="264"/>
      <c r="BP33" s="264"/>
      <c r="BQ33" s="261">
        <v>27</v>
      </c>
      <c r="BR33" s="262"/>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5"/>
    </row>
    <row r="34" spans="1:131" s="246" customFormat="1" ht="26.25" customHeight="1">
      <c r="A34" s="265">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1"/>
      <c r="BK34" s="251"/>
      <c r="BL34" s="251"/>
      <c r="BM34" s="251"/>
      <c r="BN34" s="251"/>
      <c r="BO34" s="264"/>
      <c r="BP34" s="264"/>
      <c r="BQ34" s="261">
        <v>28</v>
      </c>
      <c r="BR34" s="262"/>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5"/>
    </row>
    <row r="35" spans="1:131" s="246" customFormat="1" ht="26.25" customHeight="1">
      <c r="A35" s="265">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1"/>
      <c r="BK35" s="251"/>
      <c r="BL35" s="251"/>
      <c r="BM35" s="251"/>
      <c r="BN35" s="251"/>
      <c r="BO35" s="264"/>
      <c r="BP35" s="264"/>
      <c r="BQ35" s="261">
        <v>29</v>
      </c>
      <c r="BR35" s="262"/>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5"/>
    </row>
    <row r="36" spans="1:131" s="246" customFormat="1" ht="26.25" customHeight="1">
      <c r="A36" s="265">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1"/>
      <c r="BK36" s="251"/>
      <c r="BL36" s="251"/>
      <c r="BM36" s="251"/>
      <c r="BN36" s="251"/>
      <c r="BO36" s="264"/>
      <c r="BP36" s="264"/>
      <c r="BQ36" s="261">
        <v>30</v>
      </c>
      <c r="BR36" s="262"/>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5"/>
    </row>
    <row r="37" spans="1:131" s="246" customFormat="1" ht="26.25" customHeight="1">
      <c r="A37" s="265">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1"/>
      <c r="BK37" s="251"/>
      <c r="BL37" s="251"/>
      <c r="BM37" s="251"/>
      <c r="BN37" s="251"/>
      <c r="BO37" s="264"/>
      <c r="BP37" s="264"/>
      <c r="BQ37" s="261">
        <v>31</v>
      </c>
      <c r="BR37" s="262"/>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5"/>
    </row>
    <row r="38" spans="1:131" s="246" customFormat="1" ht="26.25" customHeight="1">
      <c r="A38" s="265">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1"/>
      <c r="BK38" s="251"/>
      <c r="BL38" s="251"/>
      <c r="BM38" s="251"/>
      <c r="BN38" s="251"/>
      <c r="BO38" s="264"/>
      <c r="BP38" s="264"/>
      <c r="BQ38" s="261">
        <v>32</v>
      </c>
      <c r="BR38" s="262"/>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5"/>
    </row>
    <row r="39" spans="1:131" s="246" customFormat="1" ht="26.25" customHeight="1">
      <c r="A39" s="265">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1"/>
      <c r="BK39" s="251"/>
      <c r="BL39" s="251"/>
      <c r="BM39" s="251"/>
      <c r="BN39" s="251"/>
      <c r="BO39" s="264"/>
      <c r="BP39" s="264"/>
      <c r="BQ39" s="261">
        <v>33</v>
      </c>
      <c r="BR39" s="262"/>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5"/>
    </row>
    <row r="40" spans="1:131" s="246" customFormat="1" ht="26.25" customHeight="1">
      <c r="A40" s="260">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1"/>
      <c r="BK40" s="251"/>
      <c r="BL40" s="251"/>
      <c r="BM40" s="251"/>
      <c r="BN40" s="251"/>
      <c r="BO40" s="264"/>
      <c r="BP40" s="264"/>
      <c r="BQ40" s="261">
        <v>34</v>
      </c>
      <c r="BR40" s="262"/>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5"/>
    </row>
    <row r="41" spans="1:131" s="246" customFormat="1" ht="26.25" customHeight="1">
      <c r="A41" s="260">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1"/>
      <c r="BK41" s="251"/>
      <c r="BL41" s="251"/>
      <c r="BM41" s="251"/>
      <c r="BN41" s="251"/>
      <c r="BO41" s="264"/>
      <c r="BP41" s="264"/>
      <c r="BQ41" s="261">
        <v>35</v>
      </c>
      <c r="BR41" s="262"/>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5"/>
    </row>
    <row r="42" spans="1:131" s="246" customFormat="1" ht="26.25" customHeight="1">
      <c r="A42" s="260">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1"/>
      <c r="BK42" s="251"/>
      <c r="BL42" s="251"/>
      <c r="BM42" s="251"/>
      <c r="BN42" s="251"/>
      <c r="BO42" s="264"/>
      <c r="BP42" s="264"/>
      <c r="BQ42" s="261">
        <v>36</v>
      </c>
      <c r="BR42" s="262"/>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5"/>
    </row>
    <row r="43" spans="1:131" s="246" customFormat="1" ht="26.25" customHeight="1">
      <c r="A43" s="260">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1"/>
      <c r="BK43" s="251"/>
      <c r="BL43" s="251"/>
      <c r="BM43" s="251"/>
      <c r="BN43" s="251"/>
      <c r="BO43" s="264"/>
      <c r="BP43" s="264"/>
      <c r="BQ43" s="261">
        <v>37</v>
      </c>
      <c r="BR43" s="262"/>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5"/>
    </row>
    <row r="44" spans="1:131" s="246" customFormat="1" ht="26.25" customHeight="1">
      <c r="A44" s="260">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1"/>
      <c r="BK44" s="251"/>
      <c r="BL44" s="251"/>
      <c r="BM44" s="251"/>
      <c r="BN44" s="251"/>
      <c r="BO44" s="264"/>
      <c r="BP44" s="264"/>
      <c r="BQ44" s="261">
        <v>38</v>
      </c>
      <c r="BR44" s="262"/>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5"/>
    </row>
    <row r="45" spans="1:131" s="246" customFormat="1" ht="26.25" customHeight="1">
      <c r="A45" s="260">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1"/>
      <c r="BK45" s="251"/>
      <c r="BL45" s="251"/>
      <c r="BM45" s="251"/>
      <c r="BN45" s="251"/>
      <c r="BO45" s="264"/>
      <c r="BP45" s="264"/>
      <c r="BQ45" s="261">
        <v>39</v>
      </c>
      <c r="BR45" s="262"/>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5"/>
    </row>
    <row r="46" spans="1:131" s="246" customFormat="1" ht="26.25" customHeight="1">
      <c r="A46" s="260">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1"/>
      <c r="BK46" s="251"/>
      <c r="BL46" s="251"/>
      <c r="BM46" s="251"/>
      <c r="BN46" s="251"/>
      <c r="BO46" s="264"/>
      <c r="BP46" s="264"/>
      <c r="BQ46" s="261">
        <v>40</v>
      </c>
      <c r="BR46" s="262"/>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5"/>
    </row>
    <row r="47" spans="1:131" s="246" customFormat="1" ht="26.25" customHeight="1">
      <c r="A47" s="260">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1"/>
      <c r="BK47" s="251"/>
      <c r="BL47" s="251"/>
      <c r="BM47" s="251"/>
      <c r="BN47" s="251"/>
      <c r="BO47" s="264"/>
      <c r="BP47" s="264"/>
      <c r="BQ47" s="261">
        <v>41</v>
      </c>
      <c r="BR47" s="262"/>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5"/>
    </row>
    <row r="48" spans="1:131" s="246" customFormat="1" ht="26.25" customHeight="1">
      <c r="A48" s="260">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1"/>
      <c r="BK48" s="251"/>
      <c r="BL48" s="251"/>
      <c r="BM48" s="251"/>
      <c r="BN48" s="251"/>
      <c r="BO48" s="264"/>
      <c r="BP48" s="264"/>
      <c r="BQ48" s="261">
        <v>42</v>
      </c>
      <c r="BR48" s="262"/>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5"/>
    </row>
    <row r="49" spans="1:131" s="246" customFormat="1" ht="26.25" customHeight="1">
      <c r="A49" s="260">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1"/>
      <c r="BK49" s="251"/>
      <c r="BL49" s="251"/>
      <c r="BM49" s="251"/>
      <c r="BN49" s="251"/>
      <c r="BO49" s="264"/>
      <c r="BP49" s="264"/>
      <c r="BQ49" s="261">
        <v>43</v>
      </c>
      <c r="BR49" s="262"/>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5"/>
    </row>
    <row r="50" spans="1:131" s="246" customFormat="1" ht="26.25" customHeight="1">
      <c r="A50" s="260">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1"/>
      <c r="BK50" s="251"/>
      <c r="BL50" s="251"/>
      <c r="BM50" s="251"/>
      <c r="BN50" s="251"/>
      <c r="BO50" s="264"/>
      <c r="BP50" s="264"/>
      <c r="BQ50" s="261">
        <v>44</v>
      </c>
      <c r="BR50" s="262"/>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5"/>
    </row>
    <row r="51" spans="1:131" s="246" customFormat="1" ht="26.25" customHeight="1">
      <c r="A51" s="260">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1"/>
      <c r="BK51" s="251"/>
      <c r="BL51" s="251"/>
      <c r="BM51" s="251"/>
      <c r="BN51" s="251"/>
      <c r="BO51" s="264"/>
      <c r="BP51" s="264"/>
      <c r="BQ51" s="261">
        <v>45</v>
      </c>
      <c r="BR51" s="262"/>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5"/>
    </row>
    <row r="52" spans="1:131" s="246" customFormat="1" ht="26.25" customHeight="1">
      <c r="A52" s="260">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1"/>
      <c r="BK52" s="251"/>
      <c r="BL52" s="251"/>
      <c r="BM52" s="251"/>
      <c r="BN52" s="251"/>
      <c r="BO52" s="264"/>
      <c r="BP52" s="264"/>
      <c r="BQ52" s="261">
        <v>46</v>
      </c>
      <c r="BR52" s="262"/>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5"/>
    </row>
    <row r="53" spans="1:131" s="246" customFormat="1" ht="26.25" customHeight="1">
      <c r="A53" s="260">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1"/>
      <c r="BK53" s="251"/>
      <c r="BL53" s="251"/>
      <c r="BM53" s="251"/>
      <c r="BN53" s="251"/>
      <c r="BO53" s="264"/>
      <c r="BP53" s="264"/>
      <c r="BQ53" s="261">
        <v>47</v>
      </c>
      <c r="BR53" s="262"/>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5"/>
    </row>
    <row r="54" spans="1:131" s="246" customFormat="1" ht="26.25" customHeight="1">
      <c r="A54" s="260">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1"/>
      <c r="BK54" s="251"/>
      <c r="BL54" s="251"/>
      <c r="BM54" s="251"/>
      <c r="BN54" s="251"/>
      <c r="BO54" s="264"/>
      <c r="BP54" s="264"/>
      <c r="BQ54" s="261">
        <v>48</v>
      </c>
      <c r="BR54" s="262"/>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5"/>
    </row>
    <row r="55" spans="1:131" s="246" customFormat="1" ht="26.25" customHeight="1">
      <c r="A55" s="260">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1"/>
      <c r="BK55" s="251"/>
      <c r="BL55" s="251"/>
      <c r="BM55" s="251"/>
      <c r="BN55" s="251"/>
      <c r="BO55" s="264"/>
      <c r="BP55" s="264"/>
      <c r="BQ55" s="261">
        <v>49</v>
      </c>
      <c r="BR55" s="262"/>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5"/>
    </row>
    <row r="56" spans="1:131" s="246" customFormat="1" ht="26.25" customHeight="1">
      <c r="A56" s="260">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1"/>
      <c r="BK56" s="251"/>
      <c r="BL56" s="251"/>
      <c r="BM56" s="251"/>
      <c r="BN56" s="251"/>
      <c r="BO56" s="264"/>
      <c r="BP56" s="264"/>
      <c r="BQ56" s="261">
        <v>50</v>
      </c>
      <c r="BR56" s="262"/>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5"/>
    </row>
    <row r="57" spans="1:131" s="246" customFormat="1" ht="26.25" customHeight="1">
      <c r="A57" s="260">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1"/>
      <c r="BK57" s="251"/>
      <c r="BL57" s="251"/>
      <c r="BM57" s="251"/>
      <c r="BN57" s="251"/>
      <c r="BO57" s="264"/>
      <c r="BP57" s="264"/>
      <c r="BQ57" s="261">
        <v>51</v>
      </c>
      <c r="BR57" s="262"/>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5"/>
    </row>
    <row r="58" spans="1:131" s="246" customFormat="1" ht="26.25" customHeight="1">
      <c r="A58" s="260">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1"/>
      <c r="BK58" s="251"/>
      <c r="BL58" s="251"/>
      <c r="BM58" s="251"/>
      <c r="BN58" s="251"/>
      <c r="BO58" s="264"/>
      <c r="BP58" s="264"/>
      <c r="BQ58" s="261">
        <v>52</v>
      </c>
      <c r="BR58" s="262"/>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5"/>
    </row>
    <row r="59" spans="1:131" s="246" customFormat="1" ht="26.25" customHeight="1">
      <c r="A59" s="260">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1"/>
      <c r="BK59" s="251"/>
      <c r="BL59" s="251"/>
      <c r="BM59" s="251"/>
      <c r="BN59" s="251"/>
      <c r="BO59" s="264"/>
      <c r="BP59" s="264"/>
      <c r="BQ59" s="261">
        <v>53</v>
      </c>
      <c r="BR59" s="262"/>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5"/>
    </row>
    <row r="60" spans="1:131" s="246" customFormat="1" ht="26.25" customHeight="1">
      <c r="A60" s="260">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1"/>
      <c r="BK60" s="251"/>
      <c r="BL60" s="251"/>
      <c r="BM60" s="251"/>
      <c r="BN60" s="251"/>
      <c r="BO60" s="264"/>
      <c r="BP60" s="264"/>
      <c r="BQ60" s="261">
        <v>54</v>
      </c>
      <c r="BR60" s="262"/>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5"/>
    </row>
    <row r="61" spans="1:131" s="246" customFormat="1" ht="26.25" customHeight="1" thickBot="1">
      <c r="A61" s="260">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1"/>
      <c r="BK61" s="251"/>
      <c r="BL61" s="251"/>
      <c r="BM61" s="251"/>
      <c r="BN61" s="251"/>
      <c r="BO61" s="264"/>
      <c r="BP61" s="264"/>
      <c r="BQ61" s="261">
        <v>55</v>
      </c>
      <c r="BR61" s="262"/>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5"/>
    </row>
    <row r="62" spans="1:131" s="246" customFormat="1" ht="26.25" customHeight="1">
      <c r="A62" s="260">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4"/>
      <c r="BP62" s="264"/>
      <c r="BQ62" s="261">
        <v>56</v>
      </c>
      <c r="BR62" s="262"/>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5"/>
    </row>
    <row r="63" spans="1:131" s="246" customFormat="1" ht="26.25" customHeight="1" thickBot="1">
      <c r="A63" s="263" t="s">
        <v>384</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5919</v>
      </c>
      <c r="AG63" s="1010"/>
      <c r="AH63" s="1010"/>
      <c r="AI63" s="1010"/>
      <c r="AJ63" s="1081"/>
      <c r="AK63" s="1082"/>
      <c r="AL63" s="1014"/>
      <c r="AM63" s="1014"/>
      <c r="AN63" s="1014"/>
      <c r="AO63" s="1014"/>
      <c r="AP63" s="1010">
        <v>16396</v>
      </c>
      <c r="AQ63" s="1010"/>
      <c r="AR63" s="1010"/>
      <c r="AS63" s="1010"/>
      <c r="AT63" s="1010"/>
      <c r="AU63" s="1010">
        <v>10650</v>
      </c>
      <c r="AV63" s="1010"/>
      <c r="AW63" s="1010"/>
      <c r="AX63" s="1010"/>
      <c r="AY63" s="1010"/>
      <c r="AZ63" s="1076"/>
      <c r="BA63" s="1076"/>
      <c r="BB63" s="1076"/>
      <c r="BC63" s="1076"/>
      <c r="BD63" s="1076"/>
      <c r="BE63" s="1011"/>
      <c r="BF63" s="1011"/>
      <c r="BG63" s="1011"/>
      <c r="BH63" s="1011"/>
      <c r="BI63" s="1012"/>
      <c r="BJ63" s="1077" t="s">
        <v>136</v>
      </c>
      <c r="BK63" s="1002"/>
      <c r="BL63" s="1002"/>
      <c r="BM63" s="1002"/>
      <c r="BN63" s="1078"/>
      <c r="BO63" s="264"/>
      <c r="BP63" s="264"/>
      <c r="BQ63" s="261">
        <v>57</v>
      </c>
      <c r="BR63" s="262"/>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5"/>
    </row>
    <row r="65" spans="1:131" s="246" customFormat="1" ht="26.25" customHeight="1" thickBot="1">
      <c r="A65" s="251" t="s">
        <v>406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5"/>
    </row>
    <row r="66" spans="1:131" s="246" customFormat="1" ht="26.25" customHeight="1">
      <c r="A66" s="1046" t="s">
        <v>407</v>
      </c>
      <c r="B66" s="1047"/>
      <c r="C66" s="1047"/>
      <c r="D66" s="1047"/>
      <c r="E66" s="1047"/>
      <c r="F66" s="1047"/>
      <c r="G66" s="1047"/>
      <c r="H66" s="1047"/>
      <c r="I66" s="1047"/>
      <c r="J66" s="1047"/>
      <c r="K66" s="1047"/>
      <c r="L66" s="1047"/>
      <c r="M66" s="1047"/>
      <c r="N66" s="1047"/>
      <c r="O66" s="1047"/>
      <c r="P66" s="1048"/>
      <c r="Q66" s="1052" t="s">
        <v>389</v>
      </c>
      <c r="R66" s="1053"/>
      <c r="S66" s="1053"/>
      <c r="T66" s="1053"/>
      <c r="U66" s="1054"/>
      <c r="V66" s="1052" t="s">
        <v>390</v>
      </c>
      <c r="W66" s="1053"/>
      <c r="X66" s="1053"/>
      <c r="Y66" s="1053"/>
      <c r="Z66" s="1054"/>
      <c r="AA66" s="1052" t="s">
        <v>408</v>
      </c>
      <c r="AB66" s="1053"/>
      <c r="AC66" s="1053"/>
      <c r="AD66" s="1053"/>
      <c r="AE66" s="1054"/>
      <c r="AF66" s="1058" t="s">
        <v>409</v>
      </c>
      <c r="AG66" s="1059"/>
      <c r="AH66" s="1059"/>
      <c r="AI66" s="1059"/>
      <c r="AJ66" s="1060"/>
      <c r="AK66" s="1052" t="s">
        <v>410</v>
      </c>
      <c r="AL66" s="1047"/>
      <c r="AM66" s="1047"/>
      <c r="AN66" s="1047"/>
      <c r="AO66" s="1048"/>
      <c r="AP66" s="1052" t="s">
        <v>411</v>
      </c>
      <c r="AQ66" s="1053"/>
      <c r="AR66" s="1053"/>
      <c r="AS66" s="1053"/>
      <c r="AT66" s="1054"/>
      <c r="AU66" s="1052" t="s">
        <v>412</v>
      </c>
      <c r="AV66" s="1053"/>
      <c r="AW66" s="1053"/>
      <c r="AX66" s="1053"/>
      <c r="AY66" s="1054"/>
      <c r="AZ66" s="1052" t="s">
        <v>370</v>
      </c>
      <c r="BA66" s="1053"/>
      <c r="BB66" s="1053"/>
      <c r="BC66" s="1053"/>
      <c r="BD66" s="1068"/>
      <c r="BE66" s="264"/>
      <c r="BF66" s="264"/>
      <c r="BG66" s="264"/>
      <c r="BH66" s="264"/>
      <c r="BI66" s="264"/>
      <c r="BJ66" s="264"/>
      <c r="BK66" s="264"/>
      <c r="BL66" s="264"/>
      <c r="BM66" s="264"/>
      <c r="BN66" s="264"/>
      <c r="BO66" s="264"/>
      <c r="BP66" s="264"/>
      <c r="BQ66" s="261">
        <v>60</v>
      </c>
      <c r="BR66" s="266"/>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5"/>
    </row>
    <row r="67" spans="1:131" s="246"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4"/>
      <c r="BF67" s="264"/>
      <c r="BG67" s="264"/>
      <c r="BH67" s="264"/>
      <c r="BI67" s="264"/>
      <c r="BJ67" s="264"/>
      <c r="BK67" s="264"/>
      <c r="BL67" s="264"/>
      <c r="BM67" s="264"/>
      <c r="BN67" s="264"/>
      <c r="BO67" s="264"/>
      <c r="BP67" s="264"/>
      <c r="BQ67" s="261">
        <v>61</v>
      </c>
      <c r="BR67" s="266"/>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5"/>
    </row>
    <row r="68" spans="1:131" s="246" customFormat="1" ht="26.25" customHeight="1" thickTop="1">
      <c r="A68" s="257">
        <v>1</v>
      </c>
      <c r="B68" s="1036" t="s">
        <v>590</v>
      </c>
      <c r="C68" s="1037"/>
      <c r="D68" s="1037"/>
      <c r="E68" s="1037"/>
      <c r="F68" s="1037"/>
      <c r="G68" s="1037"/>
      <c r="H68" s="1037"/>
      <c r="I68" s="1037"/>
      <c r="J68" s="1037"/>
      <c r="K68" s="1037"/>
      <c r="L68" s="1037"/>
      <c r="M68" s="1037"/>
      <c r="N68" s="1037"/>
      <c r="O68" s="1037"/>
      <c r="P68" s="1038"/>
      <c r="Q68" s="1039">
        <v>12074</v>
      </c>
      <c r="R68" s="1033"/>
      <c r="S68" s="1033"/>
      <c r="T68" s="1033"/>
      <c r="U68" s="1033"/>
      <c r="V68" s="1033">
        <v>9960</v>
      </c>
      <c r="W68" s="1033"/>
      <c r="X68" s="1033"/>
      <c r="Y68" s="1033"/>
      <c r="Z68" s="1033"/>
      <c r="AA68" s="1033">
        <v>2114</v>
      </c>
      <c r="AB68" s="1033"/>
      <c r="AC68" s="1033"/>
      <c r="AD68" s="1033"/>
      <c r="AE68" s="1033"/>
      <c r="AF68" s="1033">
        <v>11373</v>
      </c>
      <c r="AG68" s="1033"/>
      <c r="AH68" s="1033"/>
      <c r="AI68" s="1033"/>
      <c r="AJ68" s="1033"/>
      <c r="AK68" s="1033">
        <v>160</v>
      </c>
      <c r="AL68" s="1033"/>
      <c r="AM68" s="1033"/>
      <c r="AN68" s="1033"/>
      <c r="AO68" s="1033"/>
      <c r="AP68" s="1033" t="s">
        <v>506</v>
      </c>
      <c r="AQ68" s="1033"/>
      <c r="AR68" s="1033"/>
      <c r="AS68" s="1033"/>
      <c r="AT68" s="1033"/>
      <c r="AU68" s="1033" t="s">
        <v>568</v>
      </c>
      <c r="AV68" s="1033"/>
      <c r="AW68" s="1033"/>
      <c r="AX68" s="1033"/>
      <c r="AY68" s="1033"/>
      <c r="AZ68" s="1034" t="s">
        <v>579</v>
      </c>
      <c r="BA68" s="1034"/>
      <c r="BB68" s="1034"/>
      <c r="BC68" s="1034"/>
      <c r="BD68" s="1035"/>
      <c r="BE68" s="264"/>
      <c r="BF68" s="264"/>
      <c r="BG68" s="264"/>
      <c r="BH68" s="264"/>
      <c r="BI68" s="264"/>
      <c r="BJ68" s="264"/>
      <c r="BK68" s="264"/>
      <c r="BL68" s="264"/>
      <c r="BM68" s="264"/>
      <c r="BN68" s="264"/>
      <c r="BO68" s="264"/>
      <c r="BP68" s="264"/>
      <c r="BQ68" s="261">
        <v>62</v>
      </c>
      <c r="BR68" s="266"/>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5"/>
    </row>
    <row r="69" spans="1:131" s="246" customFormat="1" ht="26.25" customHeight="1">
      <c r="A69" s="260">
        <v>2</v>
      </c>
      <c r="B69" s="1025" t="s">
        <v>569</v>
      </c>
      <c r="C69" s="1026"/>
      <c r="D69" s="1026"/>
      <c r="E69" s="1026"/>
      <c r="F69" s="1026"/>
      <c r="G69" s="1026"/>
      <c r="H69" s="1026"/>
      <c r="I69" s="1026"/>
      <c r="J69" s="1026"/>
      <c r="K69" s="1026"/>
      <c r="L69" s="1026"/>
      <c r="M69" s="1026"/>
      <c r="N69" s="1026"/>
      <c r="O69" s="1026"/>
      <c r="P69" s="1027"/>
      <c r="Q69" s="1028">
        <v>24333</v>
      </c>
      <c r="R69" s="1022"/>
      <c r="S69" s="1022"/>
      <c r="T69" s="1022"/>
      <c r="U69" s="1022"/>
      <c r="V69" s="1022">
        <v>23280</v>
      </c>
      <c r="W69" s="1022"/>
      <c r="X69" s="1022"/>
      <c r="Y69" s="1022"/>
      <c r="Z69" s="1022"/>
      <c r="AA69" s="1022">
        <v>1053</v>
      </c>
      <c r="AB69" s="1022"/>
      <c r="AC69" s="1022"/>
      <c r="AD69" s="1022"/>
      <c r="AE69" s="1022"/>
      <c r="AF69" s="1022">
        <v>1053</v>
      </c>
      <c r="AG69" s="1022"/>
      <c r="AH69" s="1022"/>
      <c r="AI69" s="1022"/>
      <c r="AJ69" s="1022"/>
      <c r="AK69" s="1022">
        <v>30</v>
      </c>
      <c r="AL69" s="1022"/>
      <c r="AM69" s="1022"/>
      <c r="AN69" s="1022"/>
      <c r="AO69" s="1022"/>
      <c r="AP69" s="1022" t="s">
        <v>568</v>
      </c>
      <c r="AQ69" s="1022"/>
      <c r="AR69" s="1022"/>
      <c r="AS69" s="1022"/>
      <c r="AT69" s="1022"/>
      <c r="AU69" s="1032" t="s">
        <v>506</v>
      </c>
      <c r="AV69" s="1030"/>
      <c r="AW69" s="1030"/>
      <c r="AX69" s="1030"/>
      <c r="AY69" s="1031"/>
      <c r="AZ69" s="1023"/>
      <c r="BA69" s="1023"/>
      <c r="BB69" s="1023"/>
      <c r="BC69" s="1023"/>
      <c r="BD69" s="1024"/>
      <c r="BE69" s="264"/>
      <c r="BF69" s="264"/>
      <c r="BG69" s="264"/>
      <c r="BH69" s="264"/>
      <c r="BI69" s="264"/>
      <c r="BJ69" s="264"/>
      <c r="BK69" s="264"/>
      <c r="BL69" s="264"/>
      <c r="BM69" s="264"/>
      <c r="BN69" s="264"/>
      <c r="BO69" s="264"/>
      <c r="BP69" s="264"/>
      <c r="BQ69" s="261">
        <v>63</v>
      </c>
      <c r="BR69" s="266"/>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5"/>
    </row>
    <row r="70" spans="1:131" s="246" customFormat="1" ht="26.25" customHeight="1">
      <c r="A70" s="260">
        <v>3</v>
      </c>
      <c r="B70" s="1025" t="s">
        <v>570</v>
      </c>
      <c r="C70" s="1026"/>
      <c r="D70" s="1026"/>
      <c r="E70" s="1026"/>
      <c r="F70" s="1026"/>
      <c r="G70" s="1026"/>
      <c r="H70" s="1026"/>
      <c r="I70" s="1026"/>
      <c r="J70" s="1026"/>
      <c r="K70" s="1026"/>
      <c r="L70" s="1026"/>
      <c r="M70" s="1026"/>
      <c r="N70" s="1026"/>
      <c r="O70" s="1026"/>
      <c r="P70" s="1027"/>
      <c r="Q70" s="1028">
        <v>180</v>
      </c>
      <c r="R70" s="1022"/>
      <c r="S70" s="1022"/>
      <c r="T70" s="1022"/>
      <c r="U70" s="1022"/>
      <c r="V70" s="1022">
        <v>132</v>
      </c>
      <c r="W70" s="1022"/>
      <c r="X70" s="1022"/>
      <c r="Y70" s="1022"/>
      <c r="Z70" s="1022"/>
      <c r="AA70" s="1022">
        <v>48</v>
      </c>
      <c r="AB70" s="1022"/>
      <c r="AC70" s="1022"/>
      <c r="AD70" s="1022"/>
      <c r="AE70" s="1022"/>
      <c r="AF70" s="1022">
        <v>48</v>
      </c>
      <c r="AG70" s="1022"/>
      <c r="AH70" s="1022"/>
      <c r="AI70" s="1022"/>
      <c r="AJ70" s="1022"/>
      <c r="AK70" s="1022" t="s">
        <v>580</v>
      </c>
      <c r="AL70" s="1022"/>
      <c r="AM70" s="1022"/>
      <c r="AN70" s="1022"/>
      <c r="AO70" s="1022"/>
      <c r="AP70" s="1022" t="s">
        <v>568</v>
      </c>
      <c r="AQ70" s="1022"/>
      <c r="AR70" s="1022"/>
      <c r="AS70" s="1022"/>
      <c r="AT70" s="1022"/>
      <c r="AU70" s="1032" t="s">
        <v>506</v>
      </c>
      <c r="AV70" s="1030"/>
      <c r="AW70" s="1030"/>
      <c r="AX70" s="1030"/>
      <c r="AY70" s="1031"/>
      <c r="AZ70" s="1023"/>
      <c r="BA70" s="1023"/>
      <c r="BB70" s="1023"/>
      <c r="BC70" s="1023"/>
      <c r="BD70" s="1024"/>
      <c r="BE70" s="264"/>
      <c r="BF70" s="264"/>
      <c r="BG70" s="264"/>
      <c r="BH70" s="264"/>
      <c r="BI70" s="264"/>
      <c r="BJ70" s="264"/>
      <c r="BK70" s="264"/>
      <c r="BL70" s="264"/>
      <c r="BM70" s="264"/>
      <c r="BN70" s="264"/>
      <c r="BO70" s="264"/>
      <c r="BP70" s="264"/>
      <c r="BQ70" s="261">
        <v>64</v>
      </c>
      <c r="BR70" s="266"/>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5"/>
    </row>
    <row r="71" spans="1:131" s="246" customFormat="1" ht="26.25" customHeight="1">
      <c r="A71" s="260">
        <v>4</v>
      </c>
      <c r="B71" s="1025" t="s">
        <v>571</v>
      </c>
      <c r="C71" s="1026"/>
      <c r="D71" s="1026"/>
      <c r="E71" s="1026"/>
      <c r="F71" s="1026"/>
      <c r="G71" s="1026"/>
      <c r="H71" s="1026"/>
      <c r="I71" s="1026"/>
      <c r="J71" s="1026"/>
      <c r="K71" s="1026"/>
      <c r="L71" s="1026"/>
      <c r="M71" s="1026"/>
      <c r="N71" s="1026"/>
      <c r="O71" s="1026"/>
      <c r="P71" s="1027"/>
      <c r="Q71" s="1028">
        <v>109</v>
      </c>
      <c r="R71" s="1022"/>
      <c r="S71" s="1022"/>
      <c r="T71" s="1022"/>
      <c r="U71" s="1022"/>
      <c r="V71" s="1022">
        <v>98</v>
      </c>
      <c r="W71" s="1022"/>
      <c r="X71" s="1022"/>
      <c r="Y71" s="1022"/>
      <c r="Z71" s="1022"/>
      <c r="AA71" s="1022">
        <v>10</v>
      </c>
      <c r="AB71" s="1022"/>
      <c r="AC71" s="1022"/>
      <c r="AD71" s="1022"/>
      <c r="AE71" s="1022"/>
      <c r="AF71" s="1022">
        <v>10</v>
      </c>
      <c r="AG71" s="1022"/>
      <c r="AH71" s="1022"/>
      <c r="AI71" s="1022"/>
      <c r="AJ71" s="1022"/>
      <c r="AK71" s="1022">
        <v>2</v>
      </c>
      <c r="AL71" s="1022"/>
      <c r="AM71" s="1022"/>
      <c r="AN71" s="1022"/>
      <c r="AO71" s="1022"/>
      <c r="AP71" s="1022" t="s">
        <v>568</v>
      </c>
      <c r="AQ71" s="1022"/>
      <c r="AR71" s="1022"/>
      <c r="AS71" s="1022"/>
      <c r="AT71" s="1022"/>
      <c r="AU71" s="1032" t="s">
        <v>506</v>
      </c>
      <c r="AV71" s="1030"/>
      <c r="AW71" s="1030"/>
      <c r="AX71" s="1030"/>
      <c r="AY71" s="1031"/>
      <c r="AZ71" s="1023"/>
      <c r="BA71" s="1023"/>
      <c r="BB71" s="1023"/>
      <c r="BC71" s="1023"/>
      <c r="BD71" s="1024"/>
      <c r="BE71" s="264"/>
      <c r="BF71" s="264"/>
      <c r="BG71" s="264"/>
      <c r="BH71" s="264"/>
      <c r="BI71" s="264"/>
      <c r="BJ71" s="264"/>
      <c r="BK71" s="264"/>
      <c r="BL71" s="264"/>
      <c r="BM71" s="264"/>
      <c r="BN71" s="264"/>
      <c r="BO71" s="264"/>
      <c r="BP71" s="264"/>
      <c r="BQ71" s="261">
        <v>65</v>
      </c>
      <c r="BR71" s="266"/>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5"/>
    </row>
    <row r="72" spans="1:131" s="246" customFormat="1" ht="26.25" customHeight="1">
      <c r="A72" s="260">
        <v>5</v>
      </c>
      <c r="B72" s="1025" t="s">
        <v>572</v>
      </c>
      <c r="C72" s="1026"/>
      <c r="D72" s="1026"/>
      <c r="E72" s="1026"/>
      <c r="F72" s="1026"/>
      <c r="G72" s="1026"/>
      <c r="H72" s="1026"/>
      <c r="I72" s="1026"/>
      <c r="J72" s="1026"/>
      <c r="K72" s="1026"/>
      <c r="L72" s="1026"/>
      <c r="M72" s="1026"/>
      <c r="N72" s="1026"/>
      <c r="O72" s="1026"/>
      <c r="P72" s="1027"/>
      <c r="Q72" s="1028">
        <v>110</v>
      </c>
      <c r="R72" s="1022"/>
      <c r="S72" s="1022"/>
      <c r="T72" s="1022"/>
      <c r="U72" s="1022"/>
      <c r="V72" s="1022">
        <v>81</v>
      </c>
      <c r="W72" s="1022"/>
      <c r="X72" s="1022"/>
      <c r="Y72" s="1022"/>
      <c r="Z72" s="1022"/>
      <c r="AA72" s="1022">
        <v>29</v>
      </c>
      <c r="AB72" s="1022"/>
      <c r="AC72" s="1022"/>
      <c r="AD72" s="1022"/>
      <c r="AE72" s="1022"/>
      <c r="AF72" s="1022">
        <v>29</v>
      </c>
      <c r="AG72" s="1022"/>
      <c r="AH72" s="1022"/>
      <c r="AI72" s="1022"/>
      <c r="AJ72" s="1022"/>
      <c r="AK72" s="1022" t="s">
        <v>568</v>
      </c>
      <c r="AL72" s="1022"/>
      <c r="AM72" s="1022"/>
      <c r="AN72" s="1022"/>
      <c r="AO72" s="1022"/>
      <c r="AP72" s="1022" t="s">
        <v>568</v>
      </c>
      <c r="AQ72" s="1022"/>
      <c r="AR72" s="1022"/>
      <c r="AS72" s="1022"/>
      <c r="AT72" s="1022"/>
      <c r="AU72" s="1032" t="s">
        <v>506</v>
      </c>
      <c r="AV72" s="1030"/>
      <c r="AW72" s="1030"/>
      <c r="AX72" s="1030"/>
      <c r="AY72" s="1031"/>
      <c r="AZ72" s="1023"/>
      <c r="BA72" s="1023"/>
      <c r="BB72" s="1023"/>
      <c r="BC72" s="1023"/>
      <c r="BD72" s="1024"/>
      <c r="BE72" s="264"/>
      <c r="BF72" s="264"/>
      <c r="BG72" s="264"/>
      <c r="BH72" s="264"/>
      <c r="BI72" s="264"/>
      <c r="BJ72" s="264"/>
      <c r="BK72" s="264"/>
      <c r="BL72" s="264"/>
      <c r="BM72" s="264"/>
      <c r="BN72" s="264"/>
      <c r="BO72" s="264"/>
      <c r="BP72" s="264"/>
      <c r="BQ72" s="261">
        <v>66</v>
      </c>
      <c r="BR72" s="266"/>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5"/>
    </row>
    <row r="73" spans="1:131" s="246" customFormat="1" ht="26.25" customHeight="1">
      <c r="A73" s="260">
        <v>6</v>
      </c>
      <c r="B73" s="1025" t="s">
        <v>573</v>
      </c>
      <c r="C73" s="1026"/>
      <c r="D73" s="1026"/>
      <c r="E73" s="1026"/>
      <c r="F73" s="1026"/>
      <c r="G73" s="1026"/>
      <c r="H73" s="1026"/>
      <c r="I73" s="1026"/>
      <c r="J73" s="1026"/>
      <c r="K73" s="1026"/>
      <c r="L73" s="1026"/>
      <c r="M73" s="1026"/>
      <c r="N73" s="1026"/>
      <c r="O73" s="1026"/>
      <c r="P73" s="1027"/>
      <c r="Q73" s="1028">
        <v>2810</v>
      </c>
      <c r="R73" s="1022"/>
      <c r="S73" s="1022"/>
      <c r="T73" s="1022"/>
      <c r="U73" s="1022"/>
      <c r="V73" s="1022">
        <v>2577</v>
      </c>
      <c r="W73" s="1022"/>
      <c r="X73" s="1022"/>
      <c r="Y73" s="1022"/>
      <c r="Z73" s="1022"/>
      <c r="AA73" s="1022">
        <v>233</v>
      </c>
      <c r="AB73" s="1022"/>
      <c r="AC73" s="1022"/>
      <c r="AD73" s="1022"/>
      <c r="AE73" s="1022"/>
      <c r="AF73" s="1022">
        <v>233</v>
      </c>
      <c r="AG73" s="1022"/>
      <c r="AH73" s="1022"/>
      <c r="AI73" s="1022"/>
      <c r="AJ73" s="1022"/>
      <c r="AK73" s="1022">
        <v>317</v>
      </c>
      <c r="AL73" s="1022"/>
      <c r="AM73" s="1022"/>
      <c r="AN73" s="1022"/>
      <c r="AO73" s="1022"/>
      <c r="AP73" s="1022" t="s">
        <v>568</v>
      </c>
      <c r="AQ73" s="1022"/>
      <c r="AR73" s="1022"/>
      <c r="AS73" s="1022"/>
      <c r="AT73" s="1022"/>
      <c r="AU73" s="1032" t="s">
        <v>506</v>
      </c>
      <c r="AV73" s="1030"/>
      <c r="AW73" s="1030"/>
      <c r="AX73" s="1030"/>
      <c r="AY73" s="1031"/>
      <c r="AZ73" s="1023"/>
      <c r="BA73" s="1023"/>
      <c r="BB73" s="1023"/>
      <c r="BC73" s="1023"/>
      <c r="BD73" s="1024"/>
      <c r="BE73" s="264"/>
      <c r="BF73" s="264"/>
      <c r="BG73" s="264"/>
      <c r="BH73" s="264"/>
      <c r="BI73" s="264"/>
      <c r="BJ73" s="264"/>
      <c r="BK73" s="264"/>
      <c r="BL73" s="264"/>
      <c r="BM73" s="264"/>
      <c r="BN73" s="264"/>
      <c r="BO73" s="264"/>
      <c r="BP73" s="264"/>
      <c r="BQ73" s="261">
        <v>67</v>
      </c>
      <c r="BR73" s="266"/>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5"/>
    </row>
    <row r="74" spans="1:131" s="246" customFormat="1" ht="26.25" customHeight="1">
      <c r="A74" s="260">
        <v>7</v>
      </c>
      <c r="B74" s="1025" t="s">
        <v>574</v>
      </c>
      <c r="C74" s="1026"/>
      <c r="D74" s="1026"/>
      <c r="E74" s="1026"/>
      <c r="F74" s="1026"/>
      <c r="G74" s="1026"/>
      <c r="H74" s="1026"/>
      <c r="I74" s="1026"/>
      <c r="J74" s="1026"/>
      <c r="K74" s="1026"/>
      <c r="L74" s="1026"/>
      <c r="M74" s="1026"/>
      <c r="N74" s="1026"/>
      <c r="O74" s="1026"/>
      <c r="P74" s="1027"/>
      <c r="Q74" s="1028">
        <v>620140</v>
      </c>
      <c r="R74" s="1022"/>
      <c r="S74" s="1022"/>
      <c r="T74" s="1022"/>
      <c r="U74" s="1022"/>
      <c r="V74" s="1022">
        <v>610214</v>
      </c>
      <c r="W74" s="1022"/>
      <c r="X74" s="1022"/>
      <c r="Y74" s="1022"/>
      <c r="Z74" s="1022"/>
      <c r="AA74" s="1022">
        <v>9926</v>
      </c>
      <c r="AB74" s="1022"/>
      <c r="AC74" s="1022"/>
      <c r="AD74" s="1022"/>
      <c r="AE74" s="1022"/>
      <c r="AF74" s="1022">
        <v>9926</v>
      </c>
      <c r="AG74" s="1022"/>
      <c r="AH74" s="1022"/>
      <c r="AI74" s="1022"/>
      <c r="AJ74" s="1022"/>
      <c r="AK74" s="1022">
        <v>3973</v>
      </c>
      <c r="AL74" s="1022"/>
      <c r="AM74" s="1022"/>
      <c r="AN74" s="1022"/>
      <c r="AO74" s="1022"/>
      <c r="AP74" s="1022" t="s">
        <v>568</v>
      </c>
      <c r="AQ74" s="1022"/>
      <c r="AR74" s="1022"/>
      <c r="AS74" s="1022"/>
      <c r="AT74" s="1022"/>
      <c r="AU74" s="1032" t="s">
        <v>506</v>
      </c>
      <c r="AV74" s="1030"/>
      <c r="AW74" s="1030"/>
      <c r="AX74" s="1030"/>
      <c r="AY74" s="1031"/>
      <c r="AZ74" s="1023"/>
      <c r="BA74" s="1023"/>
      <c r="BB74" s="1023"/>
      <c r="BC74" s="1023"/>
      <c r="BD74" s="1024"/>
      <c r="BE74" s="264"/>
      <c r="BF74" s="264"/>
      <c r="BG74" s="264"/>
      <c r="BH74" s="264"/>
      <c r="BI74" s="264"/>
      <c r="BJ74" s="264"/>
      <c r="BK74" s="264"/>
      <c r="BL74" s="264"/>
      <c r="BM74" s="264"/>
      <c r="BN74" s="264"/>
      <c r="BO74" s="264"/>
      <c r="BP74" s="264"/>
      <c r="BQ74" s="261">
        <v>68</v>
      </c>
      <c r="BR74" s="266"/>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5"/>
    </row>
    <row r="75" spans="1:131" s="246" customFormat="1" ht="26.25" customHeight="1">
      <c r="A75" s="260">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4"/>
      <c r="BF75" s="264"/>
      <c r="BG75" s="264"/>
      <c r="BH75" s="264"/>
      <c r="BI75" s="264"/>
      <c r="BJ75" s="264"/>
      <c r="BK75" s="264"/>
      <c r="BL75" s="264"/>
      <c r="BM75" s="264"/>
      <c r="BN75" s="264"/>
      <c r="BO75" s="264"/>
      <c r="BP75" s="264"/>
      <c r="BQ75" s="261">
        <v>69</v>
      </c>
      <c r="BR75" s="266"/>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5"/>
    </row>
    <row r="76" spans="1:131" s="246" customFormat="1" ht="26.25" customHeight="1">
      <c r="A76" s="260">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4"/>
      <c r="BF76" s="264"/>
      <c r="BG76" s="264"/>
      <c r="BH76" s="264"/>
      <c r="BI76" s="264"/>
      <c r="BJ76" s="264"/>
      <c r="BK76" s="264"/>
      <c r="BL76" s="264"/>
      <c r="BM76" s="264"/>
      <c r="BN76" s="264"/>
      <c r="BO76" s="264"/>
      <c r="BP76" s="264"/>
      <c r="BQ76" s="261">
        <v>70</v>
      </c>
      <c r="BR76" s="266"/>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5"/>
    </row>
    <row r="77" spans="1:131" s="246" customFormat="1" ht="26.25" customHeight="1">
      <c r="A77" s="260">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4"/>
      <c r="BF77" s="264"/>
      <c r="BG77" s="264"/>
      <c r="BH77" s="264"/>
      <c r="BI77" s="264"/>
      <c r="BJ77" s="264"/>
      <c r="BK77" s="264"/>
      <c r="BL77" s="264"/>
      <c r="BM77" s="264"/>
      <c r="BN77" s="264"/>
      <c r="BO77" s="264"/>
      <c r="BP77" s="264"/>
      <c r="BQ77" s="261">
        <v>71</v>
      </c>
      <c r="BR77" s="266"/>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5"/>
    </row>
    <row r="78" spans="1:131" s="246" customFormat="1" ht="26.25" customHeight="1">
      <c r="A78" s="260">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4"/>
      <c r="BF78" s="264"/>
      <c r="BG78" s="264"/>
      <c r="BH78" s="264"/>
      <c r="BI78" s="264"/>
      <c r="BJ78" s="267"/>
      <c r="BK78" s="267"/>
      <c r="BL78" s="267"/>
      <c r="BM78" s="267"/>
      <c r="BN78" s="267"/>
      <c r="BO78" s="264"/>
      <c r="BP78" s="264"/>
      <c r="BQ78" s="261">
        <v>72</v>
      </c>
      <c r="BR78" s="266"/>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5"/>
    </row>
    <row r="79" spans="1:131" s="246" customFormat="1" ht="26.25" customHeight="1">
      <c r="A79" s="260">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4"/>
      <c r="BF79" s="264"/>
      <c r="BG79" s="264"/>
      <c r="BH79" s="264"/>
      <c r="BI79" s="264"/>
      <c r="BJ79" s="267"/>
      <c r="BK79" s="267"/>
      <c r="BL79" s="267"/>
      <c r="BM79" s="267"/>
      <c r="BN79" s="267"/>
      <c r="BO79" s="264"/>
      <c r="BP79" s="264"/>
      <c r="BQ79" s="261">
        <v>73</v>
      </c>
      <c r="BR79" s="266"/>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5"/>
    </row>
    <row r="80" spans="1:131" s="246" customFormat="1" ht="26.25" customHeight="1">
      <c r="A80" s="260">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4"/>
      <c r="BF80" s="264"/>
      <c r="BG80" s="264"/>
      <c r="BH80" s="264"/>
      <c r="BI80" s="264"/>
      <c r="BJ80" s="264"/>
      <c r="BK80" s="264"/>
      <c r="BL80" s="264"/>
      <c r="BM80" s="264"/>
      <c r="BN80" s="264"/>
      <c r="BO80" s="264"/>
      <c r="BP80" s="264"/>
      <c r="BQ80" s="261">
        <v>74</v>
      </c>
      <c r="BR80" s="266"/>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5"/>
    </row>
    <row r="81" spans="1:131" s="246" customFormat="1" ht="26.25" customHeight="1">
      <c r="A81" s="260">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4"/>
      <c r="BF81" s="264"/>
      <c r="BG81" s="264"/>
      <c r="BH81" s="264"/>
      <c r="BI81" s="264"/>
      <c r="BJ81" s="264"/>
      <c r="BK81" s="264"/>
      <c r="BL81" s="264"/>
      <c r="BM81" s="264"/>
      <c r="BN81" s="264"/>
      <c r="BO81" s="264"/>
      <c r="BP81" s="264"/>
      <c r="BQ81" s="261">
        <v>75</v>
      </c>
      <c r="BR81" s="266"/>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5"/>
    </row>
    <row r="82" spans="1:131" s="246" customFormat="1" ht="26.25" customHeight="1">
      <c r="A82" s="260">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4"/>
      <c r="BF82" s="264"/>
      <c r="BG82" s="264"/>
      <c r="BH82" s="264"/>
      <c r="BI82" s="264"/>
      <c r="BJ82" s="264"/>
      <c r="BK82" s="264"/>
      <c r="BL82" s="264"/>
      <c r="BM82" s="264"/>
      <c r="BN82" s="264"/>
      <c r="BO82" s="264"/>
      <c r="BP82" s="264"/>
      <c r="BQ82" s="261">
        <v>76</v>
      </c>
      <c r="BR82" s="266"/>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5"/>
    </row>
    <row r="83" spans="1:131" s="246" customFormat="1" ht="26.25" customHeight="1">
      <c r="A83" s="260">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4"/>
      <c r="BF83" s="264"/>
      <c r="BG83" s="264"/>
      <c r="BH83" s="264"/>
      <c r="BI83" s="264"/>
      <c r="BJ83" s="264"/>
      <c r="BK83" s="264"/>
      <c r="BL83" s="264"/>
      <c r="BM83" s="264"/>
      <c r="BN83" s="264"/>
      <c r="BO83" s="264"/>
      <c r="BP83" s="264"/>
      <c r="BQ83" s="261">
        <v>77</v>
      </c>
      <c r="BR83" s="266"/>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5"/>
    </row>
    <row r="84" spans="1:131" s="246" customFormat="1" ht="26.25" customHeight="1">
      <c r="A84" s="260">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4"/>
      <c r="BF84" s="264"/>
      <c r="BG84" s="264"/>
      <c r="BH84" s="264"/>
      <c r="BI84" s="264"/>
      <c r="BJ84" s="264"/>
      <c r="BK84" s="264"/>
      <c r="BL84" s="264"/>
      <c r="BM84" s="264"/>
      <c r="BN84" s="264"/>
      <c r="BO84" s="264"/>
      <c r="BP84" s="264"/>
      <c r="BQ84" s="261">
        <v>78</v>
      </c>
      <c r="BR84" s="266"/>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5"/>
    </row>
    <row r="85" spans="1:131" s="246" customFormat="1" ht="26.25" customHeight="1">
      <c r="A85" s="260">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4"/>
      <c r="BF85" s="264"/>
      <c r="BG85" s="264"/>
      <c r="BH85" s="264"/>
      <c r="BI85" s="264"/>
      <c r="BJ85" s="264"/>
      <c r="BK85" s="264"/>
      <c r="BL85" s="264"/>
      <c r="BM85" s="264"/>
      <c r="BN85" s="264"/>
      <c r="BO85" s="264"/>
      <c r="BP85" s="264"/>
      <c r="BQ85" s="261">
        <v>79</v>
      </c>
      <c r="BR85" s="266"/>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5"/>
    </row>
    <row r="86" spans="1:131" s="246" customFormat="1" ht="26.25" customHeight="1">
      <c r="A86" s="260">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4"/>
      <c r="BF86" s="264"/>
      <c r="BG86" s="264"/>
      <c r="BH86" s="264"/>
      <c r="BI86" s="264"/>
      <c r="BJ86" s="264"/>
      <c r="BK86" s="264"/>
      <c r="BL86" s="264"/>
      <c r="BM86" s="264"/>
      <c r="BN86" s="264"/>
      <c r="BO86" s="264"/>
      <c r="BP86" s="264"/>
      <c r="BQ86" s="261">
        <v>80</v>
      </c>
      <c r="BR86" s="266"/>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5"/>
    </row>
    <row r="87" spans="1:131" s="246" customFormat="1" ht="26.25" customHeight="1">
      <c r="A87" s="268">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4"/>
      <c r="BF87" s="264"/>
      <c r="BG87" s="264"/>
      <c r="BH87" s="264"/>
      <c r="BI87" s="264"/>
      <c r="BJ87" s="264"/>
      <c r="BK87" s="264"/>
      <c r="BL87" s="264"/>
      <c r="BM87" s="264"/>
      <c r="BN87" s="264"/>
      <c r="BO87" s="264"/>
      <c r="BP87" s="264"/>
      <c r="BQ87" s="261">
        <v>81</v>
      </c>
      <c r="BR87" s="266"/>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5"/>
    </row>
    <row r="88" spans="1:131" s="246" customFormat="1" ht="26.25" customHeight="1" thickBot="1">
      <c r="A88" s="263" t="s">
        <v>384</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22672</v>
      </c>
      <c r="AG88" s="1010"/>
      <c r="AH88" s="1010"/>
      <c r="AI88" s="1010"/>
      <c r="AJ88" s="1010"/>
      <c r="AK88" s="1014"/>
      <c r="AL88" s="1014"/>
      <c r="AM88" s="1014"/>
      <c r="AN88" s="1014"/>
      <c r="AO88" s="1014"/>
      <c r="AP88" s="1010" t="s">
        <v>506</v>
      </c>
      <c r="AQ88" s="1010"/>
      <c r="AR88" s="1010"/>
      <c r="AS88" s="1010"/>
      <c r="AT88" s="1010"/>
      <c r="AU88" s="1010" t="s">
        <v>568</v>
      </c>
      <c r="AV88" s="1010"/>
      <c r="AW88" s="1010"/>
      <c r="AX88" s="1010"/>
      <c r="AY88" s="1010"/>
      <c r="AZ88" s="1011"/>
      <c r="BA88" s="1011"/>
      <c r="BB88" s="1011"/>
      <c r="BC88" s="1011"/>
      <c r="BD88" s="1012"/>
      <c r="BE88" s="264"/>
      <c r="BF88" s="264"/>
      <c r="BG88" s="264"/>
      <c r="BH88" s="264"/>
      <c r="BI88" s="264"/>
      <c r="BJ88" s="264"/>
      <c r="BK88" s="264"/>
      <c r="BL88" s="264"/>
      <c r="BM88" s="264"/>
      <c r="BN88" s="264"/>
      <c r="BO88" s="264"/>
      <c r="BP88" s="264"/>
      <c r="BQ88" s="261">
        <v>82</v>
      </c>
      <c r="BR88" s="266"/>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384</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358</v>
      </c>
      <c r="CS102" s="1002"/>
      <c r="CT102" s="1002"/>
      <c r="CU102" s="1002"/>
      <c r="CV102" s="1003"/>
      <c r="CW102" s="1001">
        <v>4</v>
      </c>
      <c r="CX102" s="1002"/>
      <c r="CY102" s="1002"/>
      <c r="CZ102" s="1002"/>
      <c r="DA102" s="1003"/>
      <c r="DB102" s="1001" t="s">
        <v>582</v>
      </c>
      <c r="DC102" s="1002"/>
      <c r="DD102" s="1002"/>
      <c r="DE102" s="1002"/>
      <c r="DF102" s="1003"/>
      <c r="DG102" s="1001">
        <v>287</v>
      </c>
      <c r="DH102" s="1002"/>
      <c r="DI102" s="1002"/>
      <c r="DJ102" s="1002"/>
      <c r="DK102" s="1003"/>
      <c r="DL102" s="1001">
        <v>844</v>
      </c>
      <c r="DM102" s="1002"/>
      <c r="DN102" s="1002"/>
      <c r="DO102" s="1002"/>
      <c r="DP102" s="1003"/>
      <c r="DQ102" s="1001">
        <v>84</v>
      </c>
      <c r="DR102" s="1002"/>
      <c r="DS102" s="1002"/>
      <c r="DT102" s="1002"/>
      <c r="DU102" s="1003"/>
      <c r="DV102" s="984"/>
      <c r="DW102" s="985"/>
      <c r="DX102" s="985"/>
      <c r="DY102" s="985"/>
      <c r="DZ102" s="986"/>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417</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418</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5" customFormat="1" ht="26.25" customHeight="1">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301</v>
      </c>
      <c r="AG109" s="945"/>
      <c r="AH109" s="945"/>
      <c r="AI109" s="945"/>
      <c r="AJ109" s="946"/>
      <c r="AK109" s="947" t="s">
        <v>300</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301</v>
      </c>
      <c r="BW109" s="945"/>
      <c r="BX109" s="945"/>
      <c r="BY109" s="945"/>
      <c r="BZ109" s="946"/>
      <c r="CA109" s="947" t="s">
        <v>300</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301</v>
      </c>
      <c r="DM109" s="945"/>
      <c r="DN109" s="945"/>
      <c r="DO109" s="945"/>
      <c r="DP109" s="946"/>
      <c r="DQ109" s="947" t="s">
        <v>300</v>
      </c>
      <c r="DR109" s="945"/>
      <c r="DS109" s="945"/>
      <c r="DT109" s="945"/>
      <c r="DU109" s="946"/>
      <c r="DV109" s="947" t="s">
        <v>423</v>
      </c>
      <c r="DW109" s="945"/>
      <c r="DX109" s="945"/>
      <c r="DY109" s="945"/>
      <c r="DZ109" s="976"/>
    </row>
    <row r="110" spans="1:131" s="245" customFormat="1" ht="26.25" customHeight="1">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5197478</v>
      </c>
      <c r="AB110" s="938"/>
      <c r="AC110" s="938"/>
      <c r="AD110" s="938"/>
      <c r="AE110" s="939"/>
      <c r="AF110" s="940">
        <v>5194768</v>
      </c>
      <c r="AG110" s="938"/>
      <c r="AH110" s="938"/>
      <c r="AI110" s="938"/>
      <c r="AJ110" s="939"/>
      <c r="AK110" s="940">
        <v>4899293</v>
      </c>
      <c r="AL110" s="938"/>
      <c r="AM110" s="938"/>
      <c r="AN110" s="938"/>
      <c r="AO110" s="939"/>
      <c r="AP110" s="941">
        <v>18.899999999999999</v>
      </c>
      <c r="AQ110" s="942"/>
      <c r="AR110" s="942"/>
      <c r="AS110" s="942"/>
      <c r="AT110" s="943"/>
      <c r="AU110" s="977" t="s">
        <v>72</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46549572</v>
      </c>
      <c r="BR110" s="885"/>
      <c r="BS110" s="885"/>
      <c r="BT110" s="885"/>
      <c r="BU110" s="885"/>
      <c r="BV110" s="885">
        <v>47363741</v>
      </c>
      <c r="BW110" s="885"/>
      <c r="BX110" s="885"/>
      <c r="BY110" s="885"/>
      <c r="BZ110" s="885"/>
      <c r="CA110" s="885">
        <v>46149778</v>
      </c>
      <c r="CB110" s="885"/>
      <c r="CC110" s="885"/>
      <c r="CD110" s="885"/>
      <c r="CE110" s="885"/>
      <c r="CF110" s="909">
        <v>177.6</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429</v>
      </c>
      <c r="DH110" s="885"/>
      <c r="DI110" s="885"/>
      <c r="DJ110" s="885"/>
      <c r="DK110" s="885"/>
      <c r="DL110" s="885" t="s">
        <v>430</v>
      </c>
      <c r="DM110" s="885"/>
      <c r="DN110" s="885"/>
      <c r="DO110" s="885"/>
      <c r="DP110" s="885"/>
      <c r="DQ110" s="885" t="s">
        <v>429</v>
      </c>
      <c r="DR110" s="885"/>
      <c r="DS110" s="885"/>
      <c r="DT110" s="885"/>
      <c r="DU110" s="885"/>
      <c r="DV110" s="886" t="s">
        <v>431</v>
      </c>
      <c r="DW110" s="886"/>
      <c r="DX110" s="886"/>
      <c r="DY110" s="886"/>
      <c r="DZ110" s="887"/>
    </row>
    <row r="111" spans="1:131" s="245" customFormat="1" ht="26.25" customHeight="1">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433</v>
      </c>
      <c r="AB111" s="966"/>
      <c r="AC111" s="966"/>
      <c r="AD111" s="966"/>
      <c r="AE111" s="967"/>
      <c r="AF111" s="968" t="s">
        <v>386</v>
      </c>
      <c r="AG111" s="966"/>
      <c r="AH111" s="966"/>
      <c r="AI111" s="966"/>
      <c r="AJ111" s="967"/>
      <c r="AK111" s="968" t="s">
        <v>136</v>
      </c>
      <c r="AL111" s="966"/>
      <c r="AM111" s="966"/>
      <c r="AN111" s="966"/>
      <c r="AO111" s="967"/>
      <c r="AP111" s="969" t="s">
        <v>386</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1602455</v>
      </c>
      <c r="BR111" s="857"/>
      <c r="BS111" s="857"/>
      <c r="BT111" s="857"/>
      <c r="BU111" s="857"/>
      <c r="BV111" s="857">
        <v>1524338</v>
      </c>
      <c r="BW111" s="857"/>
      <c r="BX111" s="857"/>
      <c r="BY111" s="857"/>
      <c r="BZ111" s="857"/>
      <c r="CA111" s="857">
        <v>1220617</v>
      </c>
      <c r="CB111" s="857"/>
      <c r="CC111" s="857"/>
      <c r="CD111" s="857"/>
      <c r="CE111" s="857"/>
      <c r="CF111" s="918">
        <v>4.7</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293351</v>
      </c>
      <c r="DH111" s="857"/>
      <c r="DI111" s="857"/>
      <c r="DJ111" s="857"/>
      <c r="DK111" s="857"/>
      <c r="DL111" s="857">
        <v>267701</v>
      </c>
      <c r="DM111" s="857"/>
      <c r="DN111" s="857"/>
      <c r="DO111" s="857"/>
      <c r="DP111" s="857"/>
      <c r="DQ111" s="857">
        <v>241653</v>
      </c>
      <c r="DR111" s="857"/>
      <c r="DS111" s="857"/>
      <c r="DT111" s="857"/>
      <c r="DU111" s="857"/>
      <c r="DV111" s="834">
        <v>0.9</v>
      </c>
      <c r="DW111" s="834"/>
      <c r="DX111" s="834"/>
      <c r="DY111" s="834"/>
      <c r="DZ111" s="835"/>
    </row>
    <row r="112" spans="1:131" s="245" customFormat="1" ht="26.25" customHeight="1">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386</v>
      </c>
      <c r="AB112" s="820"/>
      <c r="AC112" s="820"/>
      <c r="AD112" s="820"/>
      <c r="AE112" s="821"/>
      <c r="AF112" s="822" t="s">
        <v>386</v>
      </c>
      <c r="AG112" s="820"/>
      <c r="AH112" s="820"/>
      <c r="AI112" s="820"/>
      <c r="AJ112" s="821"/>
      <c r="AK112" s="822" t="s">
        <v>136</v>
      </c>
      <c r="AL112" s="820"/>
      <c r="AM112" s="820"/>
      <c r="AN112" s="820"/>
      <c r="AO112" s="821"/>
      <c r="AP112" s="867" t="s">
        <v>386</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12435867</v>
      </c>
      <c r="BR112" s="857"/>
      <c r="BS112" s="857"/>
      <c r="BT112" s="857"/>
      <c r="BU112" s="857"/>
      <c r="BV112" s="857">
        <v>11579737</v>
      </c>
      <c r="BW112" s="857"/>
      <c r="BX112" s="857"/>
      <c r="BY112" s="857"/>
      <c r="BZ112" s="857"/>
      <c r="CA112" s="857">
        <v>10650179</v>
      </c>
      <c r="CB112" s="857"/>
      <c r="CC112" s="857"/>
      <c r="CD112" s="857"/>
      <c r="CE112" s="857"/>
      <c r="CF112" s="918">
        <v>41</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429</v>
      </c>
      <c r="DH112" s="857"/>
      <c r="DI112" s="857"/>
      <c r="DJ112" s="857"/>
      <c r="DK112" s="857"/>
      <c r="DL112" s="857" t="s">
        <v>136</v>
      </c>
      <c r="DM112" s="857"/>
      <c r="DN112" s="857"/>
      <c r="DO112" s="857"/>
      <c r="DP112" s="857"/>
      <c r="DQ112" s="857" t="s">
        <v>431</v>
      </c>
      <c r="DR112" s="857"/>
      <c r="DS112" s="857"/>
      <c r="DT112" s="857"/>
      <c r="DU112" s="857"/>
      <c r="DV112" s="834" t="s">
        <v>386</v>
      </c>
      <c r="DW112" s="834"/>
      <c r="DX112" s="834"/>
      <c r="DY112" s="834"/>
      <c r="DZ112" s="835"/>
    </row>
    <row r="113" spans="1:130" s="245" customFormat="1" ht="26.25" customHeight="1">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1305710</v>
      </c>
      <c r="AB113" s="966"/>
      <c r="AC113" s="966"/>
      <c r="AD113" s="966"/>
      <c r="AE113" s="967"/>
      <c r="AF113" s="968">
        <v>1217941</v>
      </c>
      <c r="AG113" s="966"/>
      <c r="AH113" s="966"/>
      <c r="AI113" s="966"/>
      <c r="AJ113" s="967"/>
      <c r="AK113" s="968">
        <v>1159304</v>
      </c>
      <c r="AL113" s="966"/>
      <c r="AM113" s="966"/>
      <c r="AN113" s="966"/>
      <c r="AO113" s="967"/>
      <c r="AP113" s="969">
        <v>4.5</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4024</v>
      </c>
      <c r="BR113" s="857"/>
      <c r="BS113" s="857"/>
      <c r="BT113" s="857"/>
      <c r="BU113" s="857"/>
      <c r="BV113" s="857">
        <v>1361</v>
      </c>
      <c r="BW113" s="857"/>
      <c r="BX113" s="857"/>
      <c r="BY113" s="857"/>
      <c r="BZ113" s="857"/>
      <c r="CA113" s="857" t="s">
        <v>386</v>
      </c>
      <c r="CB113" s="857"/>
      <c r="CC113" s="857"/>
      <c r="CD113" s="857"/>
      <c r="CE113" s="857"/>
      <c r="CF113" s="918" t="s">
        <v>136</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386</v>
      </c>
      <c r="DM113" s="820"/>
      <c r="DN113" s="820"/>
      <c r="DO113" s="820"/>
      <c r="DP113" s="821"/>
      <c r="DQ113" s="822" t="s">
        <v>386</v>
      </c>
      <c r="DR113" s="820"/>
      <c r="DS113" s="820"/>
      <c r="DT113" s="820"/>
      <c r="DU113" s="821"/>
      <c r="DV113" s="867" t="s">
        <v>430</v>
      </c>
      <c r="DW113" s="868"/>
      <c r="DX113" s="868"/>
      <c r="DY113" s="868"/>
      <c r="DZ113" s="869"/>
    </row>
    <row r="114" spans="1:130" s="245" customFormat="1" ht="26.25" customHeight="1">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3962</v>
      </c>
      <c r="AB114" s="820"/>
      <c r="AC114" s="820"/>
      <c r="AD114" s="820"/>
      <c r="AE114" s="821"/>
      <c r="AF114" s="822">
        <v>2079</v>
      </c>
      <c r="AG114" s="820"/>
      <c r="AH114" s="820"/>
      <c r="AI114" s="820"/>
      <c r="AJ114" s="821"/>
      <c r="AK114" s="822">
        <v>1042</v>
      </c>
      <c r="AL114" s="820"/>
      <c r="AM114" s="820"/>
      <c r="AN114" s="820"/>
      <c r="AO114" s="821"/>
      <c r="AP114" s="867">
        <v>0</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9219836</v>
      </c>
      <c r="BR114" s="857"/>
      <c r="BS114" s="857"/>
      <c r="BT114" s="857"/>
      <c r="BU114" s="857"/>
      <c r="BV114" s="857">
        <v>8822038</v>
      </c>
      <c r="BW114" s="857"/>
      <c r="BX114" s="857"/>
      <c r="BY114" s="857"/>
      <c r="BZ114" s="857"/>
      <c r="CA114" s="857">
        <v>8350211</v>
      </c>
      <c r="CB114" s="857"/>
      <c r="CC114" s="857"/>
      <c r="CD114" s="857"/>
      <c r="CE114" s="857"/>
      <c r="CF114" s="918">
        <v>32.1</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429</v>
      </c>
      <c r="DH114" s="820"/>
      <c r="DI114" s="820"/>
      <c r="DJ114" s="820"/>
      <c r="DK114" s="821"/>
      <c r="DL114" s="822" t="s">
        <v>431</v>
      </c>
      <c r="DM114" s="820"/>
      <c r="DN114" s="820"/>
      <c r="DO114" s="820"/>
      <c r="DP114" s="821"/>
      <c r="DQ114" s="822" t="s">
        <v>429</v>
      </c>
      <c r="DR114" s="820"/>
      <c r="DS114" s="820"/>
      <c r="DT114" s="820"/>
      <c r="DU114" s="821"/>
      <c r="DV114" s="867" t="s">
        <v>386</v>
      </c>
      <c r="DW114" s="868"/>
      <c r="DX114" s="868"/>
      <c r="DY114" s="868"/>
      <c r="DZ114" s="869"/>
    </row>
    <row r="115" spans="1:130" s="245" customFormat="1" ht="26.25" customHeight="1">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450529</v>
      </c>
      <c r="AB115" s="966"/>
      <c r="AC115" s="966"/>
      <c r="AD115" s="966"/>
      <c r="AE115" s="967"/>
      <c r="AF115" s="968">
        <v>403610</v>
      </c>
      <c r="AG115" s="966"/>
      <c r="AH115" s="966"/>
      <c r="AI115" s="966"/>
      <c r="AJ115" s="967"/>
      <c r="AK115" s="968">
        <v>177052</v>
      </c>
      <c r="AL115" s="966"/>
      <c r="AM115" s="966"/>
      <c r="AN115" s="966"/>
      <c r="AO115" s="967"/>
      <c r="AP115" s="969">
        <v>0.7</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v>128000</v>
      </c>
      <c r="BR115" s="857"/>
      <c r="BS115" s="857"/>
      <c r="BT115" s="857"/>
      <c r="BU115" s="857"/>
      <c r="BV115" s="857">
        <v>106220</v>
      </c>
      <c r="BW115" s="857"/>
      <c r="BX115" s="857"/>
      <c r="BY115" s="857"/>
      <c r="BZ115" s="857"/>
      <c r="CA115" s="857">
        <v>84440</v>
      </c>
      <c r="CB115" s="857"/>
      <c r="CC115" s="857"/>
      <c r="CD115" s="857"/>
      <c r="CE115" s="857"/>
      <c r="CF115" s="918">
        <v>0.3</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325100</v>
      </c>
      <c r="DH115" s="820"/>
      <c r="DI115" s="820"/>
      <c r="DJ115" s="820"/>
      <c r="DK115" s="821"/>
      <c r="DL115" s="822">
        <v>419592</v>
      </c>
      <c r="DM115" s="820"/>
      <c r="DN115" s="820"/>
      <c r="DO115" s="820"/>
      <c r="DP115" s="821"/>
      <c r="DQ115" s="822">
        <v>286869</v>
      </c>
      <c r="DR115" s="820"/>
      <c r="DS115" s="820"/>
      <c r="DT115" s="820"/>
      <c r="DU115" s="821"/>
      <c r="DV115" s="867">
        <v>1.1000000000000001</v>
      </c>
      <c r="DW115" s="868"/>
      <c r="DX115" s="868"/>
      <c r="DY115" s="868"/>
      <c r="DZ115" s="869"/>
    </row>
    <row r="116" spans="1:130" s="245" customFormat="1" ht="26.25" customHeight="1">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136</v>
      </c>
      <c r="AB116" s="820"/>
      <c r="AC116" s="820"/>
      <c r="AD116" s="820"/>
      <c r="AE116" s="821"/>
      <c r="AF116" s="822" t="s">
        <v>429</v>
      </c>
      <c r="AG116" s="820"/>
      <c r="AH116" s="820"/>
      <c r="AI116" s="820"/>
      <c r="AJ116" s="821"/>
      <c r="AK116" s="822" t="s">
        <v>386</v>
      </c>
      <c r="AL116" s="820"/>
      <c r="AM116" s="820"/>
      <c r="AN116" s="820"/>
      <c r="AO116" s="821"/>
      <c r="AP116" s="867" t="s">
        <v>136</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136</v>
      </c>
      <c r="BR116" s="857"/>
      <c r="BS116" s="857"/>
      <c r="BT116" s="857"/>
      <c r="BU116" s="857"/>
      <c r="BV116" s="857" t="s">
        <v>429</v>
      </c>
      <c r="BW116" s="857"/>
      <c r="BX116" s="857"/>
      <c r="BY116" s="857"/>
      <c r="BZ116" s="857"/>
      <c r="CA116" s="857" t="s">
        <v>429</v>
      </c>
      <c r="CB116" s="857"/>
      <c r="CC116" s="857"/>
      <c r="CD116" s="857"/>
      <c r="CE116" s="857"/>
      <c r="CF116" s="918" t="s">
        <v>431</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136</v>
      </c>
      <c r="DH116" s="820"/>
      <c r="DI116" s="820"/>
      <c r="DJ116" s="820"/>
      <c r="DK116" s="821"/>
      <c r="DL116" s="822" t="s">
        <v>136</v>
      </c>
      <c r="DM116" s="820"/>
      <c r="DN116" s="820"/>
      <c r="DO116" s="820"/>
      <c r="DP116" s="821"/>
      <c r="DQ116" s="822" t="s">
        <v>433</v>
      </c>
      <c r="DR116" s="820"/>
      <c r="DS116" s="820"/>
      <c r="DT116" s="820"/>
      <c r="DU116" s="821"/>
      <c r="DV116" s="867" t="s">
        <v>386</v>
      </c>
      <c r="DW116" s="868"/>
      <c r="DX116" s="868"/>
      <c r="DY116" s="868"/>
      <c r="DZ116" s="869"/>
    </row>
    <row r="117" spans="1:130" s="245"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6957679</v>
      </c>
      <c r="AB117" s="952"/>
      <c r="AC117" s="952"/>
      <c r="AD117" s="952"/>
      <c r="AE117" s="953"/>
      <c r="AF117" s="954">
        <v>6818398</v>
      </c>
      <c r="AG117" s="952"/>
      <c r="AH117" s="952"/>
      <c r="AI117" s="952"/>
      <c r="AJ117" s="953"/>
      <c r="AK117" s="954">
        <v>6236691</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136</v>
      </c>
      <c r="BR117" s="857"/>
      <c r="BS117" s="857"/>
      <c r="BT117" s="857"/>
      <c r="BU117" s="857"/>
      <c r="BV117" s="857" t="s">
        <v>433</v>
      </c>
      <c r="BW117" s="857"/>
      <c r="BX117" s="857"/>
      <c r="BY117" s="857"/>
      <c r="BZ117" s="857"/>
      <c r="CA117" s="857" t="s">
        <v>430</v>
      </c>
      <c r="CB117" s="857"/>
      <c r="CC117" s="857"/>
      <c r="CD117" s="857"/>
      <c r="CE117" s="857"/>
      <c r="CF117" s="918" t="s">
        <v>136</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386</v>
      </c>
      <c r="DH117" s="820"/>
      <c r="DI117" s="820"/>
      <c r="DJ117" s="820"/>
      <c r="DK117" s="821"/>
      <c r="DL117" s="822" t="s">
        <v>136</v>
      </c>
      <c r="DM117" s="820"/>
      <c r="DN117" s="820"/>
      <c r="DO117" s="820"/>
      <c r="DP117" s="821"/>
      <c r="DQ117" s="822" t="s">
        <v>386</v>
      </c>
      <c r="DR117" s="820"/>
      <c r="DS117" s="820"/>
      <c r="DT117" s="820"/>
      <c r="DU117" s="821"/>
      <c r="DV117" s="867" t="s">
        <v>136</v>
      </c>
      <c r="DW117" s="868"/>
      <c r="DX117" s="868"/>
      <c r="DY117" s="868"/>
      <c r="DZ117" s="869"/>
    </row>
    <row r="118" spans="1:130" s="245" customFormat="1" ht="26.25" customHeight="1">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301</v>
      </c>
      <c r="AG118" s="945"/>
      <c r="AH118" s="945"/>
      <c r="AI118" s="945"/>
      <c r="AJ118" s="946"/>
      <c r="AK118" s="947" t="s">
        <v>300</v>
      </c>
      <c r="AL118" s="945"/>
      <c r="AM118" s="945"/>
      <c r="AN118" s="945"/>
      <c r="AO118" s="946"/>
      <c r="AP118" s="948" t="s">
        <v>423</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136</v>
      </c>
      <c r="BR118" s="888"/>
      <c r="BS118" s="888"/>
      <c r="BT118" s="888"/>
      <c r="BU118" s="888"/>
      <c r="BV118" s="888" t="s">
        <v>386</v>
      </c>
      <c r="BW118" s="888"/>
      <c r="BX118" s="888"/>
      <c r="BY118" s="888"/>
      <c r="BZ118" s="888"/>
      <c r="CA118" s="888" t="s">
        <v>429</v>
      </c>
      <c r="CB118" s="888"/>
      <c r="CC118" s="888"/>
      <c r="CD118" s="888"/>
      <c r="CE118" s="888"/>
      <c r="CF118" s="918" t="s">
        <v>386</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429</v>
      </c>
      <c r="DH118" s="820"/>
      <c r="DI118" s="820"/>
      <c r="DJ118" s="820"/>
      <c r="DK118" s="821"/>
      <c r="DL118" s="822" t="s">
        <v>136</v>
      </c>
      <c r="DM118" s="820"/>
      <c r="DN118" s="820"/>
      <c r="DO118" s="820"/>
      <c r="DP118" s="821"/>
      <c r="DQ118" s="822" t="s">
        <v>386</v>
      </c>
      <c r="DR118" s="820"/>
      <c r="DS118" s="820"/>
      <c r="DT118" s="820"/>
      <c r="DU118" s="821"/>
      <c r="DV118" s="867" t="s">
        <v>136</v>
      </c>
      <c r="DW118" s="868"/>
      <c r="DX118" s="868"/>
      <c r="DY118" s="868"/>
      <c r="DZ118" s="869"/>
    </row>
    <row r="119" spans="1:130" s="245" customFormat="1" ht="26.25" customHeight="1">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429</v>
      </c>
      <c r="AB119" s="938"/>
      <c r="AC119" s="938"/>
      <c r="AD119" s="938"/>
      <c r="AE119" s="939"/>
      <c r="AF119" s="940" t="s">
        <v>136</v>
      </c>
      <c r="AG119" s="938"/>
      <c r="AH119" s="938"/>
      <c r="AI119" s="938"/>
      <c r="AJ119" s="939"/>
      <c r="AK119" s="940" t="s">
        <v>429</v>
      </c>
      <c r="AL119" s="938"/>
      <c r="AM119" s="938"/>
      <c r="AN119" s="938"/>
      <c r="AO119" s="939"/>
      <c r="AP119" s="941" t="s">
        <v>429</v>
      </c>
      <c r="AQ119" s="942"/>
      <c r="AR119" s="942"/>
      <c r="AS119" s="942"/>
      <c r="AT119" s="943"/>
      <c r="AU119" s="981"/>
      <c r="AV119" s="982"/>
      <c r="AW119" s="982"/>
      <c r="AX119" s="982"/>
      <c r="AY119" s="982"/>
      <c r="AZ119" s="276" t="s">
        <v>185</v>
      </c>
      <c r="BA119" s="276"/>
      <c r="BB119" s="276"/>
      <c r="BC119" s="276"/>
      <c r="BD119" s="276"/>
      <c r="BE119" s="276"/>
      <c r="BF119" s="276"/>
      <c r="BG119" s="276"/>
      <c r="BH119" s="276"/>
      <c r="BI119" s="276"/>
      <c r="BJ119" s="276"/>
      <c r="BK119" s="276"/>
      <c r="BL119" s="276"/>
      <c r="BM119" s="276"/>
      <c r="BN119" s="276"/>
      <c r="BO119" s="920" t="s">
        <v>457</v>
      </c>
      <c r="BP119" s="921"/>
      <c r="BQ119" s="925">
        <v>69939754</v>
      </c>
      <c r="BR119" s="888"/>
      <c r="BS119" s="888"/>
      <c r="BT119" s="888"/>
      <c r="BU119" s="888"/>
      <c r="BV119" s="888">
        <v>69397435</v>
      </c>
      <c r="BW119" s="888"/>
      <c r="BX119" s="888"/>
      <c r="BY119" s="888"/>
      <c r="BZ119" s="888"/>
      <c r="CA119" s="888">
        <v>66455225</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984004</v>
      </c>
      <c r="DH119" s="803"/>
      <c r="DI119" s="803"/>
      <c r="DJ119" s="803"/>
      <c r="DK119" s="804"/>
      <c r="DL119" s="805">
        <v>837045</v>
      </c>
      <c r="DM119" s="803"/>
      <c r="DN119" s="803"/>
      <c r="DO119" s="803"/>
      <c r="DP119" s="804"/>
      <c r="DQ119" s="805">
        <v>692095</v>
      </c>
      <c r="DR119" s="803"/>
      <c r="DS119" s="803"/>
      <c r="DT119" s="803"/>
      <c r="DU119" s="804"/>
      <c r="DV119" s="891">
        <v>2.7</v>
      </c>
      <c r="DW119" s="892"/>
      <c r="DX119" s="892"/>
      <c r="DY119" s="892"/>
      <c r="DZ119" s="893"/>
    </row>
    <row r="120" spans="1:130" s="245" customFormat="1" ht="26.25" customHeight="1">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25263</v>
      </c>
      <c r="AB120" s="820"/>
      <c r="AC120" s="820"/>
      <c r="AD120" s="820"/>
      <c r="AE120" s="821"/>
      <c r="AF120" s="822">
        <v>25651</v>
      </c>
      <c r="AG120" s="820"/>
      <c r="AH120" s="820"/>
      <c r="AI120" s="820"/>
      <c r="AJ120" s="821"/>
      <c r="AK120" s="822">
        <v>26046</v>
      </c>
      <c r="AL120" s="820"/>
      <c r="AM120" s="820"/>
      <c r="AN120" s="820"/>
      <c r="AO120" s="821"/>
      <c r="AP120" s="867">
        <v>0.1</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7322244</v>
      </c>
      <c r="BR120" s="885"/>
      <c r="BS120" s="885"/>
      <c r="BT120" s="885"/>
      <c r="BU120" s="885"/>
      <c r="BV120" s="885">
        <v>8693254</v>
      </c>
      <c r="BW120" s="885"/>
      <c r="BX120" s="885"/>
      <c r="BY120" s="885"/>
      <c r="BZ120" s="885"/>
      <c r="CA120" s="885">
        <v>11120287</v>
      </c>
      <c r="CB120" s="885"/>
      <c r="CC120" s="885"/>
      <c r="CD120" s="885"/>
      <c r="CE120" s="885"/>
      <c r="CF120" s="909">
        <v>42.8</v>
      </c>
      <c r="CG120" s="910"/>
      <c r="CH120" s="910"/>
      <c r="CI120" s="910"/>
      <c r="CJ120" s="910"/>
      <c r="CK120" s="911" t="s">
        <v>461</v>
      </c>
      <c r="CL120" s="895"/>
      <c r="CM120" s="895"/>
      <c r="CN120" s="895"/>
      <c r="CO120" s="896"/>
      <c r="CP120" s="915" t="s">
        <v>462</v>
      </c>
      <c r="CQ120" s="916"/>
      <c r="CR120" s="916"/>
      <c r="CS120" s="916"/>
      <c r="CT120" s="916"/>
      <c r="CU120" s="916"/>
      <c r="CV120" s="916"/>
      <c r="CW120" s="916"/>
      <c r="CX120" s="916"/>
      <c r="CY120" s="916"/>
      <c r="CZ120" s="916"/>
      <c r="DA120" s="916"/>
      <c r="DB120" s="916"/>
      <c r="DC120" s="916"/>
      <c r="DD120" s="916"/>
      <c r="DE120" s="916"/>
      <c r="DF120" s="917"/>
      <c r="DG120" s="904">
        <v>12247485</v>
      </c>
      <c r="DH120" s="885"/>
      <c r="DI120" s="885"/>
      <c r="DJ120" s="885"/>
      <c r="DK120" s="885"/>
      <c r="DL120" s="885">
        <v>11510364</v>
      </c>
      <c r="DM120" s="885"/>
      <c r="DN120" s="885"/>
      <c r="DO120" s="885"/>
      <c r="DP120" s="885"/>
      <c r="DQ120" s="885">
        <v>10638890</v>
      </c>
      <c r="DR120" s="885"/>
      <c r="DS120" s="885"/>
      <c r="DT120" s="885"/>
      <c r="DU120" s="885"/>
      <c r="DV120" s="886">
        <v>40.9</v>
      </c>
      <c r="DW120" s="886"/>
      <c r="DX120" s="886"/>
      <c r="DY120" s="886"/>
      <c r="DZ120" s="887"/>
    </row>
    <row r="121" spans="1:130" s="245" customFormat="1" ht="26.25" customHeight="1">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136</v>
      </c>
      <c r="AB121" s="820"/>
      <c r="AC121" s="820"/>
      <c r="AD121" s="820"/>
      <c r="AE121" s="821"/>
      <c r="AF121" s="822" t="s">
        <v>136</v>
      </c>
      <c r="AG121" s="820"/>
      <c r="AH121" s="820"/>
      <c r="AI121" s="820"/>
      <c r="AJ121" s="821"/>
      <c r="AK121" s="822" t="s">
        <v>386</v>
      </c>
      <c r="AL121" s="820"/>
      <c r="AM121" s="820"/>
      <c r="AN121" s="820"/>
      <c r="AO121" s="821"/>
      <c r="AP121" s="867" t="s">
        <v>136</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5712636</v>
      </c>
      <c r="BR121" s="857"/>
      <c r="BS121" s="857"/>
      <c r="BT121" s="857"/>
      <c r="BU121" s="857"/>
      <c r="BV121" s="857">
        <v>6522085</v>
      </c>
      <c r="BW121" s="857"/>
      <c r="BX121" s="857"/>
      <c r="BY121" s="857"/>
      <c r="BZ121" s="857"/>
      <c r="CA121" s="857">
        <v>7070233</v>
      </c>
      <c r="CB121" s="857"/>
      <c r="CC121" s="857"/>
      <c r="CD121" s="857"/>
      <c r="CE121" s="857"/>
      <c r="CF121" s="918">
        <v>27.2</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v>188382</v>
      </c>
      <c r="DH121" s="857"/>
      <c r="DI121" s="857"/>
      <c r="DJ121" s="857"/>
      <c r="DK121" s="857"/>
      <c r="DL121" s="857">
        <v>69373</v>
      </c>
      <c r="DM121" s="857"/>
      <c r="DN121" s="857"/>
      <c r="DO121" s="857"/>
      <c r="DP121" s="857"/>
      <c r="DQ121" s="857">
        <v>11289</v>
      </c>
      <c r="DR121" s="857"/>
      <c r="DS121" s="857"/>
      <c r="DT121" s="857"/>
      <c r="DU121" s="857"/>
      <c r="DV121" s="834">
        <v>0</v>
      </c>
      <c r="DW121" s="834"/>
      <c r="DX121" s="834"/>
      <c r="DY121" s="834"/>
      <c r="DZ121" s="835"/>
    </row>
    <row r="122" spans="1:130" s="245" customFormat="1" ht="26.25" customHeight="1">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429</v>
      </c>
      <c r="AB122" s="820"/>
      <c r="AC122" s="820"/>
      <c r="AD122" s="820"/>
      <c r="AE122" s="821"/>
      <c r="AF122" s="822" t="s">
        <v>386</v>
      </c>
      <c r="AG122" s="820"/>
      <c r="AH122" s="820"/>
      <c r="AI122" s="820"/>
      <c r="AJ122" s="821"/>
      <c r="AK122" s="822" t="s">
        <v>386</v>
      </c>
      <c r="AL122" s="820"/>
      <c r="AM122" s="820"/>
      <c r="AN122" s="820"/>
      <c r="AO122" s="821"/>
      <c r="AP122" s="867" t="s">
        <v>429</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43416883</v>
      </c>
      <c r="BR122" s="888"/>
      <c r="BS122" s="888"/>
      <c r="BT122" s="888"/>
      <c r="BU122" s="888"/>
      <c r="BV122" s="888">
        <v>42193189</v>
      </c>
      <c r="BW122" s="888"/>
      <c r="BX122" s="888"/>
      <c r="BY122" s="888"/>
      <c r="BZ122" s="888"/>
      <c r="CA122" s="888">
        <v>41248714</v>
      </c>
      <c r="CB122" s="888"/>
      <c r="CC122" s="888"/>
      <c r="CD122" s="888"/>
      <c r="CE122" s="888"/>
      <c r="CF122" s="889">
        <v>158.69999999999999</v>
      </c>
      <c r="CG122" s="890"/>
      <c r="CH122" s="890"/>
      <c r="CI122" s="890"/>
      <c r="CJ122" s="890"/>
      <c r="CK122" s="912"/>
      <c r="CL122" s="898"/>
      <c r="CM122" s="898"/>
      <c r="CN122" s="898"/>
      <c r="CO122" s="899"/>
      <c r="CP122" s="878" t="s">
        <v>398</v>
      </c>
      <c r="CQ122" s="879"/>
      <c r="CR122" s="879"/>
      <c r="CS122" s="879"/>
      <c r="CT122" s="879"/>
      <c r="CU122" s="879"/>
      <c r="CV122" s="879"/>
      <c r="CW122" s="879"/>
      <c r="CX122" s="879"/>
      <c r="CY122" s="879"/>
      <c r="CZ122" s="879"/>
      <c r="DA122" s="879"/>
      <c r="DB122" s="879"/>
      <c r="DC122" s="879"/>
      <c r="DD122" s="879"/>
      <c r="DE122" s="879"/>
      <c r="DF122" s="880"/>
      <c r="DG122" s="856" t="s">
        <v>430</v>
      </c>
      <c r="DH122" s="857"/>
      <c r="DI122" s="857"/>
      <c r="DJ122" s="857"/>
      <c r="DK122" s="857"/>
      <c r="DL122" s="857" t="s">
        <v>386</v>
      </c>
      <c r="DM122" s="857"/>
      <c r="DN122" s="857"/>
      <c r="DO122" s="857"/>
      <c r="DP122" s="857"/>
      <c r="DQ122" s="857" t="s">
        <v>429</v>
      </c>
      <c r="DR122" s="857"/>
      <c r="DS122" s="857"/>
      <c r="DT122" s="857"/>
      <c r="DU122" s="857"/>
      <c r="DV122" s="834" t="s">
        <v>429</v>
      </c>
      <c r="DW122" s="834"/>
      <c r="DX122" s="834"/>
      <c r="DY122" s="834"/>
      <c r="DZ122" s="835"/>
    </row>
    <row r="123" spans="1:130" s="245" customFormat="1" ht="26.25" customHeight="1">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136</v>
      </c>
      <c r="AB123" s="820"/>
      <c r="AC123" s="820"/>
      <c r="AD123" s="820"/>
      <c r="AE123" s="821"/>
      <c r="AF123" s="822" t="s">
        <v>136</v>
      </c>
      <c r="AG123" s="820"/>
      <c r="AH123" s="820"/>
      <c r="AI123" s="820"/>
      <c r="AJ123" s="821"/>
      <c r="AK123" s="822" t="s">
        <v>136</v>
      </c>
      <c r="AL123" s="820"/>
      <c r="AM123" s="820"/>
      <c r="AN123" s="820"/>
      <c r="AO123" s="821"/>
      <c r="AP123" s="867" t="s">
        <v>136</v>
      </c>
      <c r="AQ123" s="868"/>
      <c r="AR123" s="868"/>
      <c r="AS123" s="868"/>
      <c r="AT123" s="869"/>
      <c r="AU123" s="932"/>
      <c r="AV123" s="933"/>
      <c r="AW123" s="933"/>
      <c r="AX123" s="933"/>
      <c r="AY123" s="933"/>
      <c r="AZ123" s="276" t="s">
        <v>185</v>
      </c>
      <c r="BA123" s="276"/>
      <c r="BB123" s="276"/>
      <c r="BC123" s="276"/>
      <c r="BD123" s="276"/>
      <c r="BE123" s="276"/>
      <c r="BF123" s="276"/>
      <c r="BG123" s="276"/>
      <c r="BH123" s="276"/>
      <c r="BI123" s="276"/>
      <c r="BJ123" s="276"/>
      <c r="BK123" s="276"/>
      <c r="BL123" s="276"/>
      <c r="BM123" s="276"/>
      <c r="BN123" s="276"/>
      <c r="BO123" s="920" t="s">
        <v>467</v>
      </c>
      <c r="BP123" s="921"/>
      <c r="BQ123" s="875">
        <v>56451763</v>
      </c>
      <c r="BR123" s="876"/>
      <c r="BS123" s="876"/>
      <c r="BT123" s="876"/>
      <c r="BU123" s="876"/>
      <c r="BV123" s="876">
        <v>57408528</v>
      </c>
      <c r="BW123" s="876"/>
      <c r="BX123" s="876"/>
      <c r="BY123" s="876"/>
      <c r="BZ123" s="876"/>
      <c r="CA123" s="876">
        <v>59439234</v>
      </c>
      <c r="CB123" s="876"/>
      <c r="CC123" s="876"/>
      <c r="CD123" s="876"/>
      <c r="CE123" s="876"/>
      <c r="CF123" s="786"/>
      <c r="CG123" s="787"/>
      <c r="CH123" s="787"/>
      <c r="CI123" s="787"/>
      <c r="CJ123" s="877"/>
      <c r="CK123" s="912"/>
      <c r="CL123" s="898"/>
      <c r="CM123" s="898"/>
      <c r="CN123" s="898"/>
      <c r="CO123" s="899"/>
      <c r="CP123" s="878" t="s">
        <v>468</v>
      </c>
      <c r="CQ123" s="879"/>
      <c r="CR123" s="879"/>
      <c r="CS123" s="879"/>
      <c r="CT123" s="879"/>
      <c r="CU123" s="879"/>
      <c r="CV123" s="879"/>
      <c r="CW123" s="879"/>
      <c r="CX123" s="879"/>
      <c r="CY123" s="879"/>
      <c r="CZ123" s="879"/>
      <c r="DA123" s="879"/>
      <c r="DB123" s="879"/>
      <c r="DC123" s="879"/>
      <c r="DD123" s="879"/>
      <c r="DE123" s="879"/>
      <c r="DF123" s="880"/>
      <c r="DG123" s="819" t="s">
        <v>386</v>
      </c>
      <c r="DH123" s="820"/>
      <c r="DI123" s="820"/>
      <c r="DJ123" s="820"/>
      <c r="DK123" s="821"/>
      <c r="DL123" s="822" t="s">
        <v>136</v>
      </c>
      <c r="DM123" s="820"/>
      <c r="DN123" s="820"/>
      <c r="DO123" s="820"/>
      <c r="DP123" s="821"/>
      <c r="DQ123" s="822" t="s">
        <v>386</v>
      </c>
      <c r="DR123" s="820"/>
      <c r="DS123" s="820"/>
      <c r="DT123" s="820"/>
      <c r="DU123" s="821"/>
      <c r="DV123" s="867" t="s">
        <v>430</v>
      </c>
      <c r="DW123" s="868"/>
      <c r="DX123" s="868"/>
      <c r="DY123" s="868"/>
      <c r="DZ123" s="869"/>
    </row>
    <row r="124" spans="1:130" s="245" customFormat="1" ht="26.25" customHeight="1" thickBot="1">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430</v>
      </c>
      <c r="AB124" s="820"/>
      <c r="AC124" s="820"/>
      <c r="AD124" s="820"/>
      <c r="AE124" s="821"/>
      <c r="AF124" s="822" t="s">
        <v>386</v>
      </c>
      <c r="AG124" s="820"/>
      <c r="AH124" s="820"/>
      <c r="AI124" s="820"/>
      <c r="AJ124" s="821"/>
      <c r="AK124" s="822" t="s">
        <v>430</v>
      </c>
      <c r="AL124" s="820"/>
      <c r="AM124" s="820"/>
      <c r="AN124" s="820"/>
      <c r="AO124" s="821"/>
      <c r="AP124" s="867" t="s">
        <v>386</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52.3</v>
      </c>
      <c r="BR124" s="874"/>
      <c r="BS124" s="874"/>
      <c r="BT124" s="874"/>
      <c r="BU124" s="874"/>
      <c r="BV124" s="874">
        <v>46.4</v>
      </c>
      <c r="BW124" s="874"/>
      <c r="BX124" s="874"/>
      <c r="BY124" s="874"/>
      <c r="BZ124" s="874"/>
      <c r="CA124" s="874">
        <v>26.9</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136</v>
      </c>
      <c r="DH124" s="803"/>
      <c r="DI124" s="803"/>
      <c r="DJ124" s="803"/>
      <c r="DK124" s="804"/>
      <c r="DL124" s="805" t="s">
        <v>386</v>
      </c>
      <c r="DM124" s="803"/>
      <c r="DN124" s="803"/>
      <c r="DO124" s="803"/>
      <c r="DP124" s="804"/>
      <c r="DQ124" s="805" t="s">
        <v>433</v>
      </c>
      <c r="DR124" s="803"/>
      <c r="DS124" s="803"/>
      <c r="DT124" s="803"/>
      <c r="DU124" s="804"/>
      <c r="DV124" s="891" t="s">
        <v>386</v>
      </c>
      <c r="DW124" s="892"/>
      <c r="DX124" s="892"/>
      <c r="DY124" s="892"/>
      <c r="DZ124" s="893"/>
    </row>
    <row r="125" spans="1:130" s="245" customFormat="1" ht="26.25" customHeight="1">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386</v>
      </c>
      <c r="AB125" s="820"/>
      <c r="AC125" s="820"/>
      <c r="AD125" s="820"/>
      <c r="AE125" s="821"/>
      <c r="AF125" s="822" t="s">
        <v>386</v>
      </c>
      <c r="AG125" s="820"/>
      <c r="AH125" s="820"/>
      <c r="AI125" s="820"/>
      <c r="AJ125" s="821"/>
      <c r="AK125" s="822" t="s">
        <v>386</v>
      </c>
      <c r="AL125" s="820"/>
      <c r="AM125" s="820"/>
      <c r="AN125" s="820"/>
      <c r="AO125" s="821"/>
      <c r="AP125" s="867" t="s">
        <v>136</v>
      </c>
      <c r="AQ125" s="868"/>
      <c r="AR125" s="868"/>
      <c r="AS125" s="868"/>
      <c r="AT125" s="86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386</v>
      </c>
      <c r="DH125" s="885"/>
      <c r="DI125" s="885"/>
      <c r="DJ125" s="885"/>
      <c r="DK125" s="885"/>
      <c r="DL125" s="885" t="s">
        <v>386</v>
      </c>
      <c r="DM125" s="885"/>
      <c r="DN125" s="885"/>
      <c r="DO125" s="885"/>
      <c r="DP125" s="885"/>
      <c r="DQ125" s="885" t="s">
        <v>386</v>
      </c>
      <c r="DR125" s="885"/>
      <c r="DS125" s="885"/>
      <c r="DT125" s="885"/>
      <c r="DU125" s="885"/>
      <c r="DV125" s="886" t="s">
        <v>386</v>
      </c>
      <c r="DW125" s="886"/>
      <c r="DX125" s="886"/>
      <c r="DY125" s="886"/>
      <c r="DZ125" s="887"/>
    </row>
    <row r="126" spans="1:130" s="245" customFormat="1" ht="26.25" customHeight="1" thickBot="1">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294395</v>
      </c>
      <c r="AB126" s="820"/>
      <c r="AC126" s="820"/>
      <c r="AD126" s="820"/>
      <c r="AE126" s="821"/>
      <c r="AF126" s="822">
        <v>332378</v>
      </c>
      <c r="AG126" s="820"/>
      <c r="AH126" s="820"/>
      <c r="AI126" s="820"/>
      <c r="AJ126" s="821"/>
      <c r="AK126" s="822">
        <v>108369</v>
      </c>
      <c r="AL126" s="820"/>
      <c r="AM126" s="820"/>
      <c r="AN126" s="820"/>
      <c r="AO126" s="821"/>
      <c r="AP126" s="867">
        <v>0.4</v>
      </c>
      <c r="AQ126" s="868"/>
      <c r="AR126" s="868"/>
      <c r="AS126" s="868"/>
      <c r="AT126" s="86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386</v>
      </c>
      <c r="DH126" s="857"/>
      <c r="DI126" s="857"/>
      <c r="DJ126" s="857"/>
      <c r="DK126" s="857"/>
      <c r="DL126" s="857" t="s">
        <v>386</v>
      </c>
      <c r="DM126" s="857"/>
      <c r="DN126" s="857"/>
      <c r="DO126" s="857"/>
      <c r="DP126" s="857"/>
      <c r="DQ126" s="857" t="s">
        <v>433</v>
      </c>
      <c r="DR126" s="857"/>
      <c r="DS126" s="857"/>
      <c r="DT126" s="857"/>
      <c r="DU126" s="857"/>
      <c r="DV126" s="834" t="s">
        <v>386</v>
      </c>
      <c r="DW126" s="834"/>
      <c r="DX126" s="834"/>
      <c r="DY126" s="834"/>
      <c r="DZ126" s="835"/>
    </row>
    <row r="127" spans="1:130" s="245" customFormat="1" ht="26.25" customHeight="1">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130871</v>
      </c>
      <c r="AB127" s="820"/>
      <c r="AC127" s="820"/>
      <c r="AD127" s="820"/>
      <c r="AE127" s="821"/>
      <c r="AF127" s="822">
        <v>45581</v>
      </c>
      <c r="AG127" s="820"/>
      <c r="AH127" s="820"/>
      <c r="AI127" s="820"/>
      <c r="AJ127" s="821"/>
      <c r="AK127" s="822">
        <v>42637</v>
      </c>
      <c r="AL127" s="820"/>
      <c r="AM127" s="820"/>
      <c r="AN127" s="820"/>
      <c r="AO127" s="821"/>
      <c r="AP127" s="867">
        <v>0.2</v>
      </c>
      <c r="AQ127" s="868"/>
      <c r="AR127" s="868"/>
      <c r="AS127" s="868"/>
      <c r="AT127" s="869"/>
      <c r="AU127" s="281"/>
      <c r="AV127" s="281"/>
      <c r="AW127" s="281"/>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1"/>
      <c r="CB127" s="281"/>
      <c r="CC127" s="281"/>
      <c r="CD127" s="282"/>
      <c r="CE127" s="282"/>
      <c r="CF127" s="282"/>
      <c r="CG127" s="279"/>
      <c r="CH127" s="279"/>
      <c r="CI127" s="279"/>
      <c r="CJ127" s="280"/>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386</v>
      </c>
      <c r="DH127" s="857"/>
      <c r="DI127" s="857"/>
      <c r="DJ127" s="857"/>
      <c r="DK127" s="857"/>
      <c r="DL127" s="857" t="s">
        <v>386</v>
      </c>
      <c r="DM127" s="857"/>
      <c r="DN127" s="857"/>
      <c r="DO127" s="857"/>
      <c r="DP127" s="857"/>
      <c r="DQ127" s="857" t="s">
        <v>386</v>
      </c>
      <c r="DR127" s="857"/>
      <c r="DS127" s="857"/>
      <c r="DT127" s="857"/>
      <c r="DU127" s="857"/>
      <c r="DV127" s="834" t="s">
        <v>386</v>
      </c>
      <c r="DW127" s="834"/>
      <c r="DX127" s="834"/>
      <c r="DY127" s="834"/>
      <c r="DZ127" s="835"/>
    </row>
    <row r="128" spans="1:130" s="245" customFormat="1" ht="26.25" customHeight="1" thickBot="1">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950637</v>
      </c>
      <c r="AB128" s="841"/>
      <c r="AC128" s="841"/>
      <c r="AD128" s="841"/>
      <c r="AE128" s="842"/>
      <c r="AF128" s="843">
        <v>989235</v>
      </c>
      <c r="AG128" s="841"/>
      <c r="AH128" s="841"/>
      <c r="AI128" s="841"/>
      <c r="AJ128" s="842"/>
      <c r="AK128" s="843">
        <v>970156</v>
      </c>
      <c r="AL128" s="841"/>
      <c r="AM128" s="841"/>
      <c r="AN128" s="841"/>
      <c r="AO128" s="842"/>
      <c r="AP128" s="844"/>
      <c r="AQ128" s="845"/>
      <c r="AR128" s="845"/>
      <c r="AS128" s="845"/>
      <c r="AT128" s="846"/>
      <c r="AU128" s="281"/>
      <c r="AV128" s="281"/>
      <c r="AW128" s="281"/>
      <c r="AX128" s="847" t="s">
        <v>482</v>
      </c>
      <c r="AY128" s="848"/>
      <c r="AZ128" s="848"/>
      <c r="BA128" s="848"/>
      <c r="BB128" s="848"/>
      <c r="BC128" s="848"/>
      <c r="BD128" s="848"/>
      <c r="BE128" s="849"/>
      <c r="BF128" s="826" t="s">
        <v>136</v>
      </c>
      <c r="BG128" s="827"/>
      <c r="BH128" s="827"/>
      <c r="BI128" s="827"/>
      <c r="BJ128" s="827"/>
      <c r="BK128" s="827"/>
      <c r="BL128" s="850"/>
      <c r="BM128" s="826">
        <v>11.8</v>
      </c>
      <c r="BN128" s="827"/>
      <c r="BO128" s="827"/>
      <c r="BP128" s="827"/>
      <c r="BQ128" s="827"/>
      <c r="BR128" s="827"/>
      <c r="BS128" s="850"/>
      <c r="BT128" s="826">
        <v>20</v>
      </c>
      <c r="BU128" s="827"/>
      <c r="BV128" s="827"/>
      <c r="BW128" s="827"/>
      <c r="BX128" s="827"/>
      <c r="BY128" s="827"/>
      <c r="BZ128" s="828"/>
      <c r="CA128" s="282"/>
      <c r="CB128" s="282"/>
      <c r="CC128" s="282"/>
      <c r="CD128" s="282"/>
      <c r="CE128" s="282"/>
      <c r="CF128" s="282"/>
      <c r="CG128" s="279"/>
      <c r="CH128" s="279"/>
      <c r="CI128" s="279"/>
      <c r="CJ128" s="280"/>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v>128000</v>
      </c>
      <c r="DH128" s="831"/>
      <c r="DI128" s="831"/>
      <c r="DJ128" s="831"/>
      <c r="DK128" s="831"/>
      <c r="DL128" s="831">
        <v>106220</v>
      </c>
      <c r="DM128" s="831"/>
      <c r="DN128" s="831"/>
      <c r="DO128" s="831"/>
      <c r="DP128" s="831"/>
      <c r="DQ128" s="831">
        <v>84440</v>
      </c>
      <c r="DR128" s="831"/>
      <c r="DS128" s="831"/>
      <c r="DT128" s="831"/>
      <c r="DU128" s="831"/>
      <c r="DV128" s="832">
        <v>0.3</v>
      </c>
      <c r="DW128" s="832"/>
      <c r="DX128" s="832"/>
      <c r="DY128" s="832"/>
      <c r="DZ128" s="833"/>
    </row>
    <row r="129" spans="1:131" s="245"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29835367</v>
      </c>
      <c r="AB129" s="820"/>
      <c r="AC129" s="820"/>
      <c r="AD129" s="820"/>
      <c r="AE129" s="821"/>
      <c r="AF129" s="822">
        <v>29999850</v>
      </c>
      <c r="AG129" s="820"/>
      <c r="AH129" s="820"/>
      <c r="AI129" s="820"/>
      <c r="AJ129" s="821"/>
      <c r="AK129" s="822">
        <v>30197039</v>
      </c>
      <c r="AL129" s="820"/>
      <c r="AM129" s="820"/>
      <c r="AN129" s="820"/>
      <c r="AO129" s="821"/>
      <c r="AP129" s="823"/>
      <c r="AQ129" s="824"/>
      <c r="AR129" s="824"/>
      <c r="AS129" s="824"/>
      <c r="AT129" s="825"/>
      <c r="AU129" s="283"/>
      <c r="AV129" s="283"/>
      <c r="AW129" s="283"/>
      <c r="AX129" s="789" t="s">
        <v>485</v>
      </c>
      <c r="AY129" s="790"/>
      <c r="AZ129" s="790"/>
      <c r="BA129" s="790"/>
      <c r="BB129" s="790"/>
      <c r="BC129" s="790"/>
      <c r="BD129" s="790"/>
      <c r="BE129" s="791"/>
      <c r="BF129" s="809" t="s">
        <v>386</v>
      </c>
      <c r="BG129" s="810"/>
      <c r="BH129" s="810"/>
      <c r="BI129" s="810"/>
      <c r="BJ129" s="810"/>
      <c r="BK129" s="810"/>
      <c r="BL129" s="811"/>
      <c r="BM129" s="809">
        <v>16.8</v>
      </c>
      <c r="BN129" s="810"/>
      <c r="BO129" s="810"/>
      <c r="BP129" s="810"/>
      <c r="BQ129" s="810"/>
      <c r="BR129" s="810"/>
      <c r="BS129" s="811"/>
      <c r="BT129" s="809">
        <v>30</v>
      </c>
      <c r="BU129" s="812"/>
      <c r="BV129" s="812"/>
      <c r="BW129" s="812"/>
      <c r="BX129" s="812"/>
      <c r="BY129" s="812"/>
      <c r="BZ129" s="81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4069775</v>
      </c>
      <c r="AB130" s="820"/>
      <c r="AC130" s="820"/>
      <c r="AD130" s="820"/>
      <c r="AE130" s="821"/>
      <c r="AF130" s="822">
        <v>4208815</v>
      </c>
      <c r="AG130" s="820"/>
      <c r="AH130" s="820"/>
      <c r="AI130" s="820"/>
      <c r="AJ130" s="821"/>
      <c r="AK130" s="822">
        <v>4207972</v>
      </c>
      <c r="AL130" s="820"/>
      <c r="AM130" s="820"/>
      <c r="AN130" s="820"/>
      <c r="AO130" s="821"/>
      <c r="AP130" s="823"/>
      <c r="AQ130" s="824"/>
      <c r="AR130" s="824"/>
      <c r="AS130" s="824"/>
      <c r="AT130" s="825"/>
      <c r="AU130" s="283"/>
      <c r="AV130" s="283"/>
      <c r="AW130" s="283"/>
      <c r="AX130" s="789" t="s">
        <v>488</v>
      </c>
      <c r="AY130" s="790"/>
      <c r="AZ130" s="790"/>
      <c r="BA130" s="790"/>
      <c r="BB130" s="790"/>
      <c r="BC130" s="790"/>
      <c r="BD130" s="790"/>
      <c r="BE130" s="791"/>
      <c r="BF130" s="792">
        <v>5.9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25765592</v>
      </c>
      <c r="AB131" s="803"/>
      <c r="AC131" s="803"/>
      <c r="AD131" s="803"/>
      <c r="AE131" s="804"/>
      <c r="AF131" s="805">
        <v>25791035</v>
      </c>
      <c r="AG131" s="803"/>
      <c r="AH131" s="803"/>
      <c r="AI131" s="803"/>
      <c r="AJ131" s="804"/>
      <c r="AK131" s="805">
        <v>25989067</v>
      </c>
      <c r="AL131" s="803"/>
      <c r="AM131" s="803"/>
      <c r="AN131" s="803"/>
      <c r="AO131" s="804"/>
      <c r="AP131" s="806"/>
      <c r="AQ131" s="807"/>
      <c r="AR131" s="807"/>
      <c r="AS131" s="807"/>
      <c r="AT131" s="808"/>
      <c r="AU131" s="283"/>
      <c r="AV131" s="283"/>
      <c r="AW131" s="283"/>
      <c r="AX131" s="767" t="s">
        <v>490</v>
      </c>
      <c r="AY131" s="768"/>
      <c r="AZ131" s="768"/>
      <c r="BA131" s="768"/>
      <c r="BB131" s="768"/>
      <c r="BC131" s="768"/>
      <c r="BD131" s="768"/>
      <c r="BE131" s="769"/>
      <c r="BF131" s="770">
        <v>26.9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7.5188142390000001</v>
      </c>
      <c r="AB132" s="783"/>
      <c r="AC132" s="783"/>
      <c r="AD132" s="783"/>
      <c r="AE132" s="784"/>
      <c r="AF132" s="785">
        <v>6.2826016869999997</v>
      </c>
      <c r="AG132" s="783"/>
      <c r="AH132" s="783"/>
      <c r="AI132" s="783"/>
      <c r="AJ132" s="784"/>
      <c r="AK132" s="785">
        <v>4.073109927</v>
      </c>
      <c r="AL132" s="783"/>
      <c r="AM132" s="783"/>
      <c r="AN132" s="783"/>
      <c r="AO132" s="784"/>
      <c r="AP132" s="786"/>
      <c r="AQ132" s="787"/>
      <c r="AR132" s="787"/>
      <c r="AS132" s="787"/>
      <c r="AT132" s="78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8.5</v>
      </c>
      <c r="AB133" s="762"/>
      <c r="AC133" s="762"/>
      <c r="AD133" s="762"/>
      <c r="AE133" s="763"/>
      <c r="AF133" s="761">
        <v>7.5</v>
      </c>
      <c r="AG133" s="762"/>
      <c r="AH133" s="762"/>
      <c r="AI133" s="762"/>
      <c r="AJ133" s="763"/>
      <c r="AK133" s="761">
        <v>5.9</v>
      </c>
      <c r="AL133" s="762"/>
      <c r="AM133" s="762"/>
      <c r="AN133" s="762"/>
      <c r="AO133" s="763"/>
      <c r="AP133" s="764"/>
      <c r="AQ133" s="765"/>
      <c r="AR133" s="765"/>
      <c r="AS133" s="765"/>
      <c r="AT133" s="76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OIdUpQjAHchqe7GFD+xBu9la0wb4lEwyf+VWCZE1tJDoHTg6pp9v9Yy+fpyJ5YNvHfUXSYnbM39gImz0h1k6KQ==" saltValue="SPRK2967orl985X4YcAB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494</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MuH7bebJh0zziTCPtu8maAApPQjVxcXFF9vDVZK/d2t/IEF/NV9nmqldVuUsiFjU8ZP4z45e7jrQcwabeKk7QQ==" saltValue="k/IP6c0WmVmBZQEH+f5N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7rcO9uTwg3mOq+29Th5vjCy4nw/1hGItuijL8vN+pZJjaH9iOKxoTi+9CQGmN3idCY5fOcomJ+G5b7eAZAAEg==" saltValue="FwhK7VN4qsJFHRt9WzKo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495</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496</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4" t="s">
        <v>497</v>
      </c>
      <c r="AP7" s="302"/>
      <c r="AQ7" s="303" t="s">
        <v>498</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5"/>
      <c r="AP8" s="308" t="s">
        <v>499</v>
      </c>
      <c r="AQ8" s="309" t="s">
        <v>500</v>
      </c>
      <c r="AR8" s="310" t="s">
        <v>501</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8" t="s">
        <v>502</v>
      </c>
      <c r="AL9" s="1189"/>
      <c r="AM9" s="1189"/>
      <c r="AN9" s="1190"/>
      <c r="AO9" s="311">
        <v>8677035</v>
      </c>
      <c r="AP9" s="311">
        <v>56080</v>
      </c>
      <c r="AQ9" s="312">
        <v>56078</v>
      </c>
      <c r="AR9" s="313">
        <v>0</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8" t="s">
        <v>503</v>
      </c>
      <c r="AL10" s="1189"/>
      <c r="AM10" s="1189"/>
      <c r="AN10" s="1190"/>
      <c r="AO10" s="314">
        <v>578358</v>
      </c>
      <c r="AP10" s="314">
        <v>3738</v>
      </c>
      <c r="AQ10" s="315">
        <v>3491</v>
      </c>
      <c r="AR10" s="316">
        <v>7.1</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8" t="s">
        <v>504</v>
      </c>
      <c r="AL11" s="1189"/>
      <c r="AM11" s="1189"/>
      <c r="AN11" s="1190"/>
      <c r="AO11" s="314">
        <v>19501</v>
      </c>
      <c r="AP11" s="314">
        <v>126</v>
      </c>
      <c r="AQ11" s="315">
        <v>1563</v>
      </c>
      <c r="AR11" s="316">
        <v>-91.9</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8" t="s">
        <v>505</v>
      </c>
      <c r="AL12" s="1189"/>
      <c r="AM12" s="1189"/>
      <c r="AN12" s="1190"/>
      <c r="AO12" s="314" t="s">
        <v>506</v>
      </c>
      <c r="AP12" s="314" t="s">
        <v>506</v>
      </c>
      <c r="AQ12" s="315">
        <v>910</v>
      </c>
      <c r="AR12" s="316" t="s">
        <v>506</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8" t="s">
        <v>507</v>
      </c>
      <c r="AL13" s="1189"/>
      <c r="AM13" s="1189"/>
      <c r="AN13" s="1190"/>
      <c r="AO13" s="314" t="s">
        <v>506</v>
      </c>
      <c r="AP13" s="314" t="s">
        <v>506</v>
      </c>
      <c r="AQ13" s="315" t="s">
        <v>506</v>
      </c>
      <c r="AR13" s="316" t="s">
        <v>506</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8" t="s">
        <v>508</v>
      </c>
      <c r="AL14" s="1189"/>
      <c r="AM14" s="1189"/>
      <c r="AN14" s="1190"/>
      <c r="AO14" s="314">
        <v>351184</v>
      </c>
      <c r="AP14" s="314">
        <v>2270</v>
      </c>
      <c r="AQ14" s="315">
        <v>2138</v>
      </c>
      <c r="AR14" s="316">
        <v>6.2</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8" t="s">
        <v>509</v>
      </c>
      <c r="AL15" s="1189"/>
      <c r="AM15" s="1189"/>
      <c r="AN15" s="1190"/>
      <c r="AO15" s="314">
        <v>177569</v>
      </c>
      <c r="AP15" s="314">
        <v>1148</v>
      </c>
      <c r="AQ15" s="315">
        <v>1243</v>
      </c>
      <c r="AR15" s="316">
        <v>-7.6</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1" t="s">
        <v>510</v>
      </c>
      <c r="AL16" s="1192"/>
      <c r="AM16" s="1192"/>
      <c r="AN16" s="1193"/>
      <c r="AO16" s="314">
        <v>-1080370</v>
      </c>
      <c r="AP16" s="314">
        <v>-6982</v>
      </c>
      <c r="AQ16" s="315">
        <v>-4219</v>
      </c>
      <c r="AR16" s="316">
        <v>65.5</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1" t="s">
        <v>185</v>
      </c>
      <c r="AL17" s="1192"/>
      <c r="AM17" s="1192"/>
      <c r="AN17" s="1193"/>
      <c r="AO17" s="314">
        <v>8723277</v>
      </c>
      <c r="AP17" s="314">
        <v>56379</v>
      </c>
      <c r="AQ17" s="315">
        <v>61203</v>
      </c>
      <c r="AR17" s="316">
        <v>-7.9</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511</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512</v>
      </c>
      <c r="AP20" s="322" t="s">
        <v>513</v>
      </c>
      <c r="AQ20" s="323" t="s">
        <v>514</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5" t="s">
        <v>515</v>
      </c>
      <c r="AL21" s="1186"/>
      <c r="AM21" s="1186"/>
      <c r="AN21" s="1187"/>
      <c r="AO21" s="326">
        <v>6.08</v>
      </c>
      <c r="AP21" s="327">
        <v>6.02</v>
      </c>
      <c r="AQ21" s="328">
        <v>0.06</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5" t="s">
        <v>516</v>
      </c>
      <c r="AL22" s="1186"/>
      <c r="AM22" s="1186"/>
      <c r="AN22" s="1187"/>
      <c r="AO22" s="331">
        <v>99.4</v>
      </c>
      <c r="AP22" s="332">
        <v>100.1</v>
      </c>
      <c r="AQ22" s="333">
        <v>-0.7</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517</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518</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519</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4" t="s">
        <v>497</v>
      </c>
      <c r="AP30" s="302"/>
      <c r="AQ30" s="303" t="s">
        <v>498</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5"/>
      <c r="AP31" s="308" t="s">
        <v>499</v>
      </c>
      <c r="AQ31" s="309" t="s">
        <v>500</v>
      </c>
      <c r="AR31" s="310" t="s">
        <v>501</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6" t="s">
        <v>520</v>
      </c>
      <c r="AL32" s="1177"/>
      <c r="AM32" s="1177"/>
      <c r="AN32" s="1178"/>
      <c r="AO32" s="341">
        <v>4899293</v>
      </c>
      <c r="AP32" s="341">
        <v>31664</v>
      </c>
      <c r="AQ32" s="342">
        <v>27020</v>
      </c>
      <c r="AR32" s="343">
        <v>17.2</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6" t="s">
        <v>521</v>
      </c>
      <c r="AL33" s="1177"/>
      <c r="AM33" s="1177"/>
      <c r="AN33" s="1178"/>
      <c r="AO33" s="341" t="s">
        <v>506</v>
      </c>
      <c r="AP33" s="341" t="s">
        <v>506</v>
      </c>
      <c r="AQ33" s="342" t="s">
        <v>506</v>
      </c>
      <c r="AR33" s="343" t="s">
        <v>506</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6" t="s">
        <v>522</v>
      </c>
      <c r="AL34" s="1177"/>
      <c r="AM34" s="1177"/>
      <c r="AN34" s="1178"/>
      <c r="AO34" s="341" t="s">
        <v>506</v>
      </c>
      <c r="AP34" s="341" t="s">
        <v>506</v>
      </c>
      <c r="AQ34" s="342">
        <v>28</v>
      </c>
      <c r="AR34" s="343" t="s">
        <v>506</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6" t="s">
        <v>523</v>
      </c>
      <c r="AL35" s="1177"/>
      <c r="AM35" s="1177"/>
      <c r="AN35" s="1178"/>
      <c r="AO35" s="341">
        <v>1159304</v>
      </c>
      <c r="AP35" s="341">
        <v>7493</v>
      </c>
      <c r="AQ35" s="342">
        <v>6255</v>
      </c>
      <c r="AR35" s="343">
        <v>19.8</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6" t="s">
        <v>524</v>
      </c>
      <c r="AL36" s="1177"/>
      <c r="AM36" s="1177"/>
      <c r="AN36" s="1178"/>
      <c r="AO36" s="341">
        <v>1042</v>
      </c>
      <c r="AP36" s="341">
        <v>7</v>
      </c>
      <c r="AQ36" s="342">
        <v>683</v>
      </c>
      <c r="AR36" s="343">
        <v>-99</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6" t="s">
        <v>525</v>
      </c>
      <c r="AL37" s="1177"/>
      <c r="AM37" s="1177"/>
      <c r="AN37" s="1178"/>
      <c r="AO37" s="341">
        <v>177052</v>
      </c>
      <c r="AP37" s="341">
        <v>1144</v>
      </c>
      <c r="AQ37" s="342">
        <v>1461</v>
      </c>
      <c r="AR37" s="343">
        <v>-21.7</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79" t="s">
        <v>526</v>
      </c>
      <c r="AL38" s="1180"/>
      <c r="AM38" s="1180"/>
      <c r="AN38" s="1181"/>
      <c r="AO38" s="344" t="s">
        <v>506</v>
      </c>
      <c r="AP38" s="344" t="s">
        <v>506</v>
      </c>
      <c r="AQ38" s="345">
        <v>0</v>
      </c>
      <c r="AR38" s="333" t="s">
        <v>506</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79" t="s">
        <v>527</v>
      </c>
      <c r="AL39" s="1180"/>
      <c r="AM39" s="1180"/>
      <c r="AN39" s="1181"/>
      <c r="AO39" s="341">
        <v>-970156</v>
      </c>
      <c r="AP39" s="341">
        <v>-6270</v>
      </c>
      <c r="AQ39" s="342">
        <v>-7551</v>
      </c>
      <c r="AR39" s="343">
        <v>-17</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6" t="s">
        <v>528</v>
      </c>
      <c r="AL40" s="1177"/>
      <c r="AM40" s="1177"/>
      <c r="AN40" s="1178"/>
      <c r="AO40" s="341">
        <v>-4207972</v>
      </c>
      <c r="AP40" s="341">
        <v>-27196</v>
      </c>
      <c r="AQ40" s="342">
        <v>-21721</v>
      </c>
      <c r="AR40" s="343">
        <v>25.2</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2" t="s">
        <v>295</v>
      </c>
      <c r="AL41" s="1183"/>
      <c r="AM41" s="1183"/>
      <c r="AN41" s="1184"/>
      <c r="AO41" s="341">
        <v>1058563</v>
      </c>
      <c r="AP41" s="341">
        <v>6841</v>
      </c>
      <c r="AQ41" s="342">
        <v>6176</v>
      </c>
      <c r="AR41" s="343">
        <v>10.8</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529</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530</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531</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69" t="s">
        <v>497</v>
      </c>
      <c r="AN49" s="1171" t="s">
        <v>532</v>
      </c>
      <c r="AO49" s="1172"/>
      <c r="AP49" s="1172"/>
      <c r="AQ49" s="1172"/>
      <c r="AR49" s="1173"/>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0"/>
      <c r="AN50" s="357" t="s">
        <v>533</v>
      </c>
      <c r="AO50" s="358" t="s">
        <v>534</v>
      </c>
      <c r="AP50" s="359" t="s">
        <v>535</v>
      </c>
      <c r="AQ50" s="360" t="s">
        <v>536</v>
      </c>
      <c r="AR50" s="361" t="s">
        <v>537</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538</v>
      </c>
      <c r="AL51" s="354"/>
      <c r="AM51" s="362">
        <v>6583963</v>
      </c>
      <c r="AN51" s="363">
        <v>42232</v>
      </c>
      <c r="AO51" s="364">
        <v>5.4</v>
      </c>
      <c r="AP51" s="365">
        <v>45117</v>
      </c>
      <c r="AQ51" s="366">
        <v>4.5999999999999996</v>
      </c>
      <c r="AR51" s="367">
        <v>0.8</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539</v>
      </c>
      <c r="AM52" s="370">
        <v>3429929</v>
      </c>
      <c r="AN52" s="371">
        <v>22001</v>
      </c>
      <c r="AO52" s="372">
        <v>-6.2</v>
      </c>
      <c r="AP52" s="373">
        <v>25589</v>
      </c>
      <c r="AQ52" s="374">
        <v>16.899999999999999</v>
      </c>
      <c r="AR52" s="375">
        <v>-23.1</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540</v>
      </c>
      <c r="AL53" s="354"/>
      <c r="AM53" s="362">
        <v>6580314</v>
      </c>
      <c r="AN53" s="363">
        <v>42373</v>
      </c>
      <c r="AO53" s="364">
        <v>0.3</v>
      </c>
      <c r="AP53" s="365">
        <v>39951</v>
      </c>
      <c r="AQ53" s="366">
        <v>-11.5</v>
      </c>
      <c r="AR53" s="367">
        <v>11.8</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539</v>
      </c>
      <c r="AM54" s="370">
        <v>3647057</v>
      </c>
      <c r="AN54" s="371">
        <v>23485</v>
      </c>
      <c r="AO54" s="372">
        <v>6.7</v>
      </c>
      <c r="AP54" s="373">
        <v>22555</v>
      </c>
      <c r="AQ54" s="374">
        <v>-11.9</v>
      </c>
      <c r="AR54" s="375">
        <v>18.600000000000001</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541</v>
      </c>
      <c r="AL55" s="354"/>
      <c r="AM55" s="362">
        <v>6206780</v>
      </c>
      <c r="AN55" s="363">
        <v>40031</v>
      </c>
      <c r="AO55" s="364">
        <v>-5.5</v>
      </c>
      <c r="AP55" s="365">
        <v>39893</v>
      </c>
      <c r="AQ55" s="366">
        <v>-0.1</v>
      </c>
      <c r="AR55" s="367">
        <v>-5.4</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539</v>
      </c>
      <c r="AM56" s="370">
        <v>4538356</v>
      </c>
      <c r="AN56" s="371">
        <v>29270</v>
      </c>
      <c r="AO56" s="372">
        <v>24.6</v>
      </c>
      <c r="AP56" s="373">
        <v>26170</v>
      </c>
      <c r="AQ56" s="374">
        <v>16</v>
      </c>
      <c r="AR56" s="375">
        <v>8.6</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542</v>
      </c>
      <c r="AL57" s="354"/>
      <c r="AM57" s="362">
        <v>6914537</v>
      </c>
      <c r="AN57" s="363">
        <v>44672</v>
      </c>
      <c r="AO57" s="364">
        <v>11.6</v>
      </c>
      <c r="AP57" s="365">
        <v>41080</v>
      </c>
      <c r="AQ57" s="366">
        <v>3</v>
      </c>
      <c r="AR57" s="367">
        <v>8.6</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539</v>
      </c>
      <c r="AM58" s="370">
        <v>3427234</v>
      </c>
      <c r="AN58" s="371">
        <v>22142</v>
      </c>
      <c r="AO58" s="372">
        <v>-24.4</v>
      </c>
      <c r="AP58" s="373">
        <v>27265</v>
      </c>
      <c r="AQ58" s="374">
        <v>4.2</v>
      </c>
      <c r="AR58" s="375">
        <v>-28.6</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543</v>
      </c>
      <c r="AL59" s="354"/>
      <c r="AM59" s="362">
        <v>4041963</v>
      </c>
      <c r="AN59" s="363">
        <v>26123</v>
      </c>
      <c r="AO59" s="364">
        <v>-41.5</v>
      </c>
      <c r="AP59" s="365">
        <v>33173</v>
      </c>
      <c r="AQ59" s="366">
        <v>-19.2</v>
      </c>
      <c r="AR59" s="367">
        <v>-22.3</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539</v>
      </c>
      <c r="AM60" s="370">
        <v>2307745</v>
      </c>
      <c r="AN60" s="371">
        <v>14915</v>
      </c>
      <c r="AO60" s="372">
        <v>-32.6</v>
      </c>
      <c r="AP60" s="373">
        <v>20353</v>
      </c>
      <c r="AQ60" s="374">
        <v>-25.4</v>
      </c>
      <c r="AR60" s="375">
        <v>-7.2</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544</v>
      </c>
      <c r="AL61" s="376"/>
      <c r="AM61" s="377">
        <v>6065511</v>
      </c>
      <c r="AN61" s="378">
        <v>39086</v>
      </c>
      <c r="AO61" s="379">
        <v>-5.9</v>
      </c>
      <c r="AP61" s="380">
        <v>39843</v>
      </c>
      <c r="AQ61" s="381">
        <v>-4.5999999999999996</v>
      </c>
      <c r="AR61" s="367">
        <v>-1.3</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539</v>
      </c>
      <c r="AM62" s="370">
        <v>3470064</v>
      </c>
      <c r="AN62" s="371">
        <v>22363</v>
      </c>
      <c r="AO62" s="372">
        <v>-6.4</v>
      </c>
      <c r="AP62" s="373">
        <v>24386</v>
      </c>
      <c r="AQ62" s="374">
        <v>0</v>
      </c>
      <c r="AR62" s="375">
        <v>-6.4</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3mes4J77UN0ZfAOcL5GTuvVGvA2YHHGTuPrMzj8WW32vSszgRC5csb6WcDyHp5/GhUkMGp5jPDKzntjT452gHQ==" saltValue="msXuVT0EcKGeer/umydG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546</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SnaTjY8ZxEET5wdykuhZ+l+aAKvd9Us8qcENhygKb3Wk3Cb7c7mfH0sixzP6B043xDvzDe1OWrocgPa3YcpJA==" saltValue="MgYebwsKRjDWQ5T5UVY1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9oG2p6TnTm2XjlSFEJMpP8MpdYSoUjZz8EeFFAAX4g31bcixrWK9sXPyjwq6KNC7D1Zf4nlqnqxNlSHyTYQHg==" saltValue="9SPJYgxAkSNQLoQ/ZFhs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94" t="s">
        <v>3</v>
      </c>
      <c r="D47" s="1194"/>
      <c r="E47" s="1195"/>
      <c r="F47" s="11">
        <v>9.57</v>
      </c>
      <c r="G47" s="12">
        <v>8.76</v>
      </c>
      <c r="H47" s="12">
        <v>11.87</v>
      </c>
      <c r="I47" s="12">
        <v>12.9</v>
      </c>
      <c r="J47" s="13">
        <v>18.829999999999998</v>
      </c>
    </row>
    <row r="48" spans="2:10" ht="57.75" customHeight="1">
      <c r="B48" s="14"/>
      <c r="C48" s="1196" t="s">
        <v>4</v>
      </c>
      <c r="D48" s="1196"/>
      <c r="E48" s="1197"/>
      <c r="F48" s="15">
        <v>5.19</v>
      </c>
      <c r="G48" s="16">
        <v>6.62</v>
      </c>
      <c r="H48" s="16">
        <v>4.1399999999999997</v>
      </c>
      <c r="I48" s="16">
        <v>7.01</v>
      </c>
      <c r="J48" s="17">
        <v>4.43</v>
      </c>
    </row>
    <row r="49" spans="2:10" ht="57.75" customHeight="1" thickBot="1">
      <c r="B49" s="18"/>
      <c r="C49" s="1198" t="s">
        <v>5</v>
      </c>
      <c r="D49" s="1198"/>
      <c r="E49" s="1199"/>
      <c r="F49" s="19">
        <v>0.73</v>
      </c>
      <c r="G49" s="20">
        <v>0.75</v>
      </c>
      <c r="H49" s="20">
        <v>0.54</v>
      </c>
      <c r="I49" s="20">
        <v>3.98</v>
      </c>
      <c r="J49" s="21">
        <v>3.48</v>
      </c>
    </row>
    <row r="50" spans="2:10" ht="13.5" customHeight="1"/>
    <row r="51" spans="2:10" ht="13.5" hidden="1" customHeight="1"/>
    <row r="52" spans="2:10" ht="13.5" hidden="1" customHeight="1"/>
    <row r="53" spans="2:10" ht="13.5" hidden="1" customHeight="1"/>
  </sheetData>
  <sheetProtection algorithmName="SHA-512" hashValue="w7Y1dZaNX6tTC3AhzSbO7iixIGEwMiGEmlb8ZC16yLprDGHKtYEK/bIh2aK3vS1x9SMeOOhLo96N3gaJgVbE4A==" saltValue="cgwdgFRoaYCjYUi3eyn7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06" t="s">
        <v>553</v>
      </c>
      <c r="D34" s="1206"/>
      <c r="E34" s="1207"/>
      <c r="F34" s="32">
        <v>20.55</v>
      </c>
      <c r="G34" s="33">
        <v>19.28</v>
      </c>
      <c r="H34" s="33">
        <v>18.690000000000001</v>
      </c>
      <c r="I34" s="33">
        <v>18.11</v>
      </c>
      <c r="J34" s="34">
        <v>17.98</v>
      </c>
      <c r="K34" s="22"/>
      <c r="L34" s="22"/>
      <c r="M34" s="22"/>
      <c r="N34" s="22"/>
      <c r="O34" s="22"/>
      <c r="P34" s="22"/>
    </row>
    <row r="35" spans="1:16" ht="39" customHeight="1">
      <c r="A35" s="22"/>
      <c r="B35" s="35"/>
      <c r="C35" s="1200" t="s">
        <v>554</v>
      </c>
      <c r="D35" s="1201"/>
      <c r="E35" s="1202"/>
      <c r="F35" s="36">
        <v>5.0599999999999996</v>
      </c>
      <c r="G35" s="37">
        <v>6.26</v>
      </c>
      <c r="H35" s="37">
        <v>3.72</v>
      </c>
      <c r="I35" s="37">
        <v>6.53</v>
      </c>
      <c r="J35" s="38">
        <v>3.92</v>
      </c>
      <c r="K35" s="22"/>
      <c r="L35" s="22"/>
      <c r="M35" s="22"/>
      <c r="N35" s="22"/>
      <c r="O35" s="22"/>
      <c r="P35" s="22"/>
    </row>
    <row r="36" spans="1:16" ht="39" customHeight="1">
      <c r="A36" s="22"/>
      <c r="B36" s="35"/>
      <c r="C36" s="1200" t="s">
        <v>555</v>
      </c>
      <c r="D36" s="1201"/>
      <c r="E36" s="1202"/>
      <c r="F36" s="36">
        <v>0</v>
      </c>
      <c r="G36" s="37">
        <v>0.04</v>
      </c>
      <c r="H36" s="37">
        <v>0.9</v>
      </c>
      <c r="I36" s="37">
        <v>0.91</v>
      </c>
      <c r="J36" s="38">
        <v>1.0900000000000001</v>
      </c>
      <c r="K36" s="22"/>
      <c r="L36" s="22"/>
      <c r="M36" s="22"/>
      <c r="N36" s="22"/>
      <c r="O36" s="22"/>
      <c r="P36" s="22"/>
    </row>
    <row r="37" spans="1:16" ht="39" customHeight="1">
      <c r="A37" s="22"/>
      <c r="B37" s="35"/>
      <c r="C37" s="1200" t="s">
        <v>556</v>
      </c>
      <c r="D37" s="1201"/>
      <c r="E37" s="1202"/>
      <c r="F37" s="36">
        <v>0.12</v>
      </c>
      <c r="G37" s="37">
        <v>0.35</v>
      </c>
      <c r="H37" s="37">
        <v>0.4</v>
      </c>
      <c r="I37" s="37">
        <v>0.47</v>
      </c>
      <c r="J37" s="38">
        <v>0.5</v>
      </c>
      <c r="K37" s="22"/>
      <c r="L37" s="22"/>
      <c r="M37" s="22"/>
      <c r="N37" s="22"/>
      <c r="O37" s="22"/>
      <c r="P37" s="22"/>
    </row>
    <row r="38" spans="1:16" ht="39" customHeight="1">
      <c r="A38" s="22"/>
      <c r="B38" s="35"/>
      <c r="C38" s="1200" t="s">
        <v>557</v>
      </c>
      <c r="D38" s="1201"/>
      <c r="E38" s="1202"/>
      <c r="F38" s="36">
        <v>2.99</v>
      </c>
      <c r="G38" s="37">
        <v>3.26</v>
      </c>
      <c r="H38" s="37">
        <v>5.16</v>
      </c>
      <c r="I38" s="37">
        <v>4.17</v>
      </c>
      <c r="J38" s="38">
        <v>0.24</v>
      </c>
      <c r="K38" s="22"/>
      <c r="L38" s="22"/>
      <c r="M38" s="22"/>
      <c r="N38" s="22"/>
      <c r="O38" s="22"/>
      <c r="P38" s="22"/>
    </row>
    <row r="39" spans="1:16" ht="39" customHeight="1">
      <c r="A39" s="22"/>
      <c r="B39" s="35"/>
      <c r="C39" s="1200" t="s">
        <v>558</v>
      </c>
      <c r="D39" s="1201"/>
      <c r="E39" s="1202"/>
      <c r="F39" s="36">
        <v>0.17</v>
      </c>
      <c r="G39" s="37">
        <v>0.16</v>
      </c>
      <c r="H39" s="37">
        <v>0.15</v>
      </c>
      <c r="I39" s="37">
        <v>0.16</v>
      </c>
      <c r="J39" s="38">
        <v>0.16</v>
      </c>
      <c r="K39" s="22"/>
      <c r="L39" s="22"/>
      <c r="M39" s="22"/>
      <c r="N39" s="22"/>
      <c r="O39" s="22"/>
      <c r="P39" s="22"/>
    </row>
    <row r="40" spans="1:16" ht="39" customHeight="1">
      <c r="A40" s="22"/>
      <c r="B40" s="35"/>
      <c r="C40" s="1200" t="s">
        <v>559</v>
      </c>
      <c r="D40" s="1201"/>
      <c r="E40" s="1202"/>
      <c r="F40" s="36">
        <v>0.01</v>
      </c>
      <c r="G40" s="37">
        <v>0.03</v>
      </c>
      <c r="H40" s="37">
        <v>0.01</v>
      </c>
      <c r="I40" s="37">
        <v>0.16</v>
      </c>
      <c r="J40" s="38">
        <v>0.1</v>
      </c>
      <c r="K40" s="22"/>
      <c r="L40" s="22"/>
      <c r="M40" s="22"/>
      <c r="N40" s="22"/>
      <c r="O40" s="22"/>
      <c r="P40" s="22"/>
    </row>
    <row r="41" spans="1:16" ht="39" customHeight="1">
      <c r="A41" s="22"/>
      <c r="B41" s="35"/>
      <c r="C41" s="1200" t="s">
        <v>560</v>
      </c>
      <c r="D41" s="1201"/>
      <c r="E41" s="1202"/>
      <c r="F41" s="36">
        <v>0</v>
      </c>
      <c r="G41" s="37">
        <v>0</v>
      </c>
      <c r="H41" s="37">
        <v>0</v>
      </c>
      <c r="I41" s="37">
        <v>0</v>
      </c>
      <c r="J41" s="38">
        <v>0</v>
      </c>
      <c r="K41" s="22"/>
      <c r="L41" s="22"/>
      <c r="M41" s="22"/>
      <c r="N41" s="22"/>
      <c r="O41" s="22"/>
      <c r="P41" s="22"/>
    </row>
    <row r="42" spans="1:16" ht="39" customHeight="1">
      <c r="A42" s="22"/>
      <c r="B42" s="39"/>
      <c r="C42" s="1200" t="s">
        <v>561</v>
      </c>
      <c r="D42" s="1201"/>
      <c r="E42" s="1202"/>
      <c r="F42" s="36" t="s">
        <v>506</v>
      </c>
      <c r="G42" s="37" t="s">
        <v>506</v>
      </c>
      <c r="H42" s="37" t="s">
        <v>506</v>
      </c>
      <c r="I42" s="37" t="s">
        <v>506</v>
      </c>
      <c r="J42" s="38" t="s">
        <v>506</v>
      </c>
      <c r="K42" s="22"/>
      <c r="L42" s="22"/>
      <c r="M42" s="22"/>
      <c r="N42" s="22"/>
      <c r="O42" s="22"/>
      <c r="P42" s="22"/>
    </row>
    <row r="43" spans="1:16" ht="39" customHeight="1" thickBot="1">
      <c r="A43" s="22"/>
      <c r="B43" s="40"/>
      <c r="C43" s="1203" t="s">
        <v>562</v>
      </c>
      <c r="D43" s="1204"/>
      <c r="E43" s="1205"/>
      <c r="F43" s="41" t="s">
        <v>506</v>
      </c>
      <c r="G43" s="42" t="s">
        <v>506</v>
      </c>
      <c r="H43" s="42" t="s">
        <v>506</v>
      </c>
      <c r="I43" s="42" t="s">
        <v>506</v>
      </c>
      <c r="J43" s="43" t="s">
        <v>506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G+T0c5DidQ4fgM+cNF6lscZgK4cHn25tJwrBc6GxpL6kJ5O43rSk9rBuFbr4hX9xeJX1/oYBqdEX3rFlz123g==" saltValue="nNzC772UG9NBDaC047Ri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26" t="s">
        <v>10</v>
      </c>
      <c r="C45" s="1227"/>
      <c r="D45" s="58"/>
      <c r="E45" s="1232" t="s">
        <v>11</v>
      </c>
      <c r="F45" s="1232"/>
      <c r="G45" s="1232"/>
      <c r="H45" s="1232"/>
      <c r="I45" s="1232"/>
      <c r="J45" s="1233"/>
      <c r="K45" s="59">
        <v>5452</v>
      </c>
      <c r="L45" s="60">
        <v>5182</v>
      </c>
      <c r="M45" s="60">
        <v>5197</v>
      </c>
      <c r="N45" s="60">
        <v>5195</v>
      </c>
      <c r="O45" s="61">
        <v>4899</v>
      </c>
      <c r="P45" s="48"/>
      <c r="Q45" s="48"/>
      <c r="R45" s="48"/>
      <c r="S45" s="48"/>
      <c r="T45" s="48"/>
      <c r="U45" s="48"/>
    </row>
    <row r="46" spans="1:21" ht="30.75" customHeight="1">
      <c r="A46" s="48"/>
      <c r="B46" s="1228"/>
      <c r="C46" s="1229"/>
      <c r="D46" s="62"/>
      <c r="E46" s="1210" t="s">
        <v>12</v>
      </c>
      <c r="F46" s="1210"/>
      <c r="G46" s="1210"/>
      <c r="H46" s="1210"/>
      <c r="I46" s="1210"/>
      <c r="J46" s="1211"/>
      <c r="K46" s="63" t="s">
        <v>506</v>
      </c>
      <c r="L46" s="64" t="s">
        <v>506</v>
      </c>
      <c r="M46" s="64" t="s">
        <v>506</v>
      </c>
      <c r="N46" s="64" t="s">
        <v>506</v>
      </c>
      <c r="O46" s="65" t="s">
        <v>506</v>
      </c>
      <c r="P46" s="48"/>
      <c r="Q46" s="48"/>
      <c r="R46" s="48"/>
      <c r="S46" s="48"/>
      <c r="T46" s="48"/>
      <c r="U46" s="48"/>
    </row>
    <row r="47" spans="1:21" ht="30.75" customHeight="1">
      <c r="A47" s="48"/>
      <c r="B47" s="1228"/>
      <c r="C47" s="1229"/>
      <c r="D47" s="62"/>
      <c r="E47" s="1210" t="s">
        <v>13</v>
      </c>
      <c r="F47" s="1210"/>
      <c r="G47" s="1210"/>
      <c r="H47" s="1210"/>
      <c r="I47" s="1210"/>
      <c r="J47" s="1211"/>
      <c r="K47" s="63" t="s">
        <v>506</v>
      </c>
      <c r="L47" s="64" t="s">
        <v>506</v>
      </c>
      <c r="M47" s="64" t="s">
        <v>506</v>
      </c>
      <c r="N47" s="64" t="s">
        <v>506</v>
      </c>
      <c r="O47" s="65" t="s">
        <v>506</v>
      </c>
      <c r="P47" s="48"/>
      <c r="Q47" s="48"/>
      <c r="R47" s="48"/>
      <c r="S47" s="48"/>
      <c r="T47" s="48"/>
      <c r="U47" s="48"/>
    </row>
    <row r="48" spans="1:21" ht="30.75" customHeight="1">
      <c r="A48" s="48"/>
      <c r="B48" s="1228"/>
      <c r="C48" s="1229"/>
      <c r="D48" s="62"/>
      <c r="E48" s="1210" t="s">
        <v>14</v>
      </c>
      <c r="F48" s="1210"/>
      <c r="G48" s="1210"/>
      <c r="H48" s="1210"/>
      <c r="I48" s="1210"/>
      <c r="J48" s="1211"/>
      <c r="K48" s="63">
        <v>1361</v>
      </c>
      <c r="L48" s="64">
        <v>1346</v>
      </c>
      <c r="M48" s="64">
        <v>1306</v>
      </c>
      <c r="N48" s="64">
        <v>1218</v>
      </c>
      <c r="O48" s="65">
        <v>1159</v>
      </c>
      <c r="P48" s="48"/>
      <c r="Q48" s="48"/>
      <c r="R48" s="48"/>
      <c r="S48" s="48"/>
      <c r="T48" s="48"/>
      <c r="U48" s="48"/>
    </row>
    <row r="49" spans="1:21" ht="30.75" customHeight="1">
      <c r="A49" s="48"/>
      <c r="B49" s="1228"/>
      <c r="C49" s="1229"/>
      <c r="D49" s="62"/>
      <c r="E49" s="1210" t="s">
        <v>15</v>
      </c>
      <c r="F49" s="1210"/>
      <c r="G49" s="1210"/>
      <c r="H49" s="1210"/>
      <c r="I49" s="1210"/>
      <c r="J49" s="1211"/>
      <c r="K49" s="63">
        <v>9</v>
      </c>
      <c r="L49" s="64">
        <v>7</v>
      </c>
      <c r="M49" s="64">
        <v>4</v>
      </c>
      <c r="N49" s="64">
        <v>2</v>
      </c>
      <c r="O49" s="65">
        <v>1</v>
      </c>
      <c r="P49" s="48"/>
      <c r="Q49" s="48"/>
      <c r="R49" s="48"/>
      <c r="S49" s="48"/>
      <c r="T49" s="48"/>
      <c r="U49" s="48"/>
    </row>
    <row r="50" spans="1:21" ht="30.75" customHeight="1">
      <c r="A50" s="48"/>
      <c r="B50" s="1228"/>
      <c r="C50" s="1229"/>
      <c r="D50" s="62"/>
      <c r="E50" s="1210" t="s">
        <v>16</v>
      </c>
      <c r="F50" s="1210"/>
      <c r="G50" s="1210"/>
      <c r="H50" s="1210"/>
      <c r="I50" s="1210"/>
      <c r="J50" s="1211"/>
      <c r="K50" s="63">
        <v>466</v>
      </c>
      <c r="L50" s="64">
        <v>448</v>
      </c>
      <c r="M50" s="64">
        <v>451</v>
      </c>
      <c r="N50" s="64">
        <v>404</v>
      </c>
      <c r="O50" s="65">
        <v>177</v>
      </c>
      <c r="P50" s="48"/>
      <c r="Q50" s="48"/>
      <c r="R50" s="48"/>
      <c r="S50" s="48"/>
      <c r="T50" s="48"/>
      <c r="U50" s="48"/>
    </row>
    <row r="51" spans="1:21" ht="30.75" customHeight="1">
      <c r="A51" s="48"/>
      <c r="B51" s="1230"/>
      <c r="C51" s="1231"/>
      <c r="D51" s="66"/>
      <c r="E51" s="1210" t="s">
        <v>17</v>
      </c>
      <c r="F51" s="1210"/>
      <c r="G51" s="1210"/>
      <c r="H51" s="1210"/>
      <c r="I51" s="1210"/>
      <c r="J51" s="1211"/>
      <c r="K51" s="63" t="s">
        <v>506</v>
      </c>
      <c r="L51" s="64" t="s">
        <v>506</v>
      </c>
      <c r="M51" s="64" t="s">
        <v>506</v>
      </c>
      <c r="N51" s="64" t="s">
        <v>506</v>
      </c>
      <c r="O51" s="65" t="s">
        <v>506</v>
      </c>
      <c r="P51" s="48"/>
      <c r="Q51" s="48"/>
      <c r="R51" s="48"/>
      <c r="S51" s="48"/>
      <c r="T51" s="48"/>
      <c r="U51" s="48"/>
    </row>
    <row r="52" spans="1:21" ht="30.75" customHeight="1">
      <c r="A52" s="48"/>
      <c r="B52" s="1208" t="s">
        <v>18</v>
      </c>
      <c r="C52" s="1209"/>
      <c r="D52" s="66"/>
      <c r="E52" s="1210" t="s">
        <v>19</v>
      </c>
      <c r="F52" s="1210"/>
      <c r="G52" s="1210"/>
      <c r="H52" s="1210"/>
      <c r="I52" s="1210"/>
      <c r="J52" s="1211"/>
      <c r="K52" s="63">
        <v>4870</v>
      </c>
      <c r="L52" s="64">
        <v>4703</v>
      </c>
      <c r="M52" s="64">
        <v>5020</v>
      </c>
      <c r="N52" s="64">
        <v>5198</v>
      </c>
      <c r="O52" s="65">
        <v>5178</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2418</v>
      </c>
      <c r="L53" s="69">
        <v>2280</v>
      </c>
      <c r="M53" s="69">
        <v>1938</v>
      </c>
      <c r="N53" s="69">
        <v>1621</v>
      </c>
      <c r="O53" s="70">
        <v>1058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16" t="s">
        <v>24</v>
      </c>
      <c r="C57" s="1217"/>
      <c r="D57" s="1220" t="s">
        <v>25</v>
      </c>
      <c r="E57" s="1221"/>
      <c r="F57" s="1221"/>
      <c r="G57" s="1221"/>
      <c r="H57" s="1221"/>
      <c r="I57" s="1221"/>
      <c r="J57" s="1222"/>
      <c r="K57" s="82" t="s">
        <v>583</v>
      </c>
      <c r="L57" s="83" t="s">
        <v>583</v>
      </c>
      <c r="M57" s="83" t="s">
        <v>583</v>
      </c>
      <c r="N57" s="83" t="s">
        <v>583</v>
      </c>
      <c r="O57" s="384" t="s">
        <v>583</v>
      </c>
    </row>
    <row r="58" spans="1:21" ht="31.5" customHeight="1" thickBot="1">
      <c r="B58" s="1218"/>
      <c r="C58" s="1219"/>
      <c r="D58" s="1223" t="s">
        <v>26</v>
      </c>
      <c r="E58" s="1224"/>
      <c r="F58" s="1224"/>
      <c r="G58" s="1224"/>
      <c r="H58" s="1224"/>
      <c r="I58" s="1224"/>
      <c r="J58" s="1225"/>
      <c r="K58" s="84" t="s">
        <v>506</v>
      </c>
      <c r="L58" s="85" t="s">
        <v>506</v>
      </c>
      <c r="M58" s="85" t="s">
        <v>506</v>
      </c>
      <c r="N58" s="85" t="s">
        <v>506</v>
      </c>
      <c r="O58" s="86" t="s">
        <v>506</v>
      </c>
    </row>
    <row r="59" spans="1:21" ht="24" customHeight="1">
      <c r="B59" s="87"/>
      <c r="C59" s="87"/>
      <c r="D59" s="88" t="s">
        <v>27</v>
      </c>
      <c r="E59" s="89"/>
      <c r="F59" s="89"/>
      <c r="G59" s="89"/>
      <c r="H59" s="89"/>
      <c r="I59" s="89"/>
      <c r="J59" s="89"/>
      <c r="K59" s="89"/>
      <c r="L59" s="89"/>
      <c r="M59" s="89"/>
      <c r="N59" s="89"/>
      <c r="O59" s="89"/>
    </row>
    <row r="60" spans="1:21" ht="24" customHeight="1">
      <c r="B60" s="90"/>
      <c r="C60" s="90"/>
      <c r="D60" s="88" t="s">
        <v>28</v>
      </c>
      <c r="E60" s="89"/>
      <c r="F60" s="89"/>
      <c r="G60" s="89"/>
      <c r="H60" s="89"/>
      <c r="I60" s="89"/>
      <c r="J60" s="89"/>
      <c r="K60" s="89"/>
      <c r="L60" s="89"/>
      <c r="M60" s="89"/>
      <c r="N60" s="89"/>
      <c r="O60" s="89"/>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5kxPL1lH8sneRvMRnK/lMMGBtWqZnP15MQrsn4YqtXjvnoEsJMtIFhqOevQAJgeOEg41lnhRa8iWeSk/7Bvw==" saltValue="1mCrXCxAvYl6UFVnVLjV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8</v>
      </c>
    </row>
    <row r="40" spans="2:13" ht="27.75" customHeight="1" thickBot="1">
      <c r="B40" s="93" t="s">
        <v>9</v>
      </c>
      <c r="C40" s="94"/>
      <c r="D40" s="94"/>
      <c r="E40" s="95"/>
      <c r="F40" s="95"/>
      <c r="G40" s="95"/>
      <c r="H40" s="96" t="s">
        <v>2</v>
      </c>
      <c r="I40" s="97" t="s">
        <v>548</v>
      </c>
      <c r="J40" s="98" t="s">
        <v>549</v>
      </c>
      <c r="K40" s="98" t="s">
        <v>550</v>
      </c>
      <c r="L40" s="98" t="s">
        <v>551</v>
      </c>
      <c r="M40" s="99" t="s">
        <v>552</v>
      </c>
    </row>
    <row r="41" spans="2:13" ht="27.75" customHeight="1">
      <c r="B41" s="1246" t="s">
        <v>29</v>
      </c>
      <c r="C41" s="1247"/>
      <c r="D41" s="100"/>
      <c r="E41" s="1248" t="s">
        <v>30</v>
      </c>
      <c r="F41" s="1248"/>
      <c r="G41" s="1248"/>
      <c r="H41" s="1249"/>
      <c r="I41" s="101">
        <v>46518</v>
      </c>
      <c r="J41" s="102">
        <v>46337</v>
      </c>
      <c r="K41" s="102">
        <v>46550</v>
      </c>
      <c r="L41" s="102">
        <v>47364</v>
      </c>
      <c r="M41" s="103">
        <v>46150</v>
      </c>
    </row>
    <row r="42" spans="2:13" ht="27.75" customHeight="1">
      <c r="B42" s="1236"/>
      <c r="C42" s="1237"/>
      <c r="D42" s="104"/>
      <c r="E42" s="1240" t="s">
        <v>31</v>
      </c>
      <c r="F42" s="1240"/>
      <c r="G42" s="1240"/>
      <c r="H42" s="1241"/>
      <c r="I42" s="105">
        <v>2471</v>
      </c>
      <c r="J42" s="106">
        <v>2059</v>
      </c>
      <c r="K42" s="106">
        <v>1602</v>
      </c>
      <c r="L42" s="106">
        <v>1524</v>
      </c>
      <c r="M42" s="107">
        <v>1221</v>
      </c>
    </row>
    <row r="43" spans="2:13" ht="27.75" customHeight="1">
      <c r="B43" s="1236"/>
      <c r="C43" s="1237"/>
      <c r="D43" s="104"/>
      <c r="E43" s="1240" t="s">
        <v>32</v>
      </c>
      <c r="F43" s="1240"/>
      <c r="G43" s="1240"/>
      <c r="H43" s="1241"/>
      <c r="I43" s="105">
        <v>13899</v>
      </c>
      <c r="J43" s="106">
        <v>13049</v>
      </c>
      <c r="K43" s="106">
        <v>12436</v>
      </c>
      <c r="L43" s="106">
        <v>11580</v>
      </c>
      <c r="M43" s="107">
        <v>10650</v>
      </c>
    </row>
    <row r="44" spans="2:13" ht="27.75" customHeight="1">
      <c r="B44" s="1236"/>
      <c r="C44" s="1237"/>
      <c r="D44" s="104"/>
      <c r="E44" s="1240" t="s">
        <v>33</v>
      </c>
      <c r="F44" s="1240"/>
      <c r="G44" s="1240"/>
      <c r="H44" s="1241"/>
      <c r="I44" s="105">
        <v>17</v>
      </c>
      <c r="J44" s="106">
        <v>9</v>
      </c>
      <c r="K44" s="106">
        <v>4</v>
      </c>
      <c r="L44" s="106">
        <v>1</v>
      </c>
      <c r="M44" s="107" t="s">
        <v>506</v>
      </c>
    </row>
    <row r="45" spans="2:13" ht="27.75" customHeight="1">
      <c r="B45" s="1236"/>
      <c r="C45" s="1237"/>
      <c r="D45" s="104"/>
      <c r="E45" s="1240" t="s">
        <v>34</v>
      </c>
      <c r="F45" s="1240"/>
      <c r="G45" s="1240"/>
      <c r="H45" s="1241"/>
      <c r="I45" s="105">
        <v>9939</v>
      </c>
      <c r="J45" s="106">
        <v>9374</v>
      </c>
      <c r="K45" s="106">
        <v>9220</v>
      </c>
      <c r="L45" s="106">
        <v>8822</v>
      </c>
      <c r="M45" s="107">
        <v>8350</v>
      </c>
    </row>
    <row r="46" spans="2:13" ht="27.75" customHeight="1">
      <c r="B46" s="1236"/>
      <c r="C46" s="1237"/>
      <c r="D46" s="108"/>
      <c r="E46" s="1240" t="s">
        <v>35</v>
      </c>
      <c r="F46" s="1240"/>
      <c r="G46" s="1240"/>
      <c r="H46" s="1241"/>
      <c r="I46" s="105">
        <v>172</v>
      </c>
      <c r="J46" s="106">
        <v>154</v>
      </c>
      <c r="K46" s="106">
        <v>128</v>
      </c>
      <c r="L46" s="106">
        <v>106</v>
      </c>
      <c r="M46" s="107">
        <v>84</v>
      </c>
    </row>
    <row r="47" spans="2:13" ht="27.75" customHeight="1">
      <c r="B47" s="1236"/>
      <c r="C47" s="1237"/>
      <c r="D47" s="109"/>
      <c r="E47" s="1250" t="s">
        <v>36</v>
      </c>
      <c r="F47" s="1251"/>
      <c r="G47" s="1251"/>
      <c r="H47" s="1252"/>
      <c r="I47" s="105" t="s">
        <v>506</v>
      </c>
      <c r="J47" s="106" t="s">
        <v>506</v>
      </c>
      <c r="K47" s="106" t="s">
        <v>506</v>
      </c>
      <c r="L47" s="106" t="s">
        <v>506</v>
      </c>
      <c r="M47" s="107" t="s">
        <v>506</v>
      </c>
    </row>
    <row r="48" spans="2:13" ht="27.75" customHeight="1">
      <c r="B48" s="1236"/>
      <c r="C48" s="1237"/>
      <c r="D48" s="104"/>
      <c r="E48" s="1240" t="s">
        <v>37</v>
      </c>
      <c r="F48" s="1240"/>
      <c r="G48" s="1240"/>
      <c r="H48" s="1241"/>
      <c r="I48" s="105" t="s">
        <v>506</v>
      </c>
      <c r="J48" s="106" t="s">
        <v>506</v>
      </c>
      <c r="K48" s="106" t="s">
        <v>506</v>
      </c>
      <c r="L48" s="106" t="s">
        <v>506</v>
      </c>
      <c r="M48" s="107" t="s">
        <v>506</v>
      </c>
    </row>
    <row r="49" spans="2:13" ht="27.75" customHeight="1">
      <c r="B49" s="1238"/>
      <c r="C49" s="1239"/>
      <c r="D49" s="104"/>
      <c r="E49" s="1240" t="s">
        <v>38</v>
      </c>
      <c r="F49" s="1240"/>
      <c r="G49" s="1240"/>
      <c r="H49" s="1241"/>
      <c r="I49" s="105" t="s">
        <v>506</v>
      </c>
      <c r="J49" s="106" t="s">
        <v>506</v>
      </c>
      <c r="K49" s="106" t="s">
        <v>506</v>
      </c>
      <c r="L49" s="106" t="s">
        <v>506</v>
      </c>
      <c r="M49" s="107" t="s">
        <v>506</v>
      </c>
    </row>
    <row r="50" spans="2:13" ht="27.75" customHeight="1">
      <c r="B50" s="1234" t="s">
        <v>39</v>
      </c>
      <c r="C50" s="1235"/>
      <c r="D50" s="110"/>
      <c r="E50" s="1240" t="s">
        <v>40</v>
      </c>
      <c r="F50" s="1240"/>
      <c r="G50" s="1240"/>
      <c r="H50" s="1241"/>
      <c r="I50" s="105">
        <v>6171</v>
      </c>
      <c r="J50" s="106">
        <v>6473</v>
      </c>
      <c r="K50" s="106">
        <v>7322</v>
      </c>
      <c r="L50" s="106">
        <v>8693</v>
      </c>
      <c r="M50" s="107">
        <v>11120</v>
      </c>
    </row>
    <row r="51" spans="2:13" ht="27.75" customHeight="1">
      <c r="B51" s="1236"/>
      <c r="C51" s="1237"/>
      <c r="D51" s="104"/>
      <c r="E51" s="1240" t="s">
        <v>41</v>
      </c>
      <c r="F51" s="1240"/>
      <c r="G51" s="1240"/>
      <c r="H51" s="1241"/>
      <c r="I51" s="105">
        <v>5919</v>
      </c>
      <c r="J51" s="106">
        <v>5176</v>
      </c>
      <c r="K51" s="106">
        <v>5713</v>
      </c>
      <c r="L51" s="106">
        <v>6522</v>
      </c>
      <c r="M51" s="107">
        <v>7070</v>
      </c>
    </row>
    <row r="52" spans="2:13" ht="27.75" customHeight="1">
      <c r="B52" s="1238"/>
      <c r="C52" s="1239"/>
      <c r="D52" s="104"/>
      <c r="E52" s="1240" t="s">
        <v>42</v>
      </c>
      <c r="F52" s="1240"/>
      <c r="G52" s="1240"/>
      <c r="H52" s="1241"/>
      <c r="I52" s="105">
        <v>43532</v>
      </c>
      <c r="J52" s="106">
        <v>43435</v>
      </c>
      <c r="K52" s="106">
        <v>43417</v>
      </c>
      <c r="L52" s="106">
        <v>42193</v>
      </c>
      <c r="M52" s="107">
        <v>41249</v>
      </c>
    </row>
    <row r="53" spans="2:13" ht="27.75" customHeight="1" thickBot="1">
      <c r="B53" s="1242" t="s">
        <v>43</v>
      </c>
      <c r="C53" s="1243"/>
      <c r="D53" s="111"/>
      <c r="E53" s="1244" t="s">
        <v>44</v>
      </c>
      <c r="F53" s="1244"/>
      <c r="G53" s="1244"/>
      <c r="H53" s="1245"/>
      <c r="I53" s="112">
        <v>17394</v>
      </c>
      <c r="J53" s="113">
        <v>15898</v>
      </c>
      <c r="K53" s="113">
        <v>13488</v>
      </c>
      <c r="L53" s="113">
        <v>11989</v>
      </c>
      <c r="M53" s="114">
        <v>7016</v>
      </c>
    </row>
    <row r="54" spans="2:13" ht="27.75" customHeight="1">
      <c r="B54" s="115" t="s">
        <v>45</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jzMLSjN2ZoYXZjdMGWEJpqIe+oezdkdHjw1/WJPf78kUj0s/1MVS2V43EWtBitYu0eeGvJoC6AdxQgm1DykKQ==" saltValue="OapYqgow+yo3O9WiTWpC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46</v>
      </c>
    </row>
    <row r="54" spans="2:8" ht="29.25" customHeight="1" thickBot="1">
      <c r="B54" s="120" t="s">
        <v>1</v>
      </c>
      <c r="C54" s="121"/>
      <c r="D54" s="121"/>
      <c r="E54" s="122" t="s">
        <v>2</v>
      </c>
      <c r="F54" s="123" t="s">
        <v>550</v>
      </c>
      <c r="G54" s="123" t="s">
        <v>551</v>
      </c>
      <c r="H54" s="124" t="s">
        <v>552</v>
      </c>
    </row>
    <row r="55" spans="2:8" ht="52.5" customHeight="1">
      <c r="B55" s="125"/>
      <c r="C55" s="1261" t="s">
        <v>47</v>
      </c>
      <c r="D55" s="1261"/>
      <c r="E55" s="1262"/>
      <c r="F55" s="126">
        <v>3543</v>
      </c>
      <c r="G55" s="126">
        <v>3869</v>
      </c>
      <c r="H55" s="127">
        <v>5685</v>
      </c>
    </row>
    <row r="56" spans="2:8" ht="52.5" customHeight="1">
      <c r="B56" s="128"/>
      <c r="C56" s="1263" t="s">
        <v>48</v>
      </c>
      <c r="D56" s="1263"/>
      <c r="E56" s="1264"/>
      <c r="F56" s="129">
        <v>123</v>
      </c>
      <c r="G56" s="129">
        <v>123</v>
      </c>
      <c r="H56" s="130">
        <v>123</v>
      </c>
    </row>
    <row r="57" spans="2:8" ht="53.25" customHeight="1">
      <c r="B57" s="128"/>
      <c r="C57" s="1265" t="s">
        <v>49</v>
      </c>
      <c r="D57" s="1265"/>
      <c r="E57" s="1266"/>
      <c r="F57" s="131">
        <v>1988</v>
      </c>
      <c r="G57" s="131">
        <v>1741</v>
      </c>
      <c r="H57" s="132">
        <v>1606</v>
      </c>
    </row>
    <row r="58" spans="2:8" ht="45.75" customHeight="1">
      <c r="B58" s="133"/>
      <c r="C58" s="1253" t="s">
        <v>587</v>
      </c>
      <c r="D58" s="1254"/>
      <c r="E58" s="1255"/>
      <c r="F58" s="134">
        <v>468</v>
      </c>
      <c r="G58" s="134">
        <v>463</v>
      </c>
      <c r="H58" s="135">
        <v>460</v>
      </c>
    </row>
    <row r="59" spans="2:8" ht="45.75" customHeight="1">
      <c r="B59" s="133"/>
      <c r="C59" s="1253" t="s">
        <v>585</v>
      </c>
      <c r="D59" s="1254"/>
      <c r="E59" s="1255"/>
      <c r="F59" s="134">
        <v>402</v>
      </c>
      <c r="G59" s="134">
        <v>378</v>
      </c>
      <c r="H59" s="135">
        <v>425</v>
      </c>
    </row>
    <row r="60" spans="2:8" ht="45.75" customHeight="1">
      <c r="B60" s="133"/>
      <c r="C60" s="1253" t="s">
        <v>588</v>
      </c>
      <c r="D60" s="1254"/>
      <c r="E60" s="1255"/>
      <c r="F60" s="134">
        <v>317</v>
      </c>
      <c r="G60" s="134">
        <v>317</v>
      </c>
      <c r="H60" s="135">
        <v>317</v>
      </c>
    </row>
    <row r="61" spans="2:8" ht="45.75" customHeight="1">
      <c r="B61" s="133"/>
      <c r="C61" s="1253" t="s">
        <v>584</v>
      </c>
      <c r="D61" s="1254"/>
      <c r="E61" s="1255"/>
      <c r="F61" s="134">
        <v>507</v>
      </c>
      <c r="G61" s="134">
        <v>303</v>
      </c>
      <c r="H61" s="135">
        <v>125</v>
      </c>
    </row>
    <row r="62" spans="2:8" ht="45.75" customHeight="1" thickBot="1">
      <c r="B62" s="136"/>
      <c r="C62" s="1256" t="s">
        <v>589</v>
      </c>
      <c r="D62" s="1257"/>
      <c r="E62" s="1258"/>
      <c r="F62" s="137">
        <v>55</v>
      </c>
      <c r="G62" s="137">
        <v>59</v>
      </c>
      <c r="H62" s="138">
        <v>60</v>
      </c>
    </row>
    <row r="63" spans="2:8" ht="52.5" customHeight="1" thickBot="1">
      <c r="B63" s="139"/>
      <c r="C63" s="1259" t="s">
        <v>50</v>
      </c>
      <c r="D63" s="1259"/>
      <c r="E63" s="1260"/>
      <c r="F63" s="140">
        <v>5654</v>
      </c>
      <c r="G63" s="140">
        <v>5734</v>
      </c>
      <c r="H63" s="141">
        <v>7414</v>
      </c>
    </row>
    <row r="64" spans="2:8" ht="15" customHeight="1"/>
    <row r="65" ht="0" hidden="1" customHeight="1"/>
    <row r="66" ht="0" hidden="1" customHeight="1"/>
  </sheetData>
  <sheetProtection algorithmName="SHA-512" hashValue="jqXSfq9JH4Lf7Xysy5z0yiIo00i9XGeCb1aleio8JTLrYZjDulEsbmBsElA+IstjYibxfcWHthSmKsSkn1bbPA==" saltValue="21bgEfRTKLuLr4nHExoT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17" zoomScaleNormal="100" zoomScaleSheetLayoutView="55" workbookViewId="0">
      <selection activeCell="DD29" sqref="DD2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89"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0"/>
      <c r="DG4" s="290"/>
      <c r="DH4" s="290"/>
      <c r="DI4" s="290"/>
      <c r="DJ4" s="290"/>
      <c r="DK4" s="290"/>
      <c r="DL4" s="290"/>
      <c r="DM4" s="290"/>
      <c r="DN4" s="290"/>
      <c r="DO4" s="290"/>
      <c r="DP4" s="290"/>
      <c r="DQ4" s="290"/>
      <c r="DR4" s="290"/>
      <c r="DS4" s="290"/>
      <c r="DT4" s="290"/>
      <c r="DU4" s="290"/>
      <c r="DV4" s="290"/>
      <c r="DW4" s="290"/>
    </row>
    <row r="5" spans="1:143" s="289"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0"/>
      <c r="DG5" s="290"/>
      <c r="DH5" s="290"/>
      <c r="DI5" s="290"/>
      <c r="DJ5" s="290"/>
      <c r="DK5" s="290"/>
      <c r="DL5" s="290"/>
      <c r="DM5" s="290"/>
      <c r="DN5" s="290"/>
      <c r="DO5" s="290"/>
      <c r="DP5" s="290"/>
      <c r="DQ5" s="290"/>
      <c r="DR5" s="290"/>
      <c r="DS5" s="290"/>
      <c r="DT5" s="290"/>
      <c r="DU5" s="290"/>
      <c r="DV5" s="290"/>
      <c r="DW5" s="290"/>
    </row>
    <row r="6" spans="1:143" s="289"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0"/>
      <c r="DG6" s="290"/>
      <c r="DH6" s="290"/>
      <c r="DI6" s="290"/>
      <c r="DJ6" s="290"/>
      <c r="DK6" s="290"/>
      <c r="DL6" s="290"/>
      <c r="DM6" s="290"/>
      <c r="DN6" s="290"/>
      <c r="DO6" s="290"/>
      <c r="DP6" s="290"/>
      <c r="DQ6" s="290"/>
      <c r="DR6" s="290"/>
      <c r="DS6" s="290"/>
      <c r="DT6" s="290"/>
      <c r="DU6" s="290"/>
      <c r="DV6" s="290"/>
      <c r="DW6" s="290"/>
    </row>
    <row r="7" spans="1:143" s="289"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0"/>
      <c r="DG7" s="290"/>
      <c r="DH7" s="290"/>
      <c r="DI7" s="290"/>
      <c r="DJ7" s="290"/>
      <c r="DK7" s="290"/>
      <c r="DL7" s="290"/>
      <c r="DM7" s="290"/>
      <c r="DN7" s="290"/>
      <c r="DO7" s="290"/>
      <c r="DP7" s="290"/>
      <c r="DQ7" s="290"/>
      <c r="DR7" s="290"/>
      <c r="DS7" s="290"/>
      <c r="DT7" s="290"/>
      <c r="DU7" s="290"/>
      <c r="DV7" s="290"/>
      <c r="DW7" s="290"/>
    </row>
    <row r="8" spans="1:143" s="289"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0"/>
      <c r="DG8" s="290"/>
      <c r="DH8" s="290"/>
      <c r="DI8" s="290"/>
      <c r="DJ8" s="290"/>
      <c r="DK8" s="290"/>
      <c r="DL8" s="290"/>
      <c r="DM8" s="290"/>
      <c r="DN8" s="290"/>
      <c r="DO8" s="290"/>
      <c r="DP8" s="290"/>
      <c r="DQ8" s="290"/>
      <c r="DR8" s="290"/>
      <c r="DS8" s="290"/>
      <c r="DT8" s="290"/>
      <c r="DU8" s="290"/>
      <c r="DV8" s="290"/>
      <c r="DW8" s="290"/>
    </row>
    <row r="9" spans="1:143" s="289"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0"/>
      <c r="DG9" s="290"/>
      <c r="DH9" s="290"/>
      <c r="DI9" s="290"/>
      <c r="DJ9" s="290"/>
      <c r="DK9" s="290"/>
      <c r="DL9" s="290"/>
      <c r="DM9" s="290"/>
      <c r="DN9" s="290"/>
      <c r="DO9" s="290"/>
      <c r="DP9" s="290"/>
      <c r="DQ9" s="290"/>
      <c r="DR9" s="290"/>
      <c r="DS9" s="290"/>
      <c r="DT9" s="290"/>
      <c r="DU9" s="290"/>
      <c r="DV9" s="290"/>
      <c r="DW9" s="290"/>
    </row>
    <row r="10" spans="1:143" s="289"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0"/>
      <c r="DG10" s="290"/>
      <c r="DH10" s="290"/>
      <c r="DI10" s="290"/>
      <c r="DJ10" s="290"/>
      <c r="DK10" s="290"/>
      <c r="DL10" s="290"/>
      <c r="DM10" s="290"/>
      <c r="DN10" s="290"/>
      <c r="DO10" s="290"/>
      <c r="DP10" s="290"/>
      <c r="DQ10" s="290"/>
      <c r="DR10" s="290"/>
      <c r="DS10" s="290"/>
      <c r="DT10" s="290"/>
      <c r="DU10" s="290"/>
      <c r="DV10" s="290"/>
      <c r="DW10" s="290"/>
      <c r="EM10" s="289" t="s">
        <v>591</v>
      </c>
    </row>
    <row r="11" spans="1:143" s="289"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0"/>
      <c r="DG11" s="290"/>
      <c r="DH11" s="290"/>
      <c r="DI11" s="290"/>
      <c r="DJ11" s="290"/>
      <c r="DK11" s="290"/>
      <c r="DL11" s="290"/>
      <c r="DM11" s="290"/>
      <c r="DN11" s="290"/>
      <c r="DO11" s="290"/>
      <c r="DP11" s="290"/>
      <c r="DQ11" s="290"/>
      <c r="DR11" s="290"/>
      <c r="DS11" s="290"/>
      <c r="DT11" s="290"/>
      <c r="DU11" s="290"/>
      <c r="DV11" s="290"/>
      <c r="DW11" s="290"/>
    </row>
    <row r="12" spans="1:143" s="289"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0"/>
      <c r="DG12" s="290"/>
      <c r="DH12" s="290"/>
      <c r="DI12" s="290"/>
      <c r="DJ12" s="290"/>
      <c r="DK12" s="290"/>
      <c r="DL12" s="290"/>
      <c r="DM12" s="290"/>
      <c r="DN12" s="290"/>
      <c r="DO12" s="290"/>
      <c r="DP12" s="290"/>
      <c r="DQ12" s="290"/>
      <c r="DR12" s="290"/>
      <c r="DS12" s="290"/>
      <c r="DT12" s="290"/>
      <c r="DU12" s="290"/>
      <c r="DV12" s="290"/>
      <c r="DW12" s="290"/>
      <c r="EM12" s="289" t="s">
        <v>591</v>
      </c>
    </row>
    <row r="13" spans="1:143" s="289"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0"/>
      <c r="DG13" s="290"/>
      <c r="DH13" s="290"/>
      <c r="DI13" s="290"/>
      <c r="DJ13" s="290"/>
      <c r="DK13" s="290"/>
      <c r="DL13" s="290"/>
      <c r="DM13" s="290"/>
      <c r="DN13" s="290"/>
      <c r="DO13" s="290"/>
      <c r="DP13" s="290"/>
      <c r="DQ13" s="290"/>
      <c r="DR13" s="290"/>
      <c r="DS13" s="290"/>
      <c r="DT13" s="290"/>
      <c r="DU13" s="290"/>
      <c r="DV13" s="290"/>
      <c r="DW13" s="290"/>
    </row>
    <row r="14" spans="1:143" s="289"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0"/>
      <c r="DG14" s="290"/>
      <c r="DH14" s="290"/>
      <c r="DI14" s="290"/>
      <c r="DJ14" s="290"/>
      <c r="DK14" s="290"/>
      <c r="DL14" s="290"/>
      <c r="DM14" s="290"/>
      <c r="DN14" s="290"/>
      <c r="DO14" s="290"/>
      <c r="DP14" s="290"/>
      <c r="DQ14" s="290"/>
      <c r="DR14" s="290"/>
      <c r="DS14" s="290"/>
      <c r="DT14" s="290"/>
      <c r="DU14" s="290"/>
      <c r="DV14" s="290"/>
      <c r="DW14" s="290"/>
    </row>
    <row r="15" spans="1:143" s="289"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0"/>
      <c r="DG15" s="290"/>
      <c r="DH15" s="290"/>
      <c r="DI15" s="290"/>
      <c r="DJ15" s="290"/>
      <c r="DK15" s="290"/>
      <c r="DL15" s="290"/>
      <c r="DM15" s="290"/>
      <c r="DN15" s="290"/>
      <c r="DO15" s="290"/>
      <c r="DP15" s="290"/>
      <c r="DQ15" s="290"/>
      <c r="DR15" s="290"/>
      <c r="DS15" s="290"/>
      <c r="DT15" s="290"/>
      <c r="DU15" s="290"/>
      <c r="DV15" s="290"/>
      <c r="DW15" s="290"/>
    </row>
    <row r="16" spans="1:143" s="289"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0"/>
      <c r="DG16" s="290"/>
      <c r="DH16" s="290"/>
      <c r="DI16" s="290"/>
      <c r="DJ16" s="290"/>
      <c r="DK16" s="290"/>
      <c r="DL16" s="290"/>
      <c r="DM16" s="290"/>
      <c r="DN16" s="290"/>
      <c r="DO16" s="290"/>
      <c r="DP16" s="290"/>
      <c r="DQ16" s="290"/>
      <c r="DR16" s="290"/>
      <c r="DS16" s="290"/>
      <c r="DT16" s="290"/>
      <c r="DU16" s="290"/>
      <c r="DV16" s="290"/>
      <c r="DW16" s="290"/>
    </row>
    <row r="17" spans="1:351" s="289"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0"/>
      <c r="DG17" s="290"/>
      <c r="DH17" s="290"/>
      <c r="DI17" s="290"/>
      <c r="DJ17" s="290"/>
      <c r="DK17" s="290"/>
      <c r="DL17" s="290"/>
      <c r="DM17" s="290"/>
      <c r="DN17" s="290"/>
      <c r="DO17" s="290"/>
      <c r="DP17" s="290"/>
      <c r="DQ17" s="290"/>
      <c r="DR17" s="290"/>
      <c r="DS17" s="290"/>
      <c r="DT17" s="290"/>
      <c r="DU17" s="290"/>
      <c r="DV17" s="290"/>
      <c r="DW17" s="290"/>
    </row>
    <row r="18" spans="1:351" s="289"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0"/>
      <c r="DG18" s="290"/>
      <c r="DH18" s="290"/>
      <c r="DI18" s="290"/>
      <c r="DJ18" s="290"/>
      <c r="DK18" s="290"/>
      <c r="DL18" s="290"/>
      <c r="DM18" s="290"/>
      <c r="DN18" s="290"/>
      <c r="DO18" s="290"/>
      <c r="DP18" s="290"/>
      <c r="DQ18" s="290"/>
      <c r="DR18" s="290"/>
      <c r="DS18" s="290"/>
      <c r="DT18" s="290"/>
      <c r="DU18" s="290"/>
      <c r="DV18" s="290"/>
      <c r="DW18" s="290"/>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595</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596</v>
      </c>
      <c r="AO51" s="1305"/>
      <c r="AP51" s="1305"/>
      <c r="AQ51" s="1305"/>
      <c r="AR51" s="1305"/>
      <c r="AS51" s="1305"/>
      <c r="AT51" s="1305"/>
      <c r="AU51" s="1305"/>
      <c r="AV51" s="1305"/>
      <c r="AW51" s="1305"/>
      <c r="AX51" s="1305"/>
      <c r="AY51" s="1305"/>
      <c r="AZ51" s="1305"/>
      <c r="BA51" s="1305"/>
      <c r="BB51" s="1305" t="s">
        <v>597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52.3</v>
      </c>
      <c r="CG51" s="1307"/>
      <c r="CH51" s="1307"/>
      <c r="CI51" s="1307"/>
      <c r="CJ51" s="1307"/>
      <c r="CK51" s="1307"/>
      <c r="CL51" s="1307"/>
      <c r="CM51" s="1307"/>
      <c r="CN51" s="1307">
        <v>46.4</v>
      </c>
      <c r="CO51" s="1307"/>
      <c r="CP51" s="1307"/>
      <c r="CQ51" s="1307"/>
      <c r="CR51" s="1307"/>
      <c r="CS51" s="1307"/>
      <c r="CT51" s="1307"/>
      <c r="CU51" s="1307"/>
      <c r="CV51" s="1307">
        <v>26.9</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50</v>
      </c>
      <c r="CG53" s="1307"/>
      <c r="CH53" s="1307"/>
      <c r="CI53" s="1307"/>
      <c r="CJ53" s="1307"/>
      <c r="CK53" s="1307"/>
      <c r="CL53" s="1307"/>
      <c r="CM53" s="1307"/>
      <c r="CN53" s="1307">
        <v>50.8</v>
      </c>
      <c r="CO53" s="1307"/>
      <c r="CP53" s="1307"/>
      <c r="CQ53" s="1307"/>
      <c r="CR53" s="1307"/>
      <c r="CS53" s="1307"/>
      <c r="CT53" s="1307"/>
      <c r="CU53" s="1307"/>
      <c r="CV53" s="1307">
        <v>52.3</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599</v>
      </c>
      <c r="AO55" s="1301"/>
      <c r="AP55" s="1301"/>
      <c r="AQ55" s="1301"/>
      <c r="AR55" s="1301"/>
      <c r="AS55" s="1301"/>
      <c r="AT55" s="1301"/>
      <c r="AU55" s="1301"/>
      <c r="AV55" s="1301"/>
      <c r="AW55" s="1301"/>
      <c r="AX55" s="1301"/>
      <c r="AY55" s="1301"/>
      <c r="AZ55" s="1301"/>
      <c r="BA55" s="1301"/>
      <c r="BB55" s="1305" t="s">
        <v>597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16.600000000000001</v>
      </c>
      <c r="CG55" s="1307"/>
      <c r="CH55" s="1307"/>
      <c r="CI55" s="1307"/>
      <c r="CJ55" s="1307"/>
      <c r="CK55" s="1307"/>
      <c r="CL55" s="1307"/>
      <c r="CM55" s="1307"/>
      <c r="CN55" s="1307">
        <v>17.399999999999999</v>
      </c>
      <c r="CO55" s="1307"/>
      <c r="CP55" s="1307"/>
      <c r="CQ55" s="1307"/>
      <c r="CR55" s="1307"/>
      <c r="CS55" s="1307"/>
      <c r="CT55" s="1307"/>
      <c r="CU55" s="1307"/>
      <c r="CV55" s="1307">
        <v>12.1</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58.6</v>
      </c>
      <c r="CG57" s="1307"/>
      <c r="CH57" s="1307"/>
      <c r="CI57" s="1307"/>
      <c r="CJ57" s="1307"/>
      <c r="CK57" s="1307"/>
      <c r="CL57" s="1307"/>
      <c r="CM57" s="1307"/>
      <c r="CN57" s="1307">
        <v>58.9</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601</v>
      </c>
    </row>
    <row r="64" spans="1:109">
      <c r="B64" s="1276"/>
      <c r="G64" s="1283"/>
      <c r="I64" s="1317"/>
      <c r="J64" s="1317"/>
      <c r="K64" s="1317"/>
      <c r="L64" s="1317"/>
      <c r="M64" s="1317"/>
      <c r="N64" s="1318"/>
      <c r="AM64" s="1283"/>
      <c r="AN64" s="1283" t="s">
        <v>593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595</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c r="B73" s="1276"/>
      <c r="G73" s="1302"/>
      <c r="H73" s="1302"/>
      <c r="I73" s="1302"/>
      <c r="J73" s="1302"/>
      <c r="K73" s="1324"/>
      <c r="L73" s="1324"/>
      <c r="M73" s="1324"/>
      <c r="N73" s="1324"/>
      <c r="AM73" s="1294"/>
      <c r="AN73" s="1305" t="s">
        <v>596</v>
      </c>
      <c r="AO73" s="1305"/>
      <c r="AP73" s="1305"/>
      <c r="AQ73" s="1305"/>
      <c r="AR73" s="1305"/>
      <c r="AS73" s="1305"/>
      <c r="AT73" s="1305"/>
      <c r="AU73" s="1305"/>
      <c r="AV73" s="1305"/>
      <c r="AW73" s="1305"/>
      <c r="AX73" s="1305"/>
      <c r="AY73" s="1305"/>
      <c r="AZ73" s="1305"/>
      <c r="BA73" s="1305"/>
      <c r="BB73" s="1305" t="s">
        <v>597</v>
      </c>
      <c r="BC73" s="1305"/>
      <c r="BD73" s="1305"/>
      <c r="BE73" s="1305"/>
      <c r="BF73" s="1305"/>
      <c r="BG73" s="1305"/>
      <c r="BH73" s="1305"/>
      <c r="BI73" s="1305"/>
      <c r="BJ73" s="1305"/>
      <c r="BK73" s="1305"/>
      <c r="BL73" s="1305"/>
      <c r="BM73" s="1305"/>
      <c r="BN73" s="1305"/>
      <c r="BO73" s="1305"/>
      <c r="BP73" s="1307">
        <v>68</v>
      </c>
      <c r="BQ73" s="1307"/>
      <c r="BR73" s="1307"/>
      <c r="BS73" s="1307"/>
      <c r="BT73" s="1307"/>
      <c r="BU73" s="1307"/>
      <c r="BV73" s="1307"/>
      <c r="BW73" s="1307"/>
      <c r="BX73" s="1307">
        <v>61.1</v>
      </c>
      <c r="BY73" s="1307"/>
      <c r="BZ73" s="1307"/>
      <c r="CA73" s="1307"/>
      <c r="CB73" s="1307"/>
      <c r="CC73" s="1307"/>
      <c r="CD73" s="1307"/>
      <c r="CE73" s="1307"/>
      <c r="CF73" s="1307">
        <v>52.3</v>
      </c>
      <c r="CG73" s="1307"/>
      <c r="CH73" s="1307"/>
      <c r="CI73" s="1307"/>
      <c r="CJ73" s="1307"/>
      <c r="CK73" s="1307"/>
      <c r="CL73" s="1307"/>
      <c r="CM73" s="1307"/>
      <c r="CN73" s="1307">
        <v>46.4</v>
      </c>
      <c r="CO73" s="1307"/>
      <c r="CP73" s="1307"/>
      <c r="CQ73" s="1307"/>
      <c r="CR73" s="1307"/>
      <c r="CS73" s="1307"/>
      <c r="CT73" s="1307"/>
      <c r="CU73" s="1307"/>
      <c r="CV73" s="1307">
        <v>26.9</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603</v>
      </c>
      <c r="BC75" s="1305"/>
      <c r="BD75" s="1305"/>
      <c r="BE75" s="1305"/>
      <c r="BF75" s="1305"/>
      <c r="BG75" s="1305"/>
      <c r="BH75" s="1305"/>
      <c r="BI75" s="1305"/>
      <c r="BJ75" s="1305"/>
      <c r="BK75" s="1305"/>
      <c r="BL75" s="1305"/>
      <c r="BM75" s="1305"/>
      <c r="BN75" s="1305"/>
      <c r="BO75" s="1305"/>
      <c r="BP75" s="1307">
        <v>9.5</v>
      </c>
      <c r="BQ75" s="1307"/>
      <c r="BR75" s="1307"/>
      <c r="BS75" s="1307"/>
      <c r="BT75" s="1307"/>
      <c r="BU75" s="1307"/>
      <c r="BV75" s="1307"/>
      <c r="BW75" s="1307"/>
      <c r="BX75" s="1307">
        <v>9.3000000000000007</v>
      </c>
      <c r="BY75" s="1307"/>
      <c r="BZ75" s="1307"/>
      <c r="CA75" s="1307"/>
      <c r="CB75" s="1307"/>
      <c r="CC75" s="1307"/>
      <c r="CD75" s="1307"/>
      <c r="CE75" s="1307"/>
      <c r="CF75" s="1307">
        <v>8.5</v>
      </c>
      <c r="CG75" s="1307"/>
      <c r="CH75" s="1307"/>
      <c r="CI75" s="1307"/>
      <c r="CJ75" s="1307"/>
      <c r="CK75" s="1307"/>
      <c r="CL75" s="1307"/>
      <c r="CM75" s="1307"/>
      <c r="CN75" s="1307">
        <v>7.5</v>
      </c>
      <c r="CO75" s="1307"/>
      <c r="CP75" s="1307"/>
      <c r="CQ75" s="1307"/>
      <c r="CR75" s="1307"/>
      <c r="CS75" s="1307"/>
      <c r="CT75" s="1307"/>
      <c r="CU75" s="1307"/>
      <c r="CV75" s="1307">
        <v>5.9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599</v>
      </c>
      <c r="AO77" s="1301"/>
      <c r="AP77" s="1301"/>
      <c r="AQ77" s="1301"/>
      <c r="AR77" s="1301"/>
      <c r="AS77" s="1301"/>
      <c r="AT77" s="1301"/>
      <c r="AU77" s="1301"/>
      <c r="AV77" s="1301"/>
      <c r="AW77" s="1301"/>
      <c r="AX77" s="1301"/>
      <c r="AY77" s="1301"/>
      <c r="AZ77" s="1301"/>
      <c r="BA77" s="1301"/>
      <c r="BB77" s="1305" t="s">
        <v>604</v>
      </c>
      <c r="BC77" s="1305"/>
      <c r="BD77" s="1305"/>
      <c r="BE77" s="1305"/>
      <c r="BF77" s="1305"/>
      <c r="BG77" s="1305"/>
      <c r="BH77" s="1305"/>
      <c r="BI77" s="1305"/>
      <c r="BJ77" s="1305"/>
      <c r="BK77" s="1305"/>
      <c r="BL77" s="1305"/>
      <c r="BM77" s="1305"/>
      <c r="BN77" s="1305"/>
      <c r="BO77" s="1305"/>
      <c r="BP77" s="1307">
        <v>30.5</v>
      </c>
      <c r="BQ77" s="1307"/>
      <c r="BR77" s="1307"/>
      <c r="BS77" s="1307"/>
      <c r="BT77" s="1307"/>
      <c r="BU77" s="1307"/>
      <c r="BV77" s="1307"/>
      <c r="BW77" s="1307"/>
      <c r="BX77" s="1307">
        <v>25.4</v>
      </c>
      <c r="BY77" s="1307"/>
      <c r="BZ77" s="1307"/>
      <c r="CA77" s="1307"/>
      <c r="CB77" s="1307"/>
      <c r="CC77" s="1307"/>
      <c r="CD77" s="1307"/>
      <c r="CE77" s="1307"/>
      <c r="CF77" s="1307">
        <v>16.600000000000001</v>
      </c>
      <c r="CG77" s="1307"/>
      <c r="CH77" s="1307"/>
      <c r="CI77" s="1307"/>
      <c r="CJ77" s="1307"/>
      <c r="CK77" s="1307"/>
      <c r="CL77" s="1307"/>
      <c r="CM77" s="1307"/>
      <c r="CN77" s="1307">
        <v>17.399999999999999</v>
      </c>
      <c r="CO77" s="1307"/>
      <c r="CP77" s="1307"/>
      <c r="CQ77" s="1307"/>
      <c r="CR77" s="1307"/>
      <c r="CS77" s="1307"/>
      <c r="CT77" s="1307"/>
      <c r="CU77" s="1307"/>
      <c r="CV77" s="1307">
        <v>12.1</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5.2</v>
      </c>
      <c r="BQ79" s="1307"/>
      <c r="BR79" s="1307"/>
      <c r="BS79" s="1307"/>
      <c r="BT79" s="1307"/>
      <c r="BU79" s="1307"/>
      <c r="BV79" s="1307"/>
      <c r="BW79" s="1307"/>
      <c r="BX79" s="1307">
        <v>4.8</v>
      </c>
      <c r="BY79" s="1307"/>
      <c r="BZ79" s="1307"/>
      <c r="CA79" s="1307"/>
      <c r="CB79" s="1307"/>
      <c r="CC79" s="1307"/>
      <c r="CD79" s="1307"/>
      <c r="CE79" s="1307"/>
      <c r="CF79" s="1307">
        <v>3.6</v>
      </c>
      <c r="CG79" s="1307"/>
      <c r="CH79" s="1307"/>
      <c r="CI79" s="1307"/>
      <c r="CJ79" s="1307"/>
      <c r="CK79" s="1307"/>
      <c r="CL79" s="1307"/>
      <c r="CM79" s="1307"/>
      <c r="CN79" s="1307">
        <v>3.6</v>
      </c>
      <c r="CO79" s="1307"/>
      <c r="CP79" s="1307"/>
      <c r="CQ79" s="1307"/>
      <c r="CR79" s="1307"/>
      <c r="CS79" s="1307"/>
      <c r="CT79" s="1307"/>
      <c r="CU79" s="1307"/>
      <c r="CV79" s="1307">
        <v>3.5</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LlaCNdHWFkV8WWtO0wB/TVQBX1sBqHY22e5/bhEiiCc3dlDTP2AWHCwUJcdJWVFNLj3U+BOpLehKjxSVz00UQ==" saltValue="KgnMTsP3WvN+X5Kj9lv2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0" zoomScaleNormal="100" zoomScaleSheetLayoutView="70" workbookViewId="0">
      <selection activeCell="DD29" sqref="DD29"/>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P2RPn03SsXgFUZarmvQcG+X2/c83QC4++4DbN0dhP60Xj1TvPeiafkcDSRp4MYJHUQZ3Yyz23OTPF8nSOeBWg==" saltValue="hEcbOR8Qx0ABuFMpsf1/9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DD29" sqref="DD29"/>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fZ/Jh6KyQ6tEpOR2/IrXH09gw3sdD6E/yZVk7tjUvJtdosznxf5ltkvyNAU0KLVsYdu5qW7I2VzJVk/99wbBw==" saltValue="EplqIRUqzA88EnzIwmbN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51</v>
      </c>
      <c r="E2" s="153"/>
      <c r="F2" s="154" t="s">
        <v>545</v>
      </c>
      <c r="G2" s="155"/>
      <c r="H2" s="156"/>
    </row>
    <row r="3" spans="1:8">
      <c r="A3" s="152" t="s">
        <v>538</v>
      </c>
      <c r="B3" s="157"/>
      <c r="C3" s="158"/>
      <c r="D3" s="159">
        <v>42232</v>
      </c>
      <c r="E3" s="160"/>
      <c r="F3" s="161">
        <v>45117</v>
      </c>
      <c r="G3" s="162"/>
      <c r="H3" s="163"/>
    </row>
    <row r="4" spans="1:8">
      <c r="A4" s="164"/>
      <c r="B4" s="165"/>
      <c r="C4" s="166"/>
      <c r="D4" s="167">
        <v>22001</v>
      </c>
      <c r="E4" s="168"/>
      <c r="F4" s="169">
        <v>25589</v>
      </c>
      <c r="G4" s="170"/>
      <c r="H4" s="171"/>
    </row>
    <row r="5" spans="1:8">
      <c r="A5" s="152" t="s">
        <v>540</v>
      </c>
      <c r="B5" s="157"/>
      <c r="C5" s="158"/>
      <c r="D5" s="159">
        <v>42373</v>
      </c>
      <c r="E5" s="160"/>
      <c r="F5" s="161">
        <v>39951</v>
      </c>
      <c r="G5" s="162"/>
      <c r="H5" s="163"/>
    </row>
    <row r="6" spans="1:8">
      <c r="A6" s="164"/>
      <c r="B6" s="165"/>
      <c r="C6" s="166"/>
      <c r="D6" s="167">
        <v>23485</v>
      </c>
      <c r="E6" s="168"/>
      <c r="F6" s="169">
        <v>22555</v>
      </c>
      <c r="G6" s="170"/>
      <c r="H6" s="171"/>
    </row>
    <row r="7" spans="1:8">
      <c r="A7" s="152" t="s">
        <v>541</v>
      </c>
      <c r="B7" s="157"/>
      <c r="C7" s="158"/>
      <c r="D7" s="159">
        <v>40031</v>
      </c>
      <c r="E7" s="160"/>
      <c r="F7" s="161">
        <v>39893</v>
      </c>
      <c r="G7" s="162"/>
      <c r="H7" s="163"/>
    </row>
    <row r="8" spans="1:8">
      <c r="A8" s="164"/>
      <c r="B8" s="165"/>
      <c r="C8" s="166"/>
      <c r="D8" s="167">
        <v>29270</v>
      </c>
      <c r="E8" s="168"/>
      <c r="F8" s="169">
        <v>26170</v>
      </c>
      <c r="G8" s="170"/>
      <c r="H8" s="171"/>
    </row>
    <row r="9" spans="1:8">
      <c r="A9" s="152" t="s">
        <v>542</v>
      </c>
      <c r="B9" s="157"/>
      <c r="C9" s="158"/>
      <c r="D9" s="159">
        <v>44672</v>
      </c>
      <c r="E9" s="160"/>
      <c r="F9" s="161">
        <v>41080</v>
      </c>
      <c r="G9" s="162"/>
      <c r="H9" s="163"/>
    </row>
    <row r="10" spans="1:8">
      <c r="A10" s="164"/>
      <c r="B10" s="165"/>
      <c r="C10" s="166"/>
      <c r="D10" s="167">
        <v>22142</v>
      </c>
      <c r="E10" s="168"/>
      <c r="F10" s="169">
        <v>27265</v>
      </c>
      <c r="G10" s="170"/>
      <c r="H10" s="171"/>
    </row>
    <row r="11" spans="1:8">
      <c r="A11" s="152" t="s">
        <v>543</v>
      </c>
      <c r="B11" s="157"/>
      <c r="C11" s="158"/>
      <c r="D11" s="159">
        <v>26123</v>
      </c>
      <c r="E11" s="160"/>
      <c r="F11" s="161">
        <v>33173</v>
      </c>
      <c r="G11" s="162"/>
      <c r="H11" s="163"/>
    </row>
    <row r="12" spans="1:8">
      <c r="A12" s="164"/>
      <c r="B12" s="165"/>
      <c r="C12" s="172"/>
      <c r="D12" s="167">
        <v>14915</v>
      </c>
      <c r="E12" s="168"/>
      <c r="F12" s="169">
        <v>20353</v>
      </c>
      <c r="G12" s="170"/>
      <c r="H12" s="171"/>
    </row>
    <row r="13" spans="1:8">
      <c r="A13" s="152"/>
      <c r="B13" s="157"/>
      <c r="C13" s="173"/>
      <c r="D13" s="174">
        <v>39086</v>
      </c>
      <c r="E13" s="175"/>
      <c r="F13" s="176">
        <v>39843</v>
      </c>
      <c r="G13" s="177"/>
      <c r="H13" s="163"/>
    </row>
    <row r="14" spans="1:8">
      <c r="A14" s="164"/>
      <c r="B14" s="165"/>
      <c r="C14" s="166"/>
      <c r="D14" s="167">
        <v>22363</v>
      </c>
      <c r="E14" s="168"/>
      <c r="F14" s="169">
        <v>24386</v>
      </c>
      <c r="G14" s="170"/>
      <c r="H14" s="171"/>
    </row>
    <row r="17" spans="1:11">
      <c r="A17" s="148" t="s">
        <v>52</v>
      </c>
    </row>
    <row r="18" spans="1:11">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c r="A19" s="178" t="s">
        <v>53</v>
      </c>
      <c r="B19" s="178">
        <f>ROUND(VALUE(SUBSTITUTE(実質収支比率等に係る経年分析!F$48,"▲","-")),2)</f>
        <v>5.19</v>
      </c>
      <c r="C19" s="178">
        <f>ROUND(VALUE(SUBSTITUTE(実質収支比率等に係る経年分析!G$48,"▲","-")),2)</f>
        <v>6.62</v>
      </c>
      <c r="D19" s="178">
        <f>ROUND(VALUE(SUBSTITUTE(実質収支比率等に係る経年分析!H$48,"▲","-")),2)</f>
        <v>4.1399999999999997</v>
      </c>
      <c r="E19" s="178">
        <f>ROUND(VALUE(SUBSTITUTE(実質収支比率等に係る経年分析!I$48,"▲","-")),2)</f>
        <v>7.01</v>
      </c>
      <c r="F19" s="178">
        <f>ROUND(VALUE(SUBSTITUTE(実質収支比率等に係る経年分析!J$48,"▲","-")),2)</f>
        <v>4.43</v>
      </c>
    </row>
    <row r="20" spans="1:11">
      <c r="A20" s="178" t="s">
        <v>54</v>
      </c>
      <c r="B20" s="178">
        <f>ROUND(VALUE(SUBSTITUTE(実質収支比率等に係る経年分析!F$47,"▲","-")),2)</f>
        <v>9.57</v>
      </c>
      <c r="C20" s="178">
        <f>ROUND(VALUE(SUBSTITUTE(実質収支比率等に係る経年分析!G$47,"▲","-")),2)</f>
        <v>8.76</v>
      </c>
      <c r="D20" s="178">
        <f>ROUND(VALUE(SUBSTITUTE(実質収支比率等に係る経年分析!H$47,"▲","-")),2)</f>
        <v>11.87</v>
      </c>
      <c r="E20" s="178">
        <f>ROUND(VALUE(SUBSTITUTE(実質収支比率等に係る経年分析!I$47,"▲","-")),2)</f>
        <v>12.9</v>
      </c>
      <c r="F20" s="178">
        <f>ROUND(VALUE(SUBSTITUTE(実質収支比率等に係る経年分析!J$47,"▲","-")),2)</f>
        <v>18.829999999999998</v>
      </c>
    </row>
    <row r="21" spans="1:11">
      <c r="A21" s="178" t="s">
        <v>55</v>
      </c>
      <c r="B21" s="178">
        <f>IF(ISNUMBER(VALUE(SUBSTITUTE(実質収支比率等に係る経年分析!F$49,"▲","-"))),ROUND(VALUE(SUBSTITUTE(実質収支比率等に係る経年分析!F$49,"▲","-")),2),NA())</f>
        <v>0.73</v>
      </c>
      <c r="C21" s="178">
        <f>IF(ISNUMBER(VALUE(SUBSTITUTE(実質収支比率等に係る経年分析!G$49,"▲","-"))),ROUND(VALUE(SUBSTITUTE(実質収支比率等に係る経年分析!G$49,"▲","-")),2),NA())</f>
        <v>0.75</v>
      </c>
      <c r="D21" s="178">
        <f>IF(ISNUMBER(VALUE(SUBSTITUTE(実質収支比率等に係る経年分析!H$49,"▲","-"))),ROUND(VALUE(SUBSTITUTE(実質収支比率等に係る経年分析!H$49,"▲","-")),2),NA())</f>
        <v>0.54</v>
      </c>
      <c r="E21" s="178">
        <f>IF(ISNUMBER(VALUE(SUBSTITUTE(実質収支比率等に係る経年分析!I$49,"▲","-"))),ROUND(VALUE(SUBSTITUTE(実質収支比率等に係る経年分析!I$49,"▲","-")),2),NA())</f>
        <v>3.98</v>
      </c>
      <c r="F21" s="178">
        <f>IF(ISNUMBER(VALUE(SUBSTITUTE(実質収支比率等に係る経年分析!J$49,"▲","-"))),ROUND(VALUE(SUBSTITUTE(実質収支比率等に係る経年分析!J$49,"▲","-")),2),NA())</f>
        <v>3.48</v>
      </c>
    </row>
    <row r="24" spans="1:11">
      <c r="A24" s="148" t="s">
        <v>56</v>
      </c>
    </row>
    <row r="25" spans="1:11">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c r="A26" s="179"/>
      <c r="B26" s="179" t="s">
        <v>57</v>
      </c>
      <c r="C26" s="179" t="s">
        <v>58</v>
      </c>
      <c r="D26" s="179" t="s">
        <v>57</v>
      </c>
      <c r="E26" s="179" t="s">
        <v>58</v>
      </c>
      <c r="F26" s="179" t="s">
        <v>57</v>
      </c>
      <c r="G26" s="179" t="s">
        <v>58</v>
      </c>
      <c r="H26" s="179" t="s">
        <v>57</v>
      </c>
      <c r="I26" s="179" t="s">
        <v>58</v>
      </c>
      <c r="J26" s="179" t="s">
        <v>57</v>
      </c>
      <c r="K26" s="179" t="s">
        <v>58</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次木親野井特定土地区画整理事業特別会計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c r="A30" s="179" t="str">
        <f>IF(連結実質赤字比率に係る赤字・黒字の構成分析!C$40="",NA(),連結実質赤字比率に係る赤字・黒字の構成分析!C$40)</f>
        <v>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0.03</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0.16</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v>
      </c>
    </row>
    <row r="31" spans="1:11">
      <c r="A31" s="179" t="str">
        <f>IF(連結実質赤字比率に係る赤字・黒字の構成分析!C$39="",NA(),連結実質赤字比率に係る赤字・黒字の構成分析!C$39)</f>
        <v>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0.17</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0.16</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0.15</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0.16</v>
      </c>
    </row>
    <row r="32" spans="1:11">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2.99</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3.26</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5.16</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4.17</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0.24</v>
      </c>
    </row>
    <row r="33" spans="1:16">
      <c r="A33" s="179" t="str">
        <f>IF(連結実質赤字比率に係る赤字・黒字の構成分析!C$37="",NA(),連結実質赤字比率に係る赤字・黒字の構成分析!C$37)</f>
        <v>用地取得特別会計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0.35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0.47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0.5</v>
      </c>
    </row>
    <row r="34" spans="1:16">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0.04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0.91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1.0900000000000001</v>
      </c>
    </row>
    <row r="35" spans="1:16">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5.0599999999999996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6.26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3.72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6.53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3.92</v>
      </c>
    </row>
    <row r="36" spans="1:16">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20.55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19.28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18.690000000000001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18.11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17.98</v>
      </c>
    </row>
    <row r="39" spans="1:16">
      <c r="A39" s="148" t="s">
        <v>59</v>
      </c>
    </row>
    <row r="40" spans="1:16">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c r="A42" s="180" t="s">
        <v>62</v>
      </c>
      <c r="B42" s="180"/>
      <c r="C42" s="180"/>
      <c r="D42" s="180">
        <f>'実質公債費比率（分子）の構造'!K$52</f>
        <v>4870</v>
      </c>
      <c r="E42" s="180"/>
      <c r="F42" s="180"/>
      <c r="G42" s="180">
        <f>'実質公債費比率（分子）の構造'!L$52</f>
        <v>4703</v>
      </c>
      <c r="H42" s="180"/>
      <c r="I42" s="180"/>
      <c r="J42" s="180">
        <f>'実質公債費比率（分子）の構造'!M$52</f>
        <v>5020</v>
      </c>
      <c r="K42" s="180"/>
      <c r="L42" s="180"/>
      <c r="M42" s="180">
        <f>'実質公債費比率（分子）の構造'!N$52</f>
        <v>5198</v>
      </c>
      <c r="N42" s="180"/>
      <c r="O42" s="180"/>
      <c r="P42" s="180">
        <f>'実質公債費比率（分子）の構造'!O$52</f>
        <v>5178</v>
      </c>
    </row>
    <row r="43" spans="1:16">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64</v>
      </c>
      <c r="B44" s="180">
        <f>'実質公債費比率（分子）の構造'!K$50</f>
        <v>466</v>
      </c>
      <c r="C44" s="180"/>
      <c r="D44" s="180"/>
      <c r="E44" s="180">
        <f>'実質公債費比率（分子）の構造'!L$50</f>
        <v>448</v>
      </c>
      <c r="F44" s="180"/>
      <c r="G44" s="180"/>
      <c r="H44" s="180">
        <f>'実質公債費比率（分子）の構造'!M$50</f>
        <v>451</v>
      </c>
      <c r="I44" s="180"/>
      <c r="J44" s="180"/>
      <c r="K44" s="180">
        <f>'実質公債費比率（分子）の構造'!N$50</f>
        <v>404</v>
      </c>
      <c r="L44" s="180"/>
      <c r="M44" s="180"/>
      <c r="N44" s="180">
        <f>'実質公債費比率（分子）の構造'!O$50</f>
        <v>177</v>
      </c>
      <c r="O44" s="180"/>
      <c r="P44" s="180"/>
    </row>
    <row r="45" spans="1:16">
      <c r="A45" s="180" t="s">
        <v>65</v>
      </c>
      <c r="B45" s="180">
        <f>'実質公債費比率（分子）の構造'!K$49</f>
        <v>9</v>
      </c>
      <c r="C45" s="180"/>
      <c r="D45" s="180"/>
      <c r="E45" s="180">
        <f>'実質公債費比率（分子）の構造'!L$49</f>
        <v>7</v>
      </c>
      <c r="F45" s="180"/>
      <c r="G45" s="180"/>
      <c r="H45" s="180">
        <f>'実質公債費比率（分子）の構造'!M$49</f>
        <v>4</v>
      </c>
      <c r="I45" s="180"/>
      <c r="J45" s="180"/>
      <c r="K45" s="180">
        <f>'実質公債費比率（分子）の構造'!N$49</f>
        <v>2</v>
      </c>
      <c r="L45" s="180"/>
      <c r="M45" s="180"/>
      <c r="N45" s="180">
        <f>'実質公債費比率（分子）の構造'!O$49</f>
        <v>1</v>
      </c>
      <c r="O45" s="180"/>
      <c r="P45" s="180"/>
    </row>
    <row r="46" spans="1:16">
      <c r="A46" s="180" t="s">
        <v>66</v>
      </c>
      <c r="B46" s="180">
        <f>'実質公債費比率（分子）の構造'!K$48</f>
        <v>1361</v>
      </c>
      <c r="C46" s="180"/>
      <c r="D46" s="180"/>
      <c r="E46" s="180">
        <f>'実質公債費比率（分子）の構造'!L$48</f>
        <v>1346</v>
      </c>
      <c r="F46" s="180"/>
      <c r="G46" s="180"/>
      <c r="H46" s="180">
        <f>'実質公債費比率（分子）の構造'!M$48</f>
        <v>1306</v>
      </c>
      <c r="I46" s="180"/>
      <c r="J46" s="180"/>
      <c r="K46" s="180">
        <f>'実質公債費比率（分子）の構造'!N$48</f>
        <v>1218</v>
      </c>
      <c r="L46" s="180"/>
      <c r="M46" s="180"/>
      <c r="N46" s="180">
        <f>'実質公債費比率（分子）の構造'!O$48</f>
        <v>1159</v>
      </c>
      <c r="O46" s="180"/>
      <c r="P46" s="180"/>
    </row>
    <row r="47" spans="1:16">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69</v>
      </c>
      <c r="B49" s="180">
        <f>'実質公債費比率（分子）の構造'!K$45</f>
        <v>5452</v>
      </c>
      <c r="C49" s="180"/>
      <c r="D49" s="180"/>
      <c r="E49" s="180">
        <f>'実質公債費比率（分子）の構造'!L$45</f>
        <v>5182</v>
      </c>
      <c r="F49" s="180"/>
      <c r="G49" s="180"/>
      <c r="H49" s="180">
        <f>'実質公債費比率（分子）の構造'!M$45</f>
        <v>5197</v>
      </c>
      <c r="I49" s="180"/>
      <c r="J49" s="180"/>
      <c r="K49" s="180">
        <f>'実質公債費比率（分子）の構造'!N$45</f>
        <v>5195</v>
      </c>
      <c r="L49" s="180"/>
      <c r="M49" s="180"/>
      <c r="N49" s="180">
        <f>'実質公債費比率（分子）の構造'!O$45</f>
        <v>4899</v>
      </c>
      <c r="O49" s="180"/>
      <c r="P49" s="180"/>
    </row>
    <row r="50" spans="1:16">
      <c r="A50" s="180" t="s">
        <v>70</v>
      </c>
      <c r="B50" s="180" t="e">
        <f>NA()</f>
        <v>#N/A</v>
      </c>
      <c r="C50" s="180">
        <f>IF(ISNUMBER('実質公債費比率（分子）の構造'!K$53),'実質公債費比率（分子）の構造'!K$53,NA())</f>
        <v>2418</v>
      </c>
      <c r="D50" s="180" t="e">
        <f>NA()</f>
        <v>#N/A</v>
      </c>
      <c r="E50" s="180" t="e">
        <f>NA()</f>
        <v>#N/A</v>
      </c>
      <c r="F50" s="180">
        <f>IF(ISNUMBER('実質公債費比率（分子）の構造'!L$53),'実質公債費比率（分子）の構造'!L$53,NA())</f>
        <v>2280</v>
      </c>
      <c r="G50" s="180" t="e">
        <f>NA()</f>
        <v>#N/A</v>
      </c>
      <c r="H50" s="180" t="e">
        <f>NA()</f>
        <v>#N/A</v>
      </c>
      <c r="I50" s="180">
        <f>IF(ISNUMBER('実質公債費比率（分子）の構造'!M$53),'実質公債費比率（分子）の構造'!M$53,NA())</f>
        <v>1938</v>
      </c>
      <c r="J50" s="180" t="e">
        <f>NA()</f>
        <v>#N/A</v>
      </c>
      <c r="K50" s="180" t="e">
        <f>NA()</f>
        <v>#N/A</v>
      </c>
      <c r="L50" s="180">
        <f>IF(ISNUMBER('実質公債費比率（分子）の構造'!N$53),'実質公債費比率（分子）の構造'!N$53,NA())</f>
        <v>1621</v>
      </c>
      <c r="M50" s="180" t="e">
        <f>NA()</f>
        <v>#N/A</v>
      </c>
      <c r="N50" s="180" t="e">
        <f>NA()</f>
        <v>#N/A</v>
      </c>
      <c r="O50" s="180">
        <f>IF(ISNUMBER('実質公債費比率（分子）の構造'!O$53),'実質公債費比率（分子）の構造'!O$53,NA())</f>
        <v>1058</v>
      </c>
      <c r="P50" s="180" t="e">
        <f>NA()</f>
        <v>#N/A</v>
      </c>
    </row>
    <row r="53" spans="1:16">
      <c r="A53" s="148" t="s">
        <v>71</v>
      </c>
    </row>
    <row r="54" spans="1:16">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c r="A56" s="179" t="s">
        <v>42</v>
      </c>
      <c r="B56" s="179"/>
      <c r="C56" s="179"/>
      <c r="D56" s="179">
        <f>'将来負担比率（分子）の構造'!I$52</f>
        <v>43532</v>
      </c>
      <c r="E56" s="179"/>
      <c r="F56" s="179"/>
      <c r="G56" s="179">
        <f>'将来負担比率（分子）の構造'!J$52</f>
        <v>43435</v>
      </c>
      <c r="H56" s="179"/>
      <c r="I56" s="179"/>
      <c r="J56" s="179">
        <f>'将来負担比率（分子）の構造'!K$52</f>
        <v>43417</v>
      </c>
      <c r="K56" s="179"/>
      <c r="L56" s="179"/>
      <c r="M56" s="179">
        <f>'将来負担比率（分子）の構造'!L$52</f>
        <v>42193</v>
      </c>
      <c r="N56" s="179"/>
      <c r="O56" s="179"/>
      <c r="P56" s="179">
        <f>'将来負担比率（分子）の構造'!M$52</f>
        <v>41249</v>
      </c>
    </row>
    <row r="57" spans="1:16">
      <c r="A57" s="179" t="s">
        <v>41</v>
      </c>
      <c r="B57" s="179"/>
      <c r="C57" s="179"/>
      <c r="D57" s="179">
        <f>'将来負担比率（分子）の構造'!I$51</f>
        <v>5919</v>
      </c>
      <c r="E57" s="179"/>
      <c r="F57" s="179"/>
      <c r="G57" s="179">
        <f>'将来負担比率（分子）の構造'!J$51</f>
        <v>5176</v>
      </c>
      <c r="H57" s="179"/>
      <c r="I57" s="179"/>
      <c r="J57" s="179">
        <f>'将来負担比率（分子）の構造'!K$51</f>
        <v>5713</v>
      </c>
      <c r="K57" s="179"/>
      <c r="L57" s="179"/>
      <c r="M57" s="179">
        <f>'将来負担比率（分子）の構造'!L$51</f>
        <v>6522</v>
      </c>
      <c r="N57" s="179"/>
      <c r="O57" s="179"/>
      <c r="P57" s="179">
        <f>'将来負担比率（分子）の構造'!M$51</f>
        <v>7070</v>
      </c>
    </row>
    <row r="58" spans="1:16">
      <c r="A58" s="179" t="s">
        <v>40</v>
      </c>
      <c r="B58" s="179"/>
      <c r="C58" s="179"/>
      <c r="D58" s="179">
        <f>'将来負担比率（分子）の構造'!I$50</f>
        <v>6171</v>
      </c>
      <c r="E58" s="179"/>
      <c r="F58" s="179"/>
      <c r="G58" s="179">
        <f>'将来負担比率（分子）の構造'!J$50</f>
        <v>6473</v>
      </c>
      <c r="H58" s="179"/>
      <c r="I58" s="179"/>
      <c r="J58" s="179">
        <f>'将来負担比率（分子）の構造'!K$50</f>
        <v>7322</v>
      </c>
      <c r="K58" s="179"/>
      <c r="L58" s="179"/>
      <c r="M58" s="179">
        <f>'将来負担比率（分子）の構造'!L$50</f>
        <v>8693</v>
      </c>
      <c r="N58" s="179"/>
      <c r="O58" s="179"/>
      <c r="P58" s="179">
        <f>'将来負担比率（分子）の構造'!M$50</f>
        <v>11120</v>
      </c>
    </row>
    <row r="59" spans="1:16">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35</v>
      </c>
      <c r="B61" s="179">
        <f>'将来負担比率（分子）の構造'!I$46</f>
        <v>172</v>
      </c>
      <c r="C61" s="179"/>
      <c r="D61" s="179"/>
      <c r="E61" s="179">
        <f>'将来負担比率（分子）の構造'!J$46</f>
        <v>154</v>
      </c>
      <c r="F61" s="179"/>
      <c r="G61" s="179"/>
      <c r="H61" s="179">
        <f>'将来負担比率（分子）の構造'!K$46</f>
        <v>128</v>
      </c>
      <c r="I61" s="179"/>
      <c r="J61" s="179"/>
      <c r="K61" s="179">
        <f>'将来負担比率（分子）の構造'!L$46</f>
        <v>106</v>
      </c>
      <c r="L61" s="179"/>
      <c r="M61" s="179"/>
      <c r="N61" s="179">
        <f>'将来負担比率（分子）の構造'!M$46</f>
        <v>84</v>
      </c>
      <c r="O61" s="179"/>
      <c r="P61" s="179"/>
    </row>
    <row r="62" spans="1:16">
      <c r="A62" s="179" t="s">
        <v>34</v>
      </c>
      <c r="B62" s="179">
        <f>'将来負担比率（分子）の構造'!I$45</f>
        <v>9939</v>
      </c>
      <c r="C62" s="179"/>
      <c r="D62" s="179"/>
      <c r="E62" s="179">
        <f>'将来負担比率（分子）の構造'!J$45</f>
        <v>9374</v>
      </c>
      <c r="F62" s="179"/>
      <c r="G62" s="179"/>
      <c r="H62" s="179">
        <f>'将来負担比率（分子）の構造'!K$45</f>
        <v>9220</v>
      </c>
      <c r="I62" s="179"/>
      <c r="J62" s="179"/>
      <c r="K62" s="179">
        <f>'将来負担比率（分子）の構造'!L$45</f>
        <v>8822</v>
      </c>
      <c r="L62" s="179"/>
      <c r="M62" s="179"/>
      <c r="N62" s="179">
        <f>'将来負担比率（分子）の構造'!M$45</f>
        <v>8350</v>
      </c>
      <c r="O62" s="179"/>
      <c r="P62" s="179"/>
    </row>
    <row r="63" spans="1:16">
      <c r="A63" s="179" t="s">
        <v>33</v>
      </c>
      <c r="B63" s="179">
        <f>'将来負担比率（分子）の構造'!I$44</f>
        <v>17</v>
      </c>
      <c r="C63" s="179"/>
      <c r="D63" s="179"/>
      <c r="E63" s="179">
        <f>'将来負担比率（分子）の構造'!J$44</f>
        <v>9</v>
      </c>
      <c r="F63" s="179"/>
      <c r="G63" s="179"/>
      <c r="H63" s="179">
        <f>'将来負担比率（分子）の構造'!K$44</f>
        <v>4</v>
      </c>
      <c r="I63" s="179"/>
      <c r="J63" s="179"/>
      <c r="K63" s="179">
        <f>'将来負担比率（分子）の構造'!L$44</f>
        <v>1</v>
      </c>
      <c r="L63" s="179"/>
      <c r="M63" s="179"/>
      <c r="N63" s="179" t="str">
        <f>'将来負担比率（分子）の構造'!M$44</f>
        <v>-</v>
      </c>
      <c r="O63" s="179"/>
      <c r="P63" s="179"/>
    </row>
    <row r="64" spans="1:16">
      <c r="A64" s="179" t="s">
        <v>32</v>
      </c>
      <c r="B64" s="179">
        <f>'将来負担比率（分子）の構造'!I$43</f>
        <v>13899</v>
      </c>
      <c r="C64" s="179"/>
      <c r="D64" s="179"/>
      <c r="E64" s="179">
        <f>'将来負担比率（分子）の構造'!J$43</f>
        <v>13049</v>
      </c>
      <c r="F64" s="179"/>
      <c r="G64" s="179"/>
      <c r="H64" s="179">
        <f>'将来負担比率（分子）の構造'!K$43</f>
        <v>12436</v>
      </c>
      <c r="I64" s="179"/>
      <c r="J64" s="179"/>
      <c r="K64" s="179">
        <f>'将来負担比率（分子）の構造'!L$43</f>
        <v>11580</v>
      </c>
      <c r="L64" s="179"/>
      <c r="M64" s="179"/>
      <c r="N64" s="179">
        <f>'将来負担比率（分子）の構造'!M$43</f>
        <v>10650</v>
      </c>
      <c r="O64" s="179"/>
      <c r="P64" s="179"/>
    </row>
    <row r="65" spans="1:16">
      <c r="A65" s="179" t="s">
        <v>31</v>
      </c>
      <c r="B65" s="179">
        <f>'将来負担比率（分子）の構造'!I$42</f>
        <v>2471</v>
      </c>
      <c r="C65" s="179"/>
      <c r="D65" s="179"/>
      <c r="E65" s="179">
        <f>'将来負担比率（分子）の構造'!J$42</f>
        <v>2059</v>
      </c>
      <c r="F65" s="179"/>
      <c r="G65" s="179"/>
      <c r="H65" s="179">
        <f>'将来負担比率（分子）の構造'!K$42</f>
        <v>1602</v>
      </c>
      <c r="I65" s="179"/>
      <c r="J65" s="179"/>
      <c r="K65" s="179">
        <f>'将来負担比率（分子）の構造'!L$42</f>
        <v>1524</v>
      </c>
      <c r="L65" s="179"/>
      <c r="M65" s="179"/>
      <c r="N65" s="179">
        <f>'将来負担比率（分子）の構造'!M$42</f>
        <v>1221</v>
      </c>
      <c r="O65" s="179"/>
      <c r="P65" s="179"/>
    </row>
    <row r="66" spans="1:16">
      <c r="A66" s="179" t="s">
        <v>30</v>
      </c>
      <c r="B66" s="179">
        <f>'将来負担比率（分子）の構造'!I$41</f>
        <v>46518</v>
      </c>
      <c r="C66" s="179"/>
      <c r="D66" s="179"/>
      <c r="E66" s="179">
        <f>'将来負担比率（分子）の構造'!J$41</f>
        <v>46337</v>
      </c>
      <c r="F66" s="179"/>
      <c r="G66" s="179"/>
      <c r="H66" s="179">
        <f>'将来負担比率（分子）の構造'!K$41</f>
        <v>46550</v>
      </c>
      <c r="I66" s="179"/>
      <c r="J66" s="179"/>
      <c r="K66" s="179">
        <f>'将来負担比率（分子）の構造'!L$41</f>
        <v>47364</v>
      </c>
      <c r="L66" s="179"/>
      <c r="M66" s="179"/>
      <c r="N66" s="179">
        <f>'将来負担比率（分子）の構造'!M$41</f>
        <v>46150</v>
      </c>
      <c r="O66" s="179"/>
      <c r="P66" s="179"/>
    </row>
    <row r="67" spans="1:16">
      <c r="A67" s="179" t="s">
        <v>74</v>
      </c>
      <c r="B67" s="179" t="e">
        <f>NA()</f>
        <v>#N/A</v>
      </c>
      <c r="C67" s="179">
        <f>IF(ISNUMBER('将来負担比率（分子）の構造'!I$53), IF('将来負担比率（分子）の構造'!I$53 &lt; 0, 0, '将来負担比率（分子）の構造'!I$53), NA())</f>
        <v>17394</v>
      </c>
      <c r="D67" s="179" t="e">
        <f>NA()</f>
        <v>#N/A</v>
      </c>
      <c r="E67" s="179" t="e">
        <f>NA()</f>
        <v>#N/A</v>
      </c>
      <c r="F67" s="179">
        <f>IF(ISNUMBER('将来負担比率（分子）の構造'!J$53), IF('将来負担比率（分子）の構造'!J$53 &lt; 0, 0, '将来負担比率（分子）の構造'!J$53), NA())</f>
        <v>15898</v>
      </c>
      <c r="G67" s="179" t="e">
        <f>NA()</f>
        <v>#N/A</v>
      </c>
      <c r="H67" s="179" t="e">
        <f>NA()</f>
        <v>#N/A</v>
      </c>
      <c r="I67" s="179">
        <f>IF(ISNUMBER('将来負担比率（分子）の構造'!K$53), IF('将来負担比率（分子）の構造'!K$53 &lt; 0, 0, '将来負担比率（分子）の構造'!K$53), NA())</f>
        <v>13488</v>
      </c>
      <c r="J67" s="179" t="e">
        <f>NA()</f>
        <v>#N/A</v>
      </c>
      <c r="K67" s="179" t="e">
        <f>NA()</f>
        <v>#N/A</v>
      </c>
      <c r="L67" s="179">
        <f>IF(ISNUMBER('将来負担比率（分子）の構造'!L$53), IF('将来負担比率（分子）の構造'!L$53 &lt; 0, 0, '将来負担比率（分子）の構造'!L$53), NA())</f>
        <v>11989</v>
      </c>
      <c r="M67" s="179" t="e">
        <f>NA()</f>
        <v>#N/A</v>
      </c>
      <c r="N67" s="179" t="e">
        <f>NA()</f>
        <v>#N/A</v>
      </c>
      <c r="O67" s="179">
        <f>IF(ISNUMBER('将来負担比率（分子）の構造'!M$53), IF('将来負担比率（分子）の構造'!M$53 &lt; 0, 0, '将来負担比率（分子）の構造'!M$53), NA())</f>
        <v>7016</v>
      </c>
      <c r="P67" s="179" t="e">
        <f>NA()</f>
        <v>#N/A</v>
      </c>
    </row>
    <row r="70" spans="1:16">
      <c r="A70" s="181" t="s">
        <v>75</v>
      </c>
      <c r="B70" s="181"/>
      <c r="C70" s="181"/>
      <c r="D70" s="181"/>
      <c r="E70" s="181"/>
      <c r="F70" s="181"/>
    </row>
    <row r="71" spans="1:16">
      <c r="A71" s="182"/>
      <c r="B71" s="182" t="str">
        <f>基金残高に係る経年分析!F54</f>
        <v>H28</v>
      </c>
      <c r="C71" s="182" t="str">
        <f>基金残高に係る経年分析!G54</f>
        <v>H29</v>
      </c>
      <c r="D71" s="182" t="str">
        <f>基金残高に係る経年分析!H54</f>
        <v>H30</v>
      </c>
    </row>
    <row r="72" spans="1:16">
      <c r="A72" s="182" t="s">
        <v>76</v>
      </c>
      <c r="B72" s="183">
        <f>基金残高に係る経年分析!F55</f>
        <v>3543</v>
      </c>
      <c r="C72" s="183">
        <f>基金残高に係る経年分析!G55</f>
        <v>3869</v>
      </c>
      <c r="D72" s="183">
        <f>基金残高に係る経年分析!H55</f>
        <v>5685</v>
      </c>
    </row>
    <row r="73" spans="1:16">
      <c r="A73" s="182" t="s">
        <v>77</v>
      </c>
      <c r="B73" s="183">
        <f>基金残高に係る経年分析!F56</f>
        <v>123</v>
      </c>
      <c r="C73" s="183">
        <f>基金残高に係る経年分析!G56</f>
        <v>123</v>
      </c>
      <c r="D73" s="183">
        <f>基金残高に係る経年分析!H56</f>
        <v>123</v>
      </c>
    </row>
    <row r="74" spans="1:16">
      <c r="A74" s="182" t="s">
        <v>78</v>
      </c>
      <c r="B74" s="183">
        <f>基金残高に係る経年分析!F57</f>
        <v>1988</v>
      </c>
      <c r="C74" s="183">
        <f>基金残高に係る経年分析!G57</f>
        <v>1741</v>
      </c>
      <c r="D74" s="183">
        <f>基金残高に係る経年分析!H57</f>
        <v>1606</v>
      </c>
    </row>
  </sheetData>
  <sheetProtection algorithmName="SHA-512" hashValue="NvvGcQbVrvr2e6qZ3GI+A+BU0BQA5gDjCG4euhyzsNi2mlouypbFveMhJ4LZnMp3uj4E/vIMoTf5S3ICRP2YiA==" saltValue="9cR8i6D2ADARA0N2OkfU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2020-03-16T05:10:21Z</cp:lastPrinted>
  <dcterms:created xsi:type="dcterms:W3CDTF">2020-02-10T03:11:08Z</dcterms:created>
  <dcterms:modified xsi:type="dcterms:W3CDTF">2020-09-03T00:43:03Z</dcterms:modified>
  <cp:category/>
</cp:coreProperties>
</file>