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銚子市" sheetId="1" r:id="rId1"/>
    <sheet name="市川市" sheetId="2" r:id="rId2"/>
    <sheet name="船橋市" sheetId="3" r:id="rId3"/>
    <sheet name="館山市" sheetId="4" r:id="rId4"/>
    <sheet name="木更津市" sheetId="5" r:id="rId5"/>
    <sheet name="松戸市" sheetId="6" r:id="rId6"/>
    <sheet name="野田市" sheetId="7" r:id="rId7"/>
    <sheet name="茂原市" sheetId="8" r:id="rId8"/>
    <sheet name="成田市" sheetId="9" r:id="rId9"/>
    <sheet name="佐倉市" sheetId="10" r:id="rId10"/>
    <sheet name="東金市" sheetId="11" r:id="rId11"/>
    <sheet name="旭市" sheetId="12" r:id="rId12"/>
    <sheet name="習志野市" sheetId="13" r:id="rId13"/>
    <sheet name="柏市" sheetId="14" r:id="rId14"/>
    <sheet name="市原市" sheetId="15" r:id="rId15"/>
    <sheet name="流山市" sheetId="16" r:id="rId16"/>
    <sheet name="我孫子市" sheetId="17" r:id="rId17"/>
    <sheet name="鎌ケ谷市" sheetId="18" r:id="rId18"/>
    <sheet name="浦安市" sheetId="19" r:id="rId19"/>
    <sheet name="四街道市" sheetId="20" r:id="rId20"/>
    <sheet name="袖ケ浦市" sheetId="21" r:id="rId21"/>
    <sheet name="八街市" sheetId="22" r:id="rId22"/>
    <sheet name="印西市" sheetId="23" r:id="rId23"/>
    <sheet name="白井市" sheetId="24" r:id="rId24"/>
    <sheet name="富里市" sheetId="25" r:id="rId25"/>
    <sheet name="香取市" sheetId="26" r:id="rId26"/>
    <sheet name="大網白里市" sheetId="27" r:id="rId27"/>
    <sheet name="酒々井町" sheetId="28" r:id="rId28"/>
    <sheet name="栄町" sheetId="29" r:id="rId29"/>
    <sheet name="君津富津広域下水道組合" sheetId="30" r:id="rId30"/>
  </sheets>
  <definedNames>
    <definedName name="_xlnm.Print_Area" localSheetId="11">'旭市'!$A$1:$Q$55</definedName>
    <definedName name="_xlnm.Print_Area" localSheetId="22">'印西市'!$A$1:$Q$55</definedName>
    <definedName name="_xlnm.Print_Area" localSheetId="18">'浦安市'!$A$1:$Q$55</definedName>
    <definedName name="_xlnm.Print_Area" localSheetId="28">'栄町'!$A$1:$Q$55</definedName>
    <definedName name="_xlnm.Print_Area" localSheetId="16">'我孫子市'!$A$1:$Q$55</definedName>
    <definedName name="_xlnm.Print_Area" localSheetId="17">'鎌ケ谷市'!$A$1:$Q$55</definedName>
    <definedName name="_xlnm.Print_Area" localSheetId="3">'館山市'!$A$1:$Q$55</definedName>
    <definedName name="_xlnm.Print_Area" localSheetId="29">'君津富津広域下水道組合'!$A$1:$Q$55</definedName>
    <definedName name="_xlnm.Print_Area" localSheetId="25">'香取市'!$A$1:$Q$55</definedName>
    <definedName name="_xlnm.Print_Area" localSheetId="9">'佐倉市'!$A$1:$Q$55</definedName>
    <definedName name="_xlnm.Print_Area" localSheetId="19">'四街道市'!$A$1:$Q$55</definedName>
    <definedName name="_xlnm.Print_Area" localSheetId="14">'市原市'!$A$1:$Q$55</definedName>
    <definedName name="_xlnm.Print_Area" localSheetId="1">'市川市'!$A$1:$Q$55</definedName>
    <definedName name="_xlnm.Print_Area" localSheetId="27">'酒々井町'!$A$1:$Q$55</definedName>
    <definedName name="_xlnm.Print_Area" localSheetId="12">'習志野市'!$A$1:$Q$55</definedName>
    <definedName name="_xlnm.Print_Area" localSheetId="5">'松戸市'!$A$1:$Q$55</definedName>
    <definedName name="_xlnm.Print_Area" localSheetId="8">'成田市'!$A$1:$Q$55</definedName>
    <definedName name="_xlnm.Print_Area" localSheetId="2">'船橋市'!$A$1:$Q$55</definedName>
    <definedName name="_xlnm.Print_Area" localSheetId="20">'袖ケ浦市'!$A$1:$Q$55</definedName>
    <definedName name="_xlnm.Print_Area" localSheetId="26">'大網白里市'!$A$1:$Q$55</definedName>
    <definedName name="_xlnm.Print_Area" localSheetId="0">'銚子市'!$A$1:$Q$55</definedName>
    <definedName name="_xlnm.Print_Area" localSheetId="10">'東金市'!$A$1:$Q$55</definedName>
    <definedName name="_xlnm.Print_Area" localSheetId="13">'柏市'!$A$1:$Q$55</definedName>
    <definedName name="_xlnm.Print_Area" localSheetId="23">'白井市'!$A$1:$Q$55</definedName>
    <definedName name="_xlnm.Print_Area" localSheetId="21">'八街市'!$A$1:$Q$55</definedName>
    <definedName name="_xlnm.Print_Area" localSheetId="24">'富里市'!$A$1:$Q$55</definedName>
    <definedName name="_xlnm.Print_Area" localSheetId="7">'茂原市'!$A$1:$Q$55</definedName>
    <definedName name="_xlnm.Print_Area" localSheetId="4">'木更津市'!$A$1:$Q$55</definedName>
    <definedName name="_xlnm.Print_Area" localSheetId="6">'野田市'!$A$1:$Q$55</definedName>
    <definedName name="_xlnm.Print_Area" localSheetId="15">'流山市'!$A$1:$Q$55</definedName>
  </definedNames>
  <calcPr fullCalcOnLoad="1"/>
</workbook>
</file>

<file path=xl/sharedStrings.xml><?xml version="1.0" encoding="utf-8"?>
<sst xmlns="http://schemas.openxmlformats.org/spreadsheetml/2006/main" count="4517" uniqueCount="232">
  <si>
    <t>下水道事業の経営状況（法非適）　（公共）</t>
  </si>
  <si>
    <t>（団体名）銚子市　　　　　　　　　　　</t>
  </si>
  <si>
    <t>（金額：千円）</t>
  </si>
  <si>
    <t>項　目　　　　　　　　年　度</t>
  </si>
  <si>
    <t>平成22年度</t>
  </si>
  <si>
    <t>平成23年度</t>
  </si>
  <si>
    <t>平成24年度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</si>
  <si>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</si>
  <si>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</si>
  <si>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</si>
  <si>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</si>
  <si>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</si>
  <si>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</si>
  <si>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</si>
  <si>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</si>
  <si>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</si>
  <si>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</si>
  <si>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</si>
  <si>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</si>
  <si>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</si>
  <si>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</si>
  <si>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</si>
  <si>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</si>
  <si>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</si>
  <si>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</si>
  <si>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</si>
  <si>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</si>
  <si>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</si>
  <si>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</si>
  <si>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</si>
  <si>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</si>
  <si>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水洗化率（％）</t>
  </si>
  <si>
    <t>C/B</t>
  </si>
  <si>
    <t>営業費用</t>
  </si>
  <si>
    <t>市街地面積（ｈａ）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</si>
  <si>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</si>
  <si>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</si>
  <si>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</si>
  <si>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</si>
  <si>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</si>
  <si>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</si>
  <si>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</si>
  <si>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</si>
  <si>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</si>
  <si>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</si>
  <si>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</si>
  <si>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</si>
  <si>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</si>
  <si>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</si>
  <si>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</si>
  <si>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</si>
  <si>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</si>
  <si>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</si>
  <si>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</si>
  <si>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</si>
  <si>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建設改良費</t>
  </si>
  <si>
    <t>　処理場等</t>
  </si>
  <si>
    <t>下水管布設延長（ｋｍ）</t>
  </si>
  <si>
    <t>建設利息</t>
  </si>
  <si>
    <t>排除方式</t>
  </si>
  <si>
    <t>分流式</t>
  </si>
  <si>
    <t>地方債償還金</t>
  </si>
  <si>
    <t>Ｆ</t>
  </si>
  <si>
    <t>合流管比率</t>
  </si>
  <si>
    <t>収支差引（Ｄ-Ｅ）</t>
  </si>
  <si>
    <t>Ｇ</t>
  </si>
  <si>
    <t>下水処理の方法</t>
  </si>
  <si>
    <t>単独高級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</si>
  <si>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</si>
  <si>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</si>
  <si>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</si>
  <si>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</si>
  <si>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</si>
  <si>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</si>
  <si>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</si>
  <si>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</si>
  <si>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</si>
  <si>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</si>
  <si>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</si>
  <si>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</si>
  <si>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</si>
  <si>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形式収支（Ｈ-Ｉ+Ｊ-Ｋ）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</si>
  <si>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</si>
  <si>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</si>
  <si>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</si>
  <si>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</si>
  <si>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</si>
  <si>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</si>
  <si>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</si>
  <si>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</si>
  <si>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</si>
  <si>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</si>
  <si>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</si>
  <si>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</si>
  <si>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当年度繰入金合計</t>
  </si>
  <si>
    <t>年間有収水量（m3）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</si>
  <si>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</si>
  <si>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</si>
  <si>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</si>
  <si>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</si>
  <si>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</si>
  <si>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</si>
  <si>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</si>
  <si>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</si>
  <si>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</si>
  <si>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</si>
  <si>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</si>
  <si>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</si>
  <si>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</si>
  <si>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家庭用20m3/月使用料（円）</t>
  </si>
  <si>
    <t>現行料金実施年月日</t>
  </si>
  <si>
    <t>使用料単価（円/m3）</t>
  </si>
  <si>
    <t>処理原価（円/m3）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</si>
  <si>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</si>
  <si>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</si>
  <si>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</si>
  <si>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</si>
  <si>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</si>
  <si>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</si>
  <si>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</si>
  <si>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</si>
  <si>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</si>
  <si>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</si>
  <si>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</si>
  <si>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</si>
  <si>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</si>
  <si>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</si>
  <si>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</si>
  <si>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</si>
  <si>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</si>
  <si>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</si>
  <si>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</si>
  <si>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</si>
  <si>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</si>
  <si>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分流合流併用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</si>
  <si>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</si>
  <si>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</si>
  <si>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</si>
  <si>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</si>
  <si>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</si>
  <si>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</si>
  <si>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</si>
  <si>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</si>
  <si>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</si>
  <si>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流域併用</t>
  </si>
  <si>
    <t>累進制</t>
  </si>
  <si>
    <t>S54.12.25以降</t>
  </si>
  <si>
    <t>（団体名）館山市　　　　　　　　　　</t>
  </si>
  <si>
    <t>従量累進制</t>
  </si>
  <si>
    <t>従量累進制</t>
  </si>
  <si>
    <t>単独高度</t>
  </si>
  <si>
    <t>従量制・累進制</t>
  </si>
  <si>
    <t>従量制・累進制</t>
  </si>
  <si>
    <t>（団体名）松戸市　　　　　　　　　</t>
  </si>
  <si>
    <t>従量制･累進制</t>
  </si>
  <si>
    <t>▲ 1,077,602</t>
  </si>
  <si>
    <t>▲ 1,082,764</t>
  </si>
  <si>
    <t>流域接続</t>
  </si>
  <si>
    <t>▲ 2,147</t>
  </si>
  <si>
    <t>▲ 171</t>
  </si>
  <si>
    <t>（団体名）茂原市　　　　　　　　　　　</t>
  </si>
  <si>
    <t>（団体名）成田市　　　　　　　　　　　</t>
  </si>
  <si>
    <t>分流式</t>
  </si>
  <si>
    <t>流域接続</t>
  </si>
  <si>
    <t>累進従量制</t>
  </si>
  <si>
    <t>（団体名）佐倉市　　　　　　　　　　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</si>
  <si>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</si>
  <si>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</si>
  <si>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</si>
  <si>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</si>
  <si>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</si>
  <si>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</si>
  <si>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</si>
  <si>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</si>
  <si>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</si>
  <si>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</si>
  <si>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</si>
  <si>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</si>
  <si>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</si>
  <si>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</si>
  <si>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</si>
  <si>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</si>
  <si>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</si>
  <si>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</si>
  <si>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</si>
  <si>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</si>
  <si>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従量制
累進制</t>
  </si>
  <si>
    <t>（団体名）旭市　　　　　　　　　　　</t>
  </si>
  <si>
    <t>（団体名）習志野市　　　　　　　　　　</t>
  </si>
  <si>
    <t>（団体名）柏市　　　　　　　　　　</t>
  </si>
  <si>
    <t>従量制・累進制</t>
  </si>
  <si>
    <t>従量制・累進制</t>
  </si>
  <si>
    <t>（団体名）市原市　　　　　　　　　</t>
  </si>
  <si>
    <t>累進(従量)制</t>
  </si>
  <si>
    <t>（団体名）流山市　　　　　　　　　　　</t>
  </si>
  <si>
    <t>（団体名）我孫子市　　　　　　　　</t>
  </si>
  <si>
    <t>基本料金＋累進従量制</t>
  </si>
  <si>
    <t>（団体名）四街道市　　　　　　　　</t>
  </si>
  <si>
    <t>平10.4.1</t>
  </si>
  <si>
    <t>昭55.4.1</t>
  </si>
  <si>
    <t>昭和５３年　２月１７日</t>
  </si>
  <si>
    <t>平成 元 年　３月３１日</t>
  </si>
  <si>
    <t>H元.4.1</t>
  </si>
  <si>
    <t>H元.4.1</t>
  </si>
  <si>
    <t>（団体名）印西市　　　　　　　　　　</t>
  </si>
  <si>
    <t>従量累進制</t>
  </si>
  <si>
    <t>（団体名）大網白里市　　　　　　　　　</t>
  </si>
  <si>
    <t>累進制</t>
  </si>
  <si>
    <t>累進制</t>
  </si>
  <si>
    <t>平成元年12月1日</t>
  </si>
  <si>
    <t>従量制･累進制</t>
  </si>
  <si>
    <t>（団体名）市川市　　　　　　　　　　</t>
  </si>
  <si>
    <t>（団体名）船橋市　　　　　　　　　　</t>
  </si>
  <si>
    <t>（団体名）木更津市　　　　　　　　　　</t>
  </si>
  <si>
    <t>（団体名）東金市　　　　　　　　　　　</t>
  </si>
  <si>
    <t>（団体名）鎌ケ谷市　　　　　　　　　　</t>
  </si>
  <si>
    <t>（団体名）浦安市　　　　　　　　　　　</t>
  </si>
  <si>
    <t>（団体名）袖ケ浦市　　　　　　　　　　</t>
  </si>
  <si>
    <t>（団体名）八街市　　　　　　　　　　　</t>
  </si>
  <si>
    <t>（団体名）白井市　　　　　　　　　　　</t>
  </si>
  <si>
    <t>（団体名）富里市　　　　　　　　　　　</t>
  </si>
  <si>
    <t>（団体名）香取市　　　　　　　　　　　</t>
  </si>
  <si>
    <t>（団体名）酒々井町　　　　　　　　　　</t>
  </si>
  <si>
    <t>（団体名）栄町　　　　　　　　　　　　</t>
  </si>
  <si>
    <t>（団体名）君津富津広域下水道組合　　　　　</t>
  </si>
  <si>
    <t>（団体名） 野田市　　　　　　　　　　</t>
  </si>
  <si>
    <t>従量累進制</t>
  </si>
  <si>
    <t>累進制</t>
  </si>
  <si>
    <t>累進制・水質使用料制</t>
  </si>
  <si>
    <t>従量制・累進制</t>
  </si>
  <si>
    <t>従量制・累進制</t>
  </si>
  <si>
    <t>従量制・累進制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</si>
</sst>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;&quot;▲ &quot;#,##0"/>
    <numFmt numFmtId="179" formatCode="0.0%"/>
    <numFmt numFmtId="180" formatCode="#,##0.0;&quot;▲ &quot;#,##0.0"/>
    <numFmt numFmtId="181" formatCode="#,##0.00;&quot;▲ &quot;#,##0.00"/>
    <numFmt numFmtId="182" formatCode="[$-411]ge\.m\.d;@"/>
  </numFmts>
  <fonts count="42">
    <font>
      <sz val="11"/>
      <name val="ＭＳ Ｐ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180" fontId="4" fillId="0" borderId="16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180" fontId="4" fillId="0" borderId="26" xfId="0" applyNumberFormat="1" applyFont="1" applyFill="1" applyBorder="1" applyAlignment="1">
      <alignment vertical="center"/>
    </xf>
    <xf numFmtId="180" fontId="4" fillId="0" borderId="27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178" fontId="4" fillId="0" borderId="26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 indent="1"/>
    </xf>
    <xf numFmtId="179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4" fillId="0" borderId="33" xfId="0" applyFont="1" applyBorder="1" applyAlignment="1">
      <alignment horizontal="left" vertical="center" indent="1"/>
    </xf>
    <xf numFmtId="182" fontId="4" fillId="0" borderId="26" xfId="0" applyNumberFormat="1" applyFont="1" applyBorder="1" applyAlignment="1">
      <alignment vertical="center"/>
    </xf>
    <xf numFmtId="182" fontId="4" fillId="0" borderId="27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78" fontId="4" fillId="0" borderId="26" xfId="0" applyNumberFormat="1" applyFont="1" applyFill="1" applyBorder="1" applyAlignment="1">
      <alignment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178" fontId="4" fillId="0" borderId="28" xfId="0" applyNumberFormat="1" applyFont="1" applyFill="1" applyBorder="1" applyAlignment="1">
      <alignment vertical="center" shrinkToFit="1"/>
    </xf>
    <xf numFmtId="180" fontId="4" fillId="0" borderId="16" xfId="0" applyNumberFormat="1" applyFont="1" applyFill="1" applyBorder="1" applyAlignment="1">
      <alignment vertical="center" shrinkToFit="1"/>
    </xf>
    <xf numFmtId="180" fontId="4" fillId="0" borderId="17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82" fontId="4" fillId="0" borderId="18" xfId="0" applyNumberFormat="1" applyFont="1" applyFill="1" applyBorder="1" applyAlignment="1">
      <alignment vertical="center"/>
    </xf>
    <xf numFmtId="182" fontId="4" fillId="0" borderId="26" xfId="0" applyNumberFormat="1" applyFont="1" applyFill="1" applyBorder="1" applyAlignment="1">
      <alignment vertical="center"/>
    </xf>
    <xf numFmtId="182" fontId="4" fillId="0" borderId="27" xfId="0" applyNumberFormat="1" applyFont="1" applyFill="1" applyBorder="1" applyAlignment="1">
      <alignment vertical="center"/>
    </xf>
    <xf numFmtId="182" fontId="4" fillId="0" borderId="28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vertical="center"/>
    </xf>
    <xf numFmtId="182" fontId="8" fillId="0" borderId="26" xfId="0" applyNumberFormat="1" applyFont="1" applyFill="1" applyBorder="1" applyAlignment="1">
      <alignment vertical="center"/>
    </xf>
    <xf numFmtId="182" fontId="8" fillId="0" borderId="27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9" fontId="4" fillId="0" borderId="30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82" fontId="4" fillId="0" borderId="34" xfId="0" applyNumberFormat="1" applyFont="1" applyFill="1" applyBorder="1" applyAlignment="1">
      <alignment vertical="center"/>
    </xf>
    <xf numFmtId="182" fontId="4" fillId="0" borderId="30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 wrapText="1"/>
    </xf>
    <xf numFmtId="178" fontId="4" fillId="0" borderId="21" xfId="0" applyNumberFormat="1" applyFont="1" applyFill="1" applyBorder="1" applyAlignment="1">
      <alignment vertical="center" wrapText="1"/>
    </xf>
    <xf numFmtId="178" fontId="4" fillId="0" borderId="36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>
      <alignment vertical="center"/>
    </xf>
    <xf numFmtId="178" fontId="4" fillId="0" borderId="33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4" fillId="0" borderId="37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 shrinkToFit="1"/>
    </xf>
    <xf numFmtId="179" fontId="4" fillId="0" borderId="37" xfId="0" applyNumberFormat="1" applyFont="1" applyFill="1" applyBorder="1" applyAlignment="1">
      <alignment vertical="center"/>
    </xf>
    <xf numFmtId="179" fontId="4" fillId="0" borderId="33" xfId="0" applyNumberFormat="1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4" fillId="0" borderId="0" xfId="61" applyFont="1" applyFill="1" applyAlignment="1">
      <alignment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4" fillId="0" borderId="38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left" vertical="center"/>
      <protection/>
    </xf>
    <xf numFmtId="0" fontId="4" fillId="0" borderId="15" xfId="61" applyFont="1" applyFill="1" applyBorder="1" applyAlignment="1">
      <alignment horizontal="left" vertical="center"/>
      <protection/>
    </xf>
    <xf numFmtId="0" fontId="4" fillId="0" borderId="14" xfId="61" applyFont="1" applyBorder="1" applyAlignment="1">
      <alignment horizontal="left" vertical="center"/>
      <protection/>
    </xf>
    <xf numFmtId="178" fontId="4" fillId="0" borderId="19" xfId="61" applyNumberFormat="1" applyFont="1" applyFill="1" applyBorder="1" applyAlignment="1">
      <alignment vertical="center"/>
      <protection/>
    </xf>
    <xf numFmtId="178" fontId="4" fillId="0" borderId="20" xfId="61" applyNumberFormat="1" applyFont="1" applyFill="1" applyBorder="1" applyAlignment="1">
      <alignment vertical="center"/>
      <protection/>
    </xf>
    <xf numFmtId="178" fontId="4" fillId="0" borderId="21" xfId="61" applyNumberFormat="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horizontal="left" vertical="center" indent="1" shrinkToFit="1"/>
      <protection/>
    </xf>
    <xf numFmtId="0" fontId="4" fillId="0" borderId="15" xfId="61" applyFont="1" applyBorder="1" applyAlignment="1">
      <alignment horizontal="left" vertical="center"/>
      <protection/>
    </xf>
    <xf numFmtId="178" fontId="4" fillId="0" borderId="34" xfId="61" applyNumberFormat="1" applyFont="1" applyFill="1" applyBorder="1" applyAlignment="1">
      <alignment vertical="center"/>
      <protection/>
    </xf>
    <xf numFmtId="178" fontId="4" fillId="0" borderId="17" xfId="61" applyNumberFormat="1" applyFont="1" applyFill="1" applyBorder="1" applyAlignment="1">
      <alignment vertical="center"/>
      <protection/>
    </xf>
    <xf numFmtId="178" fontId="4" fillId="0" borderId="18" xfId="61" applyNumberFormat="1" applyFont="1" applyFill="1" applyBorder="1" applyAlignment="1">
      <alignment vertical="center"/>
      <protection/>
    </xf>
    <xf numFmtId="0" fontId="4" fillId="0" borderId="35" xfId="61" applyFont="1" applyFill="1" applyBorder="1" applyAlignment="1">
      <alignment vertical="center"/>
      <protection/>
    </xf>
    <xf numFmtId="179" fontId="4" fillId="0" borderId="34" xfId="61" applyNumberFormat="1" applyFont="1" applyFill="1" applyBorder="1" applyAlignment="1">
      <alignment vertical="center"/>
      <protection/>
    </xf>
    <xf numFmtId="179" fontId="4" fillId="0" borderId="17" xfId="61" applyNumberFormat="1" applyFont="1" applyFill="1" applyBorder="1" applyAlignment="1">
      <alignment vertical="center"/>
      <protection/>
    </xf>
    <xf numFmtId="179" fontId="4" fillId="0" borderId="18" xfId="61" applyNumberFormat="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horizontal="left" vertical="center"/>
      <protection/>
    </xf>
    <xf numFmtId="180" fontId="4" fillId="0" borderId="34" xfId="61" applyNumberFormat="1" applyFont="1" applyFill="1" applyBorder="1" applyAlignment="1">
      <alignment vertical="center"/>
      <protection/>
    </xf>
    <xf numFmtId="180" fontId="4" fillId="0" borderId="17" xfId="61" applyNumberFormat="1" applyFont="1" applyFill="1" applyBorder="1" applyAlignment="1">
      <alignment vertical="center"/>
      <protection/>
    </xf>
    <xf numFmtId="180" fontId="4" fillId="0" borderId="18" xfId="61" applyNumberFormat="1" applyFont="1" applyFill="1" applyBorder="1" applyAlignment="1">
      <alignment vertical="center"/>
      <protection/>
    </xf>
    <xf numFmtId="0" fontId="4" fillId="0" borderId="25" xfId="61" applyFont="1" applyBorder="1" applyAlignment="1">
      <alignment horizontal="left" vertical="center"/>
      <protection/>
    </xf>
    <xf numFmtId="180" fontId="4" fillId="0" borderId="30" xfId="61" applyNumberFormat="1" applyFont="1" applyFill="1" applyBorder="1" applyAlignment="1">
      <alignment vertical="center"/>
      <protection/>
    </xf>
    <xf numFmtId="180" fontId="4" fillId="0" borderId="27" xfId="61" applyNumberFormat="1" applyFont="1" applyFill="1" applyBorder="1" applyAlignment="1">
      <alignment vertical="center"/>
      <protection/>
    </xf>
    <xf numFmtId="180" fontId="4" fillId="0" borderId="28" xfId="61" applyNumberFormat="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horizontal="left" vertical="center"/>
      <protection/>
    </xf>
    <xf numFmtId="178" fontId="4" fillId="0" borderId="30" xfId="61" applyNumberFormat="1" applyFont="1" applyFill="1" applyBorder="1" applyAlignment="1">
      <alignment horizontal="right" vertical="center"/>
      <protection/>
    </xf>
    <xf numFmtId="178" fontId="4" fillId="0" borderId="27" xfId="61" applyNumberFormat="1" applyFont="1" applyFill="1" applyBorder="1" applyAlignment="1">
      <alignment horizontal="right" vertical="center"/>
      <protection/>
    </xf>
    <xf numFmtId="178" fontId="4" fillId="0" borderId="28" xfId="61" applyNumberFormat="1" applyFont="1" applyFill="1" applyBorder="1" applyAlignment="1">
      <alignment vertical="center"/>
      <protection/>
    </xf>
    <xf numFmtId="0" fontId="4" fillId="0" borderId="31" xfId="61" applyFont="1" applyFill="1" applyBorder="1" applyAlignment="1">
      <alignment horizontal="left" vertical="center"/>
      <protection/>
    </xf>
    <xf numFmtId="178" fontId="4" fillId="0" borderId="30" xfId="61" applyNumberFormat="1" applyFont="1" applyFill="1" applyBorder="1" applyAlignment="1">
      <alignment vertical="center"/>
      <protection/>
    </xf>
    <xf numFmtId="178" fontId="4" fillId="0" borderId="27" xfId="61" applyNumberFormat="1" applyFont="1" applyFill="1" applyBorder="1" applyAlignment="1">
      <alignment vertical="center"/>
      <protection/>
    </xf>
    <xf numFmtId="181" fontId="4" fillId="0" borderId="19" xfId="61" applyNumberFormat="1" applyFont="1" applyFill="1" applyBorder="1" applyAlignment="1">
      <alignment vertical="center"/>
      <protection/>
    </xf>
    <xf numFmtId="181" fontId="4" fillId="0" borderId="20" xfId="61" applyNumberFormat="1" applyFont="1" applyFill="1" applyBorder="1" applyAlignment="1">
      <alignment vertical="center"/>
      <protection/>
    </xf>
    <xf numFmtId="181" fontId="4" fillId="0" borderId="21" xfId="61" applyNumberFormat="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horizontal="left" vertical="center" indent="1"/>
      <protection/>
    </xf>
    <xf numFmtId="0" fontId="4" fillId="0" borderId="34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178" fontId="4" fillId="0" borderId="26" xfId="61" applyNumberFormat="1" applyFont="1" applyFill="1" applyBorder="1" applyAlignment="1">
      <alignment vertical="center"/>
      <protection/>
    </xf>
    <xf numFmtId="178" fontId="4" fillId="0" borderId="11" xfId="61" applyNumberFormat="1" applyFont="1" applyFill="1" applyBorder="1" applyAlignment="1">
      <alignment vertical="center"/>
      <protection/>
    </xf>
    <xf numFmtId="178" fontId="4" fillId="0" borderId="12" xfId="61" applyNumberFormat="1" applyFont="1" applyFill="1" applyBorder="1" applyAlignment="1">
      <alignment vertical="center"/>
      <protection/>
    </xf>
    <xf numFmtId="178" fontId="4" fillId="0" borderId="13" xfId="61" applyNumberFormat="1" applyFont="1" applyFill="1" applyBorder="1" applyAlignment="1">
      <alignment vertical="center"/>
      <protection/>
    </xf>
    <xf numFmtId="177" fontId="4" fillId="0" borderId="11" xfId="61" applyNumberFormat="1" applyFont="1" applyFill="1" applyBorder="1" applyAlignment="1">
      <alignment vertical="center"/>
      <protection/>
    </xf>
    <xf numFmtId="177" fontId="4" fillId="0" borderId="12" xfId="61" applyNumberFormat="1" applyFont="1" applyFill="1" applyBorder="1" applyAlignment="1">
      <alignment vertical="center"/>
      <protection/>
    </xf>
    <xf numFmtId="177" fontId="4" fillId="0" borderId="13" xfId="61" applyNumberFormat="1" applyFont="1" applyFill="1" applyBorder="1" applyAlignment="1">
      <alignment vertical="center"/>
      <protection/>
    </xf>
    <xf numFmtId="38" fontId="4" fillId="0" borderId="18" xfId="50" applyFont="1" applyFill="1" applyBorder="1" applyAlignment="1">
      <alignment vertical="center"/>
    </xf>
    <xf numFmtId="179" fontId="4" fillId="0" borderId="11" xfId="61" applyNumberFormat="1" applyFont="1" applyFill="1" applyBorder="1" applyAlignment="1">
      <alignment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179" fontId="4" fillId="0" borderId="13" xfId="61" applyNumberFormat="1" applyFont="1" applyFill="1" applyBorder="1" applyAlignment="1">
      <alignment vertical="center"/>
      <protection/>
    </xf>
    <xf numFmtId="179" fontId="4" fillId="0" borderId="30" xfId="61" applyNumberFormat="1" applyFont="1" applyFill="1" applyBorder="1" applyAlignment="1">
      <alignment vertical="center"/>
      <protection/>
    </xf>
    <xf numFmtId="179" fontId="4" fillId="0" borderId="27" xfId="61" applyNumberFormat="1" applyFont="1" applyFill="1" applyBorder="1" applyAlignment="1">
      <alignment vertical="center"/>
      <protection/>
    </xf>
    <xf numFmtId="179" fontId="4" fillId="0" borderId="28" xfId="61" applyNumberFormat="1" applyFont="1" applyFill="1" applyBorder="1" applyAlignment="1">
      <alignment vertical="center"/>
      <protection/>
    </xf>
    <xf numFmtId="0" fontId="4" fillId="0" borderId="32" xfId="61" applyFont="1" applyFill="1" applyBorder="1" applyAlignment="1">
      <alignment vertical="center"/>
      <protection/>
    </xf>
    <xf numFmtId="182" fontId="4" fillId="0" borderId="34" xfId="61" applyNumberFormat="1" applyFont="1" applyFill="1" applyBorder="1" applyAlignment="1">
      <alignment vertical="center"/>
      <protection/>
    </xf>
    <xf numFmtId="182" fontId="4" fillId="0" borderId="17" xfId="61" applyNumberFormat="1" applyFont="1" applyFill="1" applyBorder="1" applyAlignment="1">
      <alignment vertical="center"/>
      <protection/>
    </xf>
    <xf numFmtId="182" fontId="4" fillId="0" borderId="18" xfId="61" applyNumberFormat="1" applyFont="1" applyFill="1" applyBorder="1" applyAlignment="1">
      <alignment vertical="center"/>
      <protection/>
    </xf>
    <xf numFmtId="0" fontId="4" fillId="0" borderId="22" xfId="61" applyFont="1" applyBorder="1" applyAlignment="1">
      <alignment horizontal="left" vertical="center" indent="1"/>
      <protection/>
    </xf>
    <xf numFmtId="0" fontId="0" fillId="0" borderId="0" xfId="0" applyFill="1" applyAlignment="1">
      <alignment vertical="center"/>
    </xf>
    <xf numFmtId="0" fontId="4" fillId="0" borderId="33" xfId="61" applyFont="1" applyBorder="1" applyAlignment="1">
      <alignment horizontal="left" vertical="center" indent="1"/>
      <protection/>
    </xf>
    <xf numFmtId="182" fontId="4" fillId="0" borderId="30" xfId="61" applyNumberFormat="1" applyFont="1" applyFill="1" applyBorder="1" applyAlignment="1">
      <alignment vertical="center"/>
      <protection/>
    </xf>
    <xf numFmtId="182" fontId="4" fillId="0" borderId="27" xfId="61" applyNumberFormat="1" applyFont="1" applyFill="1" applyBorder="1" applyAlignment="1">
      <alignment vertical="center"/>
      <protection/>
    </xf>
    <xf numFmtId="182" fontId="4" fillId="0" borderId="28" xfId="61" applyNumberFormat="1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 shrinkToFit="1"/>
    </xf>
    <xf numFmtId="178" fontId="4" fillId="0" borderId="29" xfId="0" applyNumberFormat="1" applyFont="1" applyFill="1" applyBorder="1" applyAlignment="1">
      <alignment vertical="center" shrinkToFit="1"/>
    </xf>
    <xf numFmtId="177" fontId="4" fillId="0" borderId="13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" vertical="center"/>
    </xf>
    <xf numFmtId="182" fontId="4" fillId="0" borderId="27" xfId="0" applyNumberFormat="1" applyFont="1" applyFill="1" applyBorder="1" applyAlignment="1">
      <alignment horizontal="center" vertical="center"/>
    </xf>
    <xf numFmtId="182" fontId="4" fillId="0" borderId="28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82" fontId="4" fillId="0" borderId="17" xfId="0" applyNumberFormat="1" applyFont="1" applyFill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  <xf numFmtId="178" fontId="4" fillId="0" borderId="39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9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181" fontId="4" fillId="0" borderId="39" xfId="0" applyNumberFormat="1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/>
    </xf>
    <xf numFmtId="178" fontId="4" fillId="0" borderId="45" xfId="0" applyNumberFormat="1" applyFont="1" applyFill="1" applyBorder="1" applyAlignment="1">
      <alignment vertical="center"/>
    </xf>
    <xf numFmtId="177" fontId="4" fillId="0" borderId="45" xfId="0" applyNumberFormat="1" applyFont="1" applyFill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 vertical="center"/>
    </xf>
    <xf numFmtId="182" fontId="4" fillId="0" borderId="22" xfId="0" applyNumberFormat="1" applyFont="1" applyFill="1" applyBorder="1" applyAlignment="1">
      <alignment vertical="center"/>
    </xf>
    <xf numFmtId="182" fontId="4" fillId="0" borderId="33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78" fontId="4" fillId="0" borderId="26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182" fontId="4" fillId="0" borderId="28" xfId="0" applyNumberFormat="1" applyFont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29" xfId="61" applyNumberFormat="1" applyFont="1" applyFill="1" applyBorder="1" applyAlignment="1">
      <alignment vertical="center"/>
      <protection/>
    </xf>
    <xf numFmtId="178" fontId="4" fillId="0" borderId="16" xfId="61" applyNumberFormat="1" applyFont="1" applyFill="1" applyBorder="1" applyAlignment="1">
      <alignment vertical="center"/>
      <protection/>
    </xf>
    <xf numFmtId="178" fontId="4" fillId="0" borderId="18" xfId="61" applyNumberFormat="1" applyFont="1" applyBorder="1" applyAlignment="1">
      <alignment vertical="center"/>
      <protection/>
    </xf>
    <xf numFmtId="178" fontId="4" fillId="0" borderId="13" xfId="0" applyNumberFormat="1" applyFont="1" applyBorder="1" applyAlignment="1">
      <alignment vertical="center"/>
    </xf>
    <xf numFmtId="178" fontId="4" fillId="0" borderId="44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78" fontId="4" fillId="0" borderId="34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30" xfId="0" applyFont="1" applyBorder="1" applyAlignment="1">
      <alignment vertical="center" textRotation="255"/>
    </xf>
    <xf numFmtId="0" fontId="4" fillId="0" borderId="36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51" xfId="0" applyFont="1" applyBorder="1" applyAlignment="1">
      <alignment vertical="center" textRotation="255"/>
    </xf>
    <xf numFmtId="0" fontId="4" fillId="0" borderId="52" xfId="0" applyFont="1" applyBorder="1" applyAlignment="1">
      <alignment vertical="center" textRotation="255"/>
    </xf>
    <xf numFmtId="0" fontId="4" fillId="0" borderId="53" xfId="0" applyFont="1" applyBorder="1" applyAlignment="1">
      <alignment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37" xfId="0" applyFont="1" applyFill="1" applyBorder="1" applyAlignment="1">
      <alignment horizontal="left" vertical="center" indent="1"/>
    </xf>
    <xf numFmtId="0" fontId="4" fillId="0" borderId="45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4" fillId="0" borderId="22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left" vertical="center" indent="1"/>
    </xf>
    <xf numFmtId="0" fontId="4" fillId="0" borderId="58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indent="1"/>
    </xf>
    <xf numFmtId="176" fontId="4" fillId="0" borderId="45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7" xfId="61" applyFont="1" applyBorder="1" applyAlignment="1">
      <alignment horizontal="center" vertical="center" textRotation="255"/>
      <protection/>
    </xf>
    <xf numFmtId="0" fontId="4" fillId="0" borderId="4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 wrapText="1"/>
      <protection/>
    </xf>
    <xf numFmtId="0" fontId="4" fillId="0" borderId="47" xfId="61" applyFont="1" applyBorder="1" applyAlignment="1">
      <alignment horizontal="center" vertical="center" wrapText="1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vertical="center" textRotation="255"/>
      <protection/>
    </xf>
    <xf numFmtId="0" fontId="4" fillId="0" borderId="34" xfId="61" applyFont="1" applyBorder="1" applyAlignment="1">
      <alignment vertical="center" textRotation="255"/>
      <protection/>
    </xf>
    <xf numFmtId="0" fontId="4" fillId="0" borderId="30" xfId="61" applyFont="1" applyBorder="1" applyAlignment="1">
      <alignment vertical="center" textRotation="255"/>
      <protection/>
    </xf>
    <xf numFmtId="0" fontId="4" fillId="0" borderId="36" xfId="61" applyFont="1" applyBorder="1" applyAlignment="1">
      <alignment horizontal="left" vertical="center" indent="1"/>
      <protection/>
    </xf>
    <xf numFmtId="0" fontId="4" fillId="0" borderId="39" xfId="61" applyFont="1" applyBorder="1" applyAlignment="1">
      <alignment horizontal="left" vertical="center" indent="1"/>
      <protection/>
    </xf>
    <xf numFmtId="0" fontId="4" fillId="0" borderId="22" xfId="61" applyFont="1" applyBorder="1" applyAlignment="1">
      <alignment horizontal="left" vertical="center" indent="1"/>
      <protection/>
    </xf>
    <xf numFmtId="0" fontId="4" fillId="0" borderId="40" xfId="61" applyFont="1" applyBorder="1" applyAlignment="1">
      <alignment horizontal="left" vertical="center" indent="1"/>
      <protection/>
    </xf>
    <xf numFmtId="0" fontId="4" fillId="0" borderId="33" xfId="61" applyFont="1" applyBorder="1" applyAlignment="1">
      <alignment horizontal="left" vertical="center" indent="1"/>
      <protection/>
    </xf>
    <xf numFmtId="0" fontId="4" fillId="0" borderId="41" xfId="61" applyFont="1" applyBorder="1" applyAlignment="1">
      <alignment horizontal="left" vertical="center" indent="1"/>
      <protection/>
    </xf>
    <xf numFmtId="0" fontId="4" fillId="0" borderId="51" xfId="61" applyFont="1" applyBorder="1" applyAlignment="1">
      <alignment vertical="center" textRotation="255"/>
      <protection/>
    </xf>
    <xf numFmtId="0" fontId="4" fillId="0" borderId="52" xfId="61" applyFont="1" applyBorder="1" applyAlignment="1">
      <alignment vertical="center" textRotation="255"/>
      <protection/>
    </xf>
    <xf numFmtId="0" fontId="4" fillId="0" borderId="53" xfId="61" applyFont="1" applyBorder="1" applyAlignment="1">
      <alignment vertical="center" textRotation="255"/>
      <protection/>
    </xf>
    <xf numFmtId="0" fontId="4" fillId="0" borderId="38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left" vertical="center" indent="1"/>
      <protection/>
    </xf>
    <xf numFmtId="0" fontId="4" fillId="0" borderId="37" xfId="61" applyFont="1" applyFill="1" applyBorder="1" applyAlignment="1">
      <alignment horizontal="left" vertical="center" indent="1"/>
      <protection/>
    </xf>
    <xf numFmtId="0" fontId="4" fillId="0" borderId="45" xfId="61" applyFont="1" applyFill="1" applyBorder="1" applyAlignment="1">
      <alignment horizontal="left" vertical="center" indent="1"/>
      <protection/>
    </xf>
    <xf numFmtId="0" fontId="4" fillId="0" borderId="44" xfId="61" applyFont="1" applyFill="1" applyBorder="1" applyAlignment="1">
      <alignment horizontal="left" vertical="center" indent="1"/>
      <protection/>
    </xf>
    <xf numFmtId="0" fontId="4" fillId="0" borderId="54" xfId="61" applyFont="1" applyBorder="1" applyAlignment="1">
      <alignment horizontal="center" vertical="center" textRotation="255"/>
      <protection/>
    </xf>
    <xf numFmtId="0" fontId="4" fillId="0" borderId="55" xfId="61" applyFont="1" applyBorder="1" applyAlignment="1">
      <alignment horizontal="center" vertical="center" textRotation="255"/>
      <protection/>
    </xf>
    <xf numFmtId="0" fontId="4" fillId="0" borderId="56" xfId="61" applyFont="1" applyBorder="1" applyAlignment="1">
      <alignment horizontal="center" vertical="center" textRotation="255"/>
      <protection/>
    </xf>
    <xf numFmtId="0" fontId="4" fillId="0" borderId="22" xfId="61" applyFont="1" applyFill="1" applyBorder="1" applyAlignment="1">
      <alignment horizontal="left" vertical="center" indent="1"/>
      <protection/>
    </xf>
    <xf numFmtId="0" fontId="4" fillId="0" borderId="40" xfId="61" applyFont="1" applyFill="1" applyBorder="1" applyAlignment="1">
      <alignment horizontal="left" vertical="center" indent="1"/>
      <protection/>
    </xf>
    <xf numFmtId="0" fontId="4" fillId="0" borderId="33" xfId="61" applyFont="1" applyFill="1" applyBorder="1" applyAlignment="1">
      <alignment horizontal="left" vertical="center" indent="1"/>
      <protection/>
    </xf>
    <xf numFmtId="0" fontId="4" fillId="0" borderId="41" xfId="61" applyFont="1" applyFill="1" applyBorder="1" applyAlignment="1">
      <alignment horizontal="left" vertical="center" indent="1"/>
      <protection/>
    </xf>
    <xf numFmtId="0" fontId="4" fillId="0" borderId="22" xfId="61" applyFont="1" applyBorder="1" applyAlignment="1">
      <alignment horizontal="left" vertical="center" indent="1" shrinkToFit="1"/>
      <protection/>
    </xf>
    <xf numFmtId="0" fontId="4" fillId="0" borderId="40" xfId="61" applyFont="1" applyBorder="1" applyAlignment="1">
      <alignment horizontal="left" vertical="center" indent="1" shrinkToFi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4" fillId="0" borderId="43" xfId="61" applyFont="1" applyFill="1" applyBorder="1" applyAlignment="1">
      <alignment horizontal="center" vertical="center" textRotation="255"/>
      <protection/>
    </xf>
    <xf numFmtId="0" fontId="4" fillId="0" borderId="52" xfId="61" applyFont="1" applyFill="1" applyBorder="1" applyAlignment="1">
      <alignment horizontal="center" vertical="center" textRotation="255"/>
      <protection/>
    </xf>
    <xf numFmtId="0" fontId="4" fillId="0" borderId="53" xfId="61" applyFont="1" applyFill="1" applyBorder="1" applyAlignment="1">
      <alignment horizontal="center" vertical="center" textRotation="255"/>
      <protection/>
    </xf>
    <xf numFmtId="0" fontId="4" fillId="0" borderId="54" xfId="61" applyFont="1" applyFill="1" applyBorder="1" applyAlignment="1">
      <alignment horizontal="center" vertical="center" textRotation="255"/>
      <protection/>
    </xf>
    <xf numFmtId="0" fontId="4" fillId="0" borderId="55" xfId="61" applyFont="1" applyFill="1" applyBorder="1" applyAlignment="1">
      <alignment horizontal="center" vertical="center" textRotation="255"/>
      <protection/>
    </xf>
    <xf numFmtId="0" fontId="4" fillId="0" borderId="56" xfId="61" applyFont="1" applyFill="1" applyBorder="1" applyAlignment="1">
      <alignment horizontal="center" vertical="center" textRotation="255"/>
      <protection/>
    </xf>
    <xf numFmtId="0" fontId="4" fillId="0" borderId="57" xfId="61" applyFont="1" applyFill="1" applyBorder="1" applyAlignment="1">
      <alignment horizontal="left" vertical="center" indent="1"/>
      <protection/>
    </xf>
    <xf numFmtId="0" fontId="4" fillId="0" borderId="32" xfId="61" applyFont="1" applyFill="1" applyBorder="1" applyAlignment="1">
      <alignment horizontal="left" vertical="center" indent="1"/>
      <protection/>
    </xf>
    <xf numFmtId="0" fontId="4" fillId="0" borderId="42" xfId="61" applyFont="1" applyFill="1" applyBorder="1" applyAlignment="1">
      <alignment horizontal="left" vertical="center" indent="1"/>
      <protection/>
    </xf>
    <xf numFmtId="0" fontId="4" fillId="0" borderId="58" xfId="61" applyFont="1" applyFill="1" applyBorder="1" applyAlignment="1">
      <alignment horizontal="left" vertical="center" indent="1"/>
      <protection/>
    </xf>
    <xf numFmtId="0" fontId="4" fillId="0" borderId="22" xfId="61" applyFont="1" applyFill="1" applyBorder="1" applyAlignment="1">
      <alignment horizontal="left" vertical="center" indent="1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shrinkToFit="1"/>
    </xf>
    <xf numFmtId="0" fontId="4" fillId="0" borderId="45" xfId="61" applyFont="1" applyBorder="1" applyAlignment="1">
      <alignment horizontal="left" vertical="center" indent="1"/>
      <protection/>
    </xf>
    <xf numFmtId="0" fontId="4" fillId="0" borderId="44" xfId="61" applyFont="1" applyBorder="1" applyAlignment="1">
      <alignment horizontal="left" vertical="center" indent="1"/>
      <protection/>
    </xf>
    <xf numFmtId="176" fontId="4" fillId="0" borderId="45" xfId="61" applyNumberFormat="1" applyFont="1" applyFill="1" applyBorder="1" applyAlignment="1">
      <alignment horizontal="center" vertical="center"/>
      <protection/>
    </xf>
    <xf numFmtId="176" fontId="4" fillId="0" borderId="44" xfId="61" applyNumberFormat="1" applyFont="1" applyFill="1" applyBorder="1" applyAlignment="1">
      <alignment horizontal="center" vertical="center"/>
      <protection/>
    </xf>
    <xf numFmtId="176" fontId="4" fillId="0" borderId="10" xfId="61" applyNumberFormat="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left" vertical="center" indent="1"/>
      <protection/>
    </xf>
    <xf numFmtId="182" fontId="4" fillId="0" borderId="59" xfId="0" applyNumberFormat="1" applyFont="1" applyFill="1" applyBorder="1" applyAlignment="1">
      <alignment horizontal="center" vertical="center"/>
    </xf>
    <xf numFmtId="182" fontId="4" fillId="0" borderId="41" xfId="0" applyNumberFormat="1" applyFont="1" applyFill="1" applyBorder="1" applyAlignment="1">
      <alignment horizontal="center" vertical="center"/>
    </xf>
    <xf numFmtId="182" fontId="4" fillId="0" borderId="25" xfId="0" applyNumberFormat="1" applyFont="1" applyFill="1" applyBorder="1" applyAlignment="1">
      <alignment horizontal="center" vertical="center"/>
    </xf>
    <xf numFmtId="178" fontId="4" fillId="0" borderId="60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182" fontId="4" fillId="0" borderId="61" xfId="0" applyNumberFormat="1" applyFont="1" applyFill="1" applyBorder="1" applyAlignment="1">
      <alignment horizontal="center" vertical="center"/>
    </xf>
    <xf numFmtId="182" fontId="4" fillId="0" borderId="40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176" fontId="4" fillId="0" borderId="45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</v>
      </c>
      <c r="P3" s="1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5" t="s">
        <v>4</v>
      </c>
      <c r="G4" s="6" t="s">
        <v>5</v>
      </c>
      <c r="H4" s="7" t="s">
        <v>6</v>
      </c>
      <c r="I4" s="8"/>
      <c r="J4" s="343" t="s">
        <v>3</v>
      </c>
      <c r="K4" s="344"/>
      <c r="L4" s="344"/>
      <c r="M4" s="344"/>
      <c r="N4" s="4"/>
      <c r="O4" s="5" t="s">
        <v>4</v>
      </c>
      <c r="P4" s="6" t="s">
        <v>5</v>
      </c>
      <c r="Q4" s="7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26611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1140841</v>
      </c>
      <c r="P5" s="17">
        <v>1102859</v>
      </c>
      <c r="Q5" s="18">
        <v>1108414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30771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563887</v>
      </c>
      <c r="P6" s="22">
        <v>589611</v>
      </c>
      <c r="Q6" s="23">
        <v>528598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71473</v>
      </c>
      <c r="G7" s="17">
        <v>70116</v>
      </c>
      <c r="H7" s="18">
        <v>68930</v>
      </c>
      <c r="I7" s="9"/>
      <c r="J7" s="333"/>
      <c r="K7" s="339"/>
      <c r="L7" s="337" t="s">
        <v>17</v>
      </c>
      <c r="M7" s="19" t="s">
        <v>18</v>
      </c>
      <c r="N7" s="11"/>
      <c r="O7" s="21">
        <v>528926</v>
      </c>
      <c r="P7" s="22">
        <v>556318</v>
      </c>
      <c r="Q7" s="23">
        <v>495812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30980</v>
      </c>
      <c r="G8" s="22">
        <v>31087</v>
      </c>
      <c r="H8" s="23">
        <v>31064</v>
      </c>
      <c r="I8" s="24"/>
      <c r="J8" s="333"/>
      <c r="K8" s="339"/>
      <c r="L8" s="339"/>
      <c r="M8" s="19" t="s">
        <v>20</v>
      </c>
      <c r="N8" s="11"/>
      <c r="O8" s="21">
        <v>34961</v>
      </c>
      <c r="P8" s="22">
        <v>33293</v>
      </c>
      <c r="Q8" s="23">
        <v>32786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30980</v>
      </c>
      <c r="G9" s="22">
        <v>31087</v>
      </c>
      <c r="H9" s="23">
        <v>31064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v>0.43345039385502215</v>
      </c>
      <c r="G10" s="26">
        <v>0.44336528039249246</v>
      </c>
      <c r="H10" s="27">
        <f>IF(H9=0,0,H9/H7)</f>
        <v>0.45066008994632234</v>
      </c>
      <c r="I10" s="9"/>
      <c r="J10" s="333"/>
      <c r="K10" s="338"/>
      <c r="L10" s="340" t="s">
        <v>27</v>
      </c>
      <c r="M10" s="341"/>
      <c r="N10" s="28"/>
      <c r="O10" s="21">
        <v>569596</v>
      </c>
      <c r="P10" s="22">
        <v>480832</v>
      </c>
      <c r="Q10" s="23">
        <v>572000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22505</v>
      </c>
      <c r="G11" s="22">
        <v>22916</v>
      </c>
      <c r="H11" s="23">
        <v>22865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743430</v>
      </c>
      <c r="P11" s="22">
        <v>673031</v>
      </c>
      <c r="Q11" s="23">
        <v>615584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v>0.7264364105874758</v>
      </c>
      <c r="G12" s="26">
        <v>0.7371570109692154</v>
      </c>
      <c r="H12" s="27">
        <f>IF(H11=0,0,H11/H9)</f>
        <v>0.7360610352819985</v>
      </c>
      <c r="I12" s="9"/>
      <c r="J12" s="333"/>
      <c r="K12" s="337" t="s">
        <v>12</v>
      </c>
      <c r="L12" s="323" t="s">
        <v>33</v>
      </c>
      <c r="M12" s="324"/>
      <c r="N12" s="11"/>
      <c r="O12" s="21">
        <v>305900</v>
      </c>
      <c r="P12" s="22">
        <v>302711</v>
      </c>
      <c r="Q12" s="23">
        <v>293242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1427</v>
      </c>
      <c r="G13" s="30">
        <v>1427</v>
      </c>
      <c r="H13" s="31">
        <v>1427</v>
      </c>
      <c r="I13" s="9"/>
      <c r="J13" s="333"/>
      <c r="K13" s="339"/>
      <c r="L13" s="337" t="s">
        <v>17</v>
      </c>
      <c r="M13" s="19" t="s">
        <v>35</v>
      </c>
      <c r="N13" s="11"/>
      <c r="O13" s="21">
        <v>56494</v>
      </c>
      <c r="P13" s="22">
        <v>59303</v>
      </c>
      <c r="Q13" s="23">
        <v>58936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705</v>
      </c>
      <c r="G14" s="30">
        <v>710</v>
      </c>
      <c r="H14" s="31">
        <v>716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705</v>
      </c>
      <c r="G15" s="34">
        <v>710</v>
      </c>
      <c r="H15" s="35">
        <v>716</v>
      </c>
      <c r="I15" s="9"/>
      <c r="J15" s="333"/>
      <c r="K15" s="338"/>
      <c r="L15" s="340" t="s">
        <v>39</v>
      </c>
      <c r="M15" s="341"/>
      <c r="N15" s="28"/>
      <c r="O15" s="21">
        <v>430530</v>
      </c>
      <c r="P15" s="22">
        <v>363320</v>
      </c>
      <c r="Q15" s="23">
        <v>315342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40242881</v>
      </c>
      <c r="G16" s="17">
        <v>40643462</v>
      </c>
      <c r="H16" s="18">
        <v>41134060</v>
      </c>
      <c r="I16" s="9"/>
      <c r="J16" s="334"/>
      <c r="K16" s="328" t="s">
        <v>42</v>
      </c>
      <c r="L16" s="329"/>
      <c r="M16" s="329"/>
      <c r="N16" s="37" t="s">
        <v>29</v>
      </c>
      <c r="O16" s="38">
        <v>397411</v>
      </c>
      <c r="P16" s="39">
        <v>429828</v>
      </c>
      <c r="Q16" s="40">
        <f>Q5-Q11</f>
        <v>492830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10041782</v>
      </c>
      <c r="G17" s="22">
        <v>10363567</v>
      </c>
      <c r="H17" s="23">
        <v>10592088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1614182</v>
      </c>
      <c r="P17" s="17">
        <v>1425305</v>
      </c>
      <c r="Q17" s="18">
        <v>1326347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23735380</v>
      </c>
      <c r="G18" s="22">
        <v>23855580</v>
      </c>
      <c r="H18" s="23">
        <v>24046580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1435700</v>
      </c>
      <c r="P18" s="22">
        <v>1089300</v>
      </c>
      <c r="Q18" s="23">
        <v>992600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2056706</v>
      </c>
      <c r="G19" s="22">
        <v>2073524</v>
      </c>
      <c r="H19" s="23">
        <v>2098453</v>
      </c>
      <c r="I19" s="9"/>
      <c r="J19" s="333"/>
      <c r="K19" s="338"/>
      <c r="L19" s="323" t="s">
        <v>27</v>
      </c>
      <c r="M19" s="324"/>
      <c r="N19" s="11"/>
      <c r="O19" s="109">
        <v>63253</v>
      </c>
      <c r="P19" s="22">
        <v>136933</v>
      </c>
      <c r="Q19" s="23">
        <v>80297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4409013</v>
      </c>
      <c r="G20" s="22">
        <v>4350791</v>
      </c>
      <c r="H20" s="23">
        <v>4396939</v>
      </c>
      <c r="I20" s="9"/>
      <c r="J20" s="333"/>
      <c r="K20" s="323" t="s">
        <v>52</v>
      </c>
      <c r="L20" s="324"/>
      <c r="M20" s="324"/>
      <c r="N20" s="41" t="s">
        <v>53</v>
      </c>
      <c r="O20" s="21">
        <v>2012404</v>
      </c>
      <c r="P20" s="22">
        <v>1840919</v>
      </c>
      <c r="Q20" s="23">
        <v>1834998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17856328</v>
      </c>
      <c r="G21" s="39">
        <v>18174756</v>
      </c>
      <c r="H21" s="40">
        <v>18595480</v>
      </c>
      <c r="I21" s="9"/>
      <c r="J21" s="333"/>
      <c r="K21" s="337" t="s">
        <v>17</v>
      </c>
      <c r="L21" s="323" t="s">
        <v>55</v>
      </c>
      <c r="M21" s="324"/>
      <c r="N21" s="11"/>
      <c r="O21" s="21">
        <v>373895</v>
      </c>
      <c r="P21" s="22">
        <v>400579</v>
      </c>
      <c r="Q21" s="23">
        <v>490598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186</v>
      </c>
      <c r="G22" s="44">
        <v>188</v>
      </c>
      <c r="H22" s="45">
        <v>188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1">
        <v>1638509</v>
      </c>
      <c r="P23" s="22">
        <v>1440340</v>
      </c>
      <c r="Q23" s="23">
        <v>1344400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65</v>
      </c>
      <c r="O24" s="42">
        <v>-398222</v>
      </c>
      <c r="P24" s="39">
        <v>-415614</v>
      </c>
      <c r="Q24" s="40">
        <f>Q17-Q20</f>
        <v>-508651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69</v>
      </c>
      <c r="O25" s="50">
        <v>-811</v>
      </c>
      <c r="P25" s="51">
        <v>14214</v>
      </c>
      <c r="Q25" s="52">
        <f>Q16+Q24</f>
        <v>-15821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72</v>
      </c>
      <c r="O26" s="50"/>
      <c r="P26" s="51"/>
      <c r="Q26" s="52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24000</v>
      </c>
      <c r="G27" s="30">
        <v>24000</v>
      </c>
      <c r="H27" s="31">
        <v>24000</v>
      </c>
      <c r="I27" s="9"/>
      <c r="J27" s="319" t="s">
        <v>75</v>
      </c>
      <c r="K27" s="320"/>
      <c r="L27" s="320"/>
      <c r="M27" s="320"/>
      <c r="N27" s="49" t="s">
        <v>76</v>
      </c>
      <c r="O27" s="50">
        <v>2917</v>
      </c>
      <c r="P27" s="51">
        <v>2106</v>
      </c>
      <c r="Q27" s="52">
        <v>16320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79</v>
      </c>
      <c r="O28" s="50"/>
      <c r="P28" s="51"/>
      <c r="Q28" s="52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15164</v>
      </c>
      <c r="G29" s="30">
        <v>14565</v>
      </c>
      <c r="H29" s="31">
        <v>13189</v>
      </c>
      <c r="I29" s="9"/>
      <c r="J29" s="319" t="s">
        <v>81</v>
      </c>
      <c r="K29" s="320"/>
      <c r="L29" s="320"/>
      <c r="M29" s="320"/>
      <c r="N29" s="49" t="s">
        <v>82</v>
      </c>
      <c r="O29" s="50">
        <v>2106</v>
      </c>
      <c r="P29" s="51">
        <v>16320</v>
      </c>
      <c r="Q29" s="52">
        <f>Q25-Q26+Q27-Q28</f>
        <v>499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84</v>
      </c>
      <c r="O30" s="50">
        <v>980</v>
      </c>
      <c r="P30" s="51">
        <v>16026</v>
      </c>
      <c r="Q30" s="52">
        <v>499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10641</v>
      </c>
      <c r="G31" s="30">
        <v>11493</v>
      </c>
      <c r="H31" s="31">
        <v>10621</v>
      </c>
      <c r="I31" s="9"/>
      <c r="J31" s="319" t="s">
        <v>86</v>
      </c>
      <c r="K31" s="320"/>
      <c r="L31" s="320"/>
      <c r="M31" s="320"/>
      <c r="N31" s="49" t="s">
        <v>87</v>
      </c>
      <c r="O31" s="50">
        <v>1126</v>
      </c>
      <c r="P31" s="51">
        <v>294</v>
      </c>
      <c r="Q31" s="52">
        <f>Q29-Q30</f>
        <v>0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3965590</v>
      </c>
      <c r="G32" s="30">
        <v>4164938</v>
      </c>
      <c r="H32" s="31">
        <v>3879388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0.47895475073039234</v>
      </c>
      <c r="P32" s="58">
        <f>IF(P5=0,0,P5/(P11+P23))</f>
        <v>0.5218482698967668</v>
      </c>
      <c r="Q32" s="59">
        <f>IF(Q5=0,0,Q5/(Q11+Q23))</f>
        <v>0.5655219634445996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0">
        <v>0</v>
      </c>
      <c r="P33" s="51">
        <v>0</v>
      </c>
      <c r="Q33" s="52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29">
        <v>3965590</v>
      </c>
      <c r="G34" s="30">
        <v>4164938</v>
      </c>
      <c r="H34" s="31">
        <v>3879388</v>
      </c>
      <c r="I34" s="9"/>
      <c r="J34" s="319" t="s">
        <v>94</v>
      </c>
      <c r="K34" s="320"/>
      <c r="L34" s="320"/>
      <c r="M34" s="320"/>
      <c r="N34" s="49"/>
      <c r="O34" s="50">
        <v>667810</v>
      </c>
      <c r="P34" s="51">
        <v>651058</v>
      </c>
      <c r="Q34" s="52">
        <v>685083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29">
        <v>3509652</v>
      </c>
      <c r="G35" s="30">
        <v>3571091</v>
      </c>
      <c r="H35" s="31">
        <v>3255256</v>
      </c>
      <c r="I35" s="9"/>
      <c r="J35" s="315" t="s">
        <v>17</v>
      </c>
      <c r="K35" s="316"/>
      <c r="L35" s="317" t="s">
        <v>96</v>
      </c>
      <c r="M35" s="318"/>
      <c r="N35" s="49"/>
      <c r="O35" s="50">
        <v>636928</v>
      </c>
      <c r="P35" s="51">
        <v>600413</v>
      </c>
      <c r="Q35" s="52">
        <v>658367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v>0.885026439949667</v>
      </c>
      <c r="G36" s="61">
        <v>0.857417565399533</v>
      </c>
      <c r="H36" s="62">
        <f>IF(H35=0,0,H35/H34)</f>
        <v>0.8391158605429516</v>
      </c>
      <c r="I36" s="9"/>
      <c r="J36" s="319" t="s">
        <v>98</v>
      </c>
      <c r="K36" s="320"/>
      <c r="L36" s="320"/>
      <c r="M36" s="320"/>
      <c r="N36" s="49"/>
      <c r="O36" s="50">
        <v>15309422</v>
      </c>
      <c r="P36" s="51">
        <v>14958383</v>
      </c>
      <c r="Q36" s="52">
        <v>14606582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34961</v>
      </c>
      <c r="G37" s="17">
        <v>33293</v>
      </c>
      <c r="H37" s="18">
        <v>32786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17" ht="26.25" customHeight="1">
      <c r="A38" s="303"/>
      <c r="B38" s="307" t="s">
        <v>101</v>
      </c>
      <c r="C38" s="308"/>
      <c r="D38" s="308"/>
      <c r="E38" s="20"/>
      <c r="F38" s="21">
        <v>669258</v>
      </c>
      <c r="G38" s="22">
        <v>741195</v>
      </c>
      <c r="H38" s="23">
        <v>651198</v>
      </c>
      <c r="I38" s="9"/>
      <c r="J38" s="64"/>
      <c r="K38" s="64"/>
      <c r="L38" s="64"/>
      <c r="M38" s="64"/>
      <c r="N38" s="64"/>
      <c r="O38" s="64"/>
      <c r="P38" s="64"/>
      <c r="Q38" s="64"/>
    </row>
    <row r="39" spans="1:17" ht="26.25" customHeight="1">
      <c r="A39" s="303"/>
      <c r="B39" s="314" t="s">
        <v>17</v>
      </c>
      <c r="C39" s="307" t="s">
        <v>102</v>
      </c>
      <c r="D39" s="308"/>
      <c r="E39" s="20"/>
      <c r="F39" s="21">
        <v>298562</v>
      </c>
      <c r="G39" s="22">
        <v>298229</v>
      </c>
      <c r="H39" s="23">
        <v>290188</v>
      </c>
      <c r="I39" s="9"/>
      <c r="J39" s="64"/>
      <c r="K39" s="64"/>
      <c r="L39" s="64"/>
      <c r="M39" s="64"/>
      <c r="N39" s="64"/>
      <c r="O39" s="64"/>
      <c r="P39" s="64"/>
      <c r="Q39" s="64"/>
    </row>
    <row r="40" spans="1:17" ht="26.25" customHeight="1">
      <c r="A40" s="303"/>
      <c r="B40" s="314"/>
      <c r="C40" s="307" t="s">
        <v>103</v>
      </c>
      <c r="D40" s="308"/>
      <c r="E40" s="20"/>
      <c r="F40" s="21">
        <v>370696</v>
      </c>
      <c r="G40" s="22">
        <v>442966</v>
      </c>
      <c r="H40" s="23">
        <v>361010</v>
      </c>
      <c r="I40" s="9"/>
      <c r="J40" s="64"/>
      <c r="K40" s="64"/>
      <c r="L40" s="64"/>
      <c r="M40" s="64"/>
      <c r="N40" s="64"/>
      <c r="O40" s="64"/>
      <c r="P40" s="64"/>
      <c r="Q40" s="64"/>
    </row>
    <row r="41" spans="1:17" ht="26.25" customHeight="1">
      <c r="A41" s="303"/>
      <c r="B41" s="307" t="s">
        <v>104</v>
      </c>
      <c r="C41" s="308"/>
      <c r="D41" s="308"/>
      <c r="E41" s="20"/>
      <c r="F41" s="21">
        <v>591875</v>
      </c>
      <c r="G41" s="22">
        <v>493851</v>
      </c>
      <c r="H41" s="23">
        <v>584300</v>
      </c>
      <c r="I41" s="9"/>
      <c r="J41" s="64"/>
      <c r="K41" s="64"/>
      <c r="L41" s="64"/>
      <c r="M41" s="64"/>
      <c r="N41" s="64"/>
      <c r="O41" s="64"/>
      <c r="P41" s="64"/>
      <c r="Q41" s="64"/>
    </row>
    <row r="42" spans="1:17" ht="26.25" customHeight="1" thickBot="1">
      <c r="A42" s="304"/>
      <c r="B42" s="309" t="s">
        <v>105</v>
      </c>
      <c r="C42" s="310"/>
      <c r="D42" s="310"/>
      <c r="E42" s="32"/>
      <c r="F42" s="42">
        <v>1296094</v>
      </c>
      <c r="G42" s="39">
        <v>1268339</v>
      </c>
      <c r="H42" s="40">
        <f>H37+H38+H41</f>
        <v>1268284</v>
      </c>
      <c r="I42" s="9"/>
      <c r="J42" s="64"/>
      <c r="K42" s="64"/>
      <c r="L42" s="64"/>
      <c r="M42" s="64"/>
      <c r="N42" s="64"/>
      <c r="O42" s="64"/>
      <c r="P42" s="64"/>
      <c r="Q42" s="64"/>
    </row>
    <row r="43" spans="1:17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227</v>
      </c>
      <c r="G43" s="17" t="s">
        <v>227</v>
      </c>
      <c r="H43" s="18" t="s">
        <v>227</v>
      </c>
      <c r="I43" s="9"/>
      <c r="J43" s="64"/>
      <c r="K43" s="64"/>
      <c r="L43" s="64"/>
      <c r="M43" s="64"/>
      <c r="N43" s="64"/>
      <c r="O43" s="64"/>
      <c r="P43" s="64"/>
      <c r="Q43" s="64"/>
    </row>
    <row r="44" spans="1:17" ht="26.25" customHeight="1">
      <c r="A44" s="303"/>
      <c r="B44" s="312"/>
      <c r="C44" s="307" t="s">
        <v>109</v>
      </c>
      <c r="D44" s="308"/>
      <c r="E44" s="20"/>
      <c r="F44" s="21">
        <v>2415</v>
      </c>
      <c r="G44" s="22">
        <v>2415</v>
      </c>
      <c r="H44" s="23">
        <v>2415</v>
      </c>
      <c r="I44" s="9"/>
      <c r="J44" s="64"/>
      <c r="K44" s="64"/>
      <c r="L44" s="64"/>
      <c r="M44" s="64"/>
      <c r="N44" s="64"/>
      <c r="O44" s="64"/>
      <c r="P44" s="64"/>
      <c r="Q44" s="64"/>
    </row>
    <row r="45" spans="1:17" ht="26.25" customHeight="1">
      <c r="A45" s="303"/>
      <c r="B45" s="312"/>
      <c r="C45" s="307" t="s">
        <v>110</v>
      </c>
      <c r="D45" s="308"/>
      <c r="E45" s="20"/>
      <c r="F45" s="65">
        <v>40269</v>
      </c>
      <c r="G45" s="66">
        <v>40269</v>
      </c>
      <c r="H45" s="92">
        <v>40269</v>
      </c>
      <c r="I45" s="9"/>
      <c r="J45" s="64"/>
      <c r="K45" s="64"/>
      <c r="L45" s="64"/>
      <c r="M45" s="64"/>
      <c r="N45" s="64"/>
      <c r="O45" s="64"/>
      <c r="P45" s="64"/>
      <c r="Q45" s="64"/>
    </row>
    <row r="46" spans="1:9" ht="26.25" customHeight="1">
      <c r="A46" s="303"/>
      <c r="B46" s="312"/>
      <c r="C46" s="307" t="s">
        <v>111</v>
      </c>
      <c r="D46" s="308"/>
      <c r="E46" s="20"/>
      <c r="F46" s="67">
        <v>150.7</v>
      </c>
      <c r="G46" s="68">
        <v>155.8</v>
      </c>
      <c r="H46" s="69">
        <v>152.3</v>
      </c>
      <c r="I46" s="8"/>
    </row>
    <row r="47" spans="1:9" ht="26.25" customHeight="1">
      <c r="A47" s="303"/>
      <c r="B47" s="312"/>
      <c r="C47" s="307" t="s">
        <v>112</v>
      </c>
      <c r="D47" s="308"/>
      <c r="E47" s="20"/>
      <c r="F47" s="67">
        <v>190.69</v>
      </c>
      <c r="G47" s="68">
        <v>207.6</v>
      </c>
      <c r="H47" s="69">
        <v>200</v>
      </c>
      <c r="I47" s="8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67">
        <v>85.06</v>
      </c>
      <c r="G48" s="68">
        <v>83.5</v>
      </c>
      <c r="H48" s="69">
        <v>89.14</v>
      </c>
      <c r="I48" s="8"/>
    </row>
    <row r="49" spans="1:9" ht="26.25" customHeight="1">
      <c r="A49" s="303"/>
      <c r="B49" s="313"/>
      <c r="C49" s="314"/>
      <c r="D49" s="56" t="s">
        <v>114</v>
      </c>
      <c r="E49" s="20"/>
      <c r="F49" s="67">
        <v>105.6</v>
      </c>
      <c r="G49" s="68">
        <v>124</v>
      </c>
      <c r="H49" s="69">
        <v>110.9</v>
      </c>
      <c r="I49" s="8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67">
        <v>12.86</v>
      </c>
      <c r="G50" s="68">
        <v>18.2</v>
      </c>
      <c r="H50" s="69">
        <v>5.5</v>
      </c>
      <c r="I50" s="8"/>
    </row>
    <row r="51" spans="1:9" ht="26.25" customHeight="1">
      <c r="A51" s="303"/>
      <c r="B51" s="298"/>
      <c r="C51" s="299"/>
      <c r="D51" s="56" t="s">
        <v>117</v>
      </c>
      <c r="E51" s="20"/>
      <c r="F51" s="70">
        <v>500</v>
      </c>
      <c r="G51" s="71">
        <v>500</v>
      </c>
      <c r="H51" s="72">
        <v>500</v>
      </c>
      <c r="I51" s="8"/>
    </row>
    <row r="52" spans="1:9" ht="26.25" customHeight="1" thickBot="1">
      <c r="A52" s="304"/>
      <c r="B52" s="300"/>
      <c r="C52" s="301"/>
      <c r="D52" s="73" t="s">
        <v>118</v>
      </c>
      <c r="E52" s="32"/>
      <c r="F52" s="74">
        <v>26658</v>
      </c>
      <c r="G52" s="75">
        <v>26658</v>
      </c>
      <c r="H52" s="282">
        <v>26658</v>
      </c>
      <c r="I52" s="8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76">
        <v>7</v>
      </c>
      <c r="G53" s="77">
        <v>7</v>
      </c>
      <c r="H53" s="78">
        <v>7</v>
      </c>
      <c r="I53" s="8"/>
    </row>
    <row r="54" spans="1:9" ht="26.25" customHeight="1">
      <c r="A54" s="303"/>
      <c r="B54" s="307" t="s">
        <v>121</v>
      </c>
      <c r="C54" s="308"/>
      <c r="D54" s="308"/>
      <c r="E54" s="20"/>
      <c r="F54" s="70">
        <v>6</v>
      </c>
      <c r="G54" s="71">
        <v>5</v>
      </c>
      <c r="H54" s="72">
        <v>5</v>
      </c>
      <c r="I54" s="8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v>13</v>
      </c>
      <c r="G55" s="39">
        <v>12</v>
      </c>
      <c r="H55" s="40">
        <f>H53+H54</f>
        <v>12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7" width="12.625" style="64" customWidth="1"/>
    <col min="8" max="8" width="13.125" style="64" customWidth="1"/>
    <col min="9" max="9" width="2.125" style="64" customWidth="1"/>
    <col min="10" max="11" width="2.875" style="64" bestFit="1" customWidth="1"/>
    <col min="12" max="12" width="5.25390625" style="64" customWidth="1"/>
    <col min="13" max="13" width="21.625" style="64" customWidth="1"/>
    <col min="14" max="14" width="3.375" style="64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38.25" customHeight="1" thickBot="1">
      <c r="A3" s="140" t="s">
        <v>165</v>
      </c>
      <c r="B3" s="141"/>
      <c r="C3" s="141"/>
      <c r="D3" s="141"/>
      <c r="E3" s="141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 t="s">
        <v>2</v>
      </c>
      <c r="Q3" s="142"/>
    </row>
    <row r="4" spans="1:17" ht="26.25" customHeight="1" thickBot="1">
      <c r="A4" s="402" t="s">
        <v>3</v>
      </c>
      <c r="B4" s="403"/>
      <c r="C4" s="403"/>
      <c r="D4" s="403"/>
      <c r="E4" s="144"/>
      <c r="F4" s="145" t="s">
        <v>4</v>
      </c>
      <c r="G4" s="146" t="s">
        <v>5</v>
      </c>
      <c r="H4" s="147" t="s">
        <v>6</v>
      </c>
      <c r="I4" s="148"/>
      <c r="J4" s="375" t="s">
        <v>3</v>
      </c>
      <c r="K4" s="376"/>
      <c r="L4" s="376"/>
      <c r="M4" s="376"/>
      <c r="N4" s="149"/>
      <c r="O4" s="150" t="s">
        <v>4</v>
      </c>
      <c r="P4" s="146" t="s">
        <v>5</v>
      </c>
      <c r="Q4" s="147" t="s">
        <v>6</v>
      </c>
    </row>
    <row r="5" spans="1:17" ht="26.25" customHeight="1" thickBot="1">
      <c r="A5" s="402" t="s">
        <v>7</v>
      </c>
      <c r="B5" s="403"/>
      <c r="C5" s="403"/>
      <c r="D5" s="403"/>
      <c r="E5" s="144"/>
      <c r="F5" s="404">
        <v>24412</v>
      </c>
      <c r="G5" s="405"/>
      <c r="H5" s="406"/>
      <c r="I5" s="148"/>
      <c r="J5" s="392" t="s">
        <v>8</v>
      </c>
      <c r="K5" s="407" t="s">
        <v>9</v>
      </c>
      <c r="L5" s="407"/>
      <c r="M5" s="407"/>
      <c r="N5" s="151" t="s">
        <v>166</v>
      </c>
      <c r="O5" s="287">
        <v>2182535</v>
      </c>
      <c r="P5" s="155">
        <v>2098534</v>
      </c>
      <c r="Q5" s="156">
        <v>2160394</v>
      </c>
    </row>
    <row r="6" spans="1:17" ht="26.25" customHeight="1" thickBot="1">
      <c r="A6" s="402" t="s">
        <v>11</v>
      </c>
      <c r="B6" s="403"/>
      <c r="C6" s="403"/>
      <c r="D6" s="403"/>
      <c r="E6" s="144"/>
      <c r="F6" s="404">
        <v>24650</v>
      </c>
      <c r="G6" s="405"/>
      <c r="H6" s="406"/>
      <c r="I6" s="148"/>
      <c r="J6" s="393"/>
      <c r="K6" s="389" t="s">
        <v>167</v>
      </c>
      <c r="L6" s="380" t="s">
        <v>13</v>
      </c>
      <c r="M6" s="381"/>
      <c r="N6" s="152" t="s">
        <v>168</v>
      </c>
      <c r="O6" s="288">
        <v>2173656</v>
      </c>
      <c r="P6" s="160">
        <v>2082152</v>
      </c>
      <c r="Q6" s="161">
        <v>2085715</v>
      </c>
    </row>
    <row r="7" spans="1:17" ht="26.25" customHeight="1">
      <c r="A7" s="377" t="s">
        <v>15</v>
      </c>
      <c r="B7" s="362" t="s">
        <v>16</v>
      </c>
      <c r="C7" s="363"/>
      <c r="D7" s="363"/>
      <c r="E7" s="153" t="s">
        <v>166</v>
      </c>
      <c r="F7" s="154">
        <v>178199</v>
      </c>
      <c r="G7" s="155">
        <v>178187</v>
      </c>
      <c r="H7" s="156">
        <v>177740</v>
      </c>
      <c r="I7" s="148"/>
      <c r="J7" s="393"/>
      <c r="K7" s="390"/>
      <c r="L7" s="389" t="s">
        <v>169</v>
      </c>
      <c r="M7" s="157" t="s">
        <v>18</v>
      </c>
      <c r="N7" s="152"/>
      <c r="O7" s="288">
        <v>1947247</v>
      </c>
      <c r="P7" s="160">
        <v>1885980</v>
      </c>
      <c r="Q7" s="161">
        <v>1888718</v>
      </c>
    </row>
    <row r="8" spans="1:17" ht="26.25" customHeight="1">
      <c r="A8" s="378"/>
      <c r="B8" s="364" t="s">
        <v>19</v>
      </c>
      <c r="C8" s="365"/>
      <c r="D8" s="365"/>
      <c r="E8" s="158"/>
      <c r="F8" s="159">
        <v>161600</v>
      </c>
      <c r="G8" s="160">
        <v>161885</v>
      </c>
      <c r="H8" s="161">
        <v>161504</v>
      </c>
      <c r="I8" s="162"/>
      <c r="J8" s="393"/>
      <c r="K8" s="390"/>
      <c r="L8" s="390"/>
      <c r="M8" s="157" t="s">
        <v>20</v>
      </c>
      <c r="N8" s="152"/>
      <c r="O8" s="288">
        <v>199454</v>
      </c>
      <c r="P8" s="160">
        <v>159741</v>
      </c>
      <c r="Q8" s="161">
        <v>191450</v>
      </c>
    </row>
    <row r="9" spans="1:17" ht="26.25" customHeight="1">
      <c r="A9" s="378"/>
      <c r="B9" s="364" t="s">
        <v>21</v>
      </c>
      <c r="C9" s="365"/>
      <c r="D9" s="365"/>
      <c r="E9" s="158" t="s">
        <v>170</v>
      </c>
      <c r="F9" s="159">
        <v>161600</v>
      </c>
      <c r="G9" s="160">
        <v>161885</v>
      </c>
      <c r="H9" s="161">
        <v>161504</v>
      </c>
      <c r="I9" s="148"/>
      <c r="J9" s="393"/>
      <c r="K9" s="390"/>
      <c r="L9" s="391"/>
      <c r="M9" s="157" t="s">
        <v>23</v>
      </c>
      <c r="N9" s="152" t="s">
        <v>171</v>
      </c>
      <c r="O9" s="288">
        <v>26533</v>
      </c>
      <c r="P9" s="160">
        <v>36042</v>
      </c>
      <c r="Q9" s="161">
        <v>5059</v>
      </c>
    </row>
    <row r="10" spans="1:17" ht="26.25" customHeight="1">
      <c r="A10" s="378"/>
      <c r="B10" s="364" t="s">
        <v>25</v>
      </c>
      <c r="C10" s="365"/>
      <c r="D10" s="365"/>
      <c r="E10" s="158" t="s">
        <v>172</v>
      </c>
      <c r="F10" s="163">
        <v>0.9068513291320378</v>
      </c>
      <c r="G10" s="164">
        <v>0.9085118442984056</v>
      </c>
      <c r="H10" s="165">
        <v>0.9086530887813661</v>
      </c>
      <c r="I10" s="148"/>
      <c r="J10" s="393"/>
      <c r="K10" s="391"/>
      <c r="L10" s="397" t="s">
        <v>27</v>
      </c>
      <c r="M10" s="398"/>
      <c r="N10" s="166"/>
      <c r="O10" s="288">
        <v>4426</v>
      </c>
      <c r="P10" s="160">
        <v>14555</v>
      </c>
      <c r="Q10" s="161">
        <v>67436</v>
      </c>
    </row>
    <row r="11" spans="1:17" ht="26.25" customHeight="1">
      <c r="A11" s="378"/>
      <c r="B11" s="364" t="s">
        <v>28</v>
      </c>
      <c r="C11" s="365"/>
      <c r="D11" s="365"/>
      <c r="E11" s="158" t="s">
        <v>173</v>
      </c>
      <c r="F11" s="159">
        <v>156195</v>
      </c>
      <c r="G11" s="160">
        <v>156837</v>
      </c>
      <c r="H11" s="161">
        <v>156891</v>
      </c>
      <c r="I11" s="148"/>
      <c r="J11" s="393"/>
      <c r="K11" s="381" t="s">
        <v>30</v>
      </c>
      <c r="L11" s="381"/>
      <c r="M11" s="381"/>
      <c r="N11" s="152" t="s">
        <v>170</v>
      </c>
      <c r="O11" s="159">
        <v>1385674</v>
      </c>
      <c r="P11" s="160">
        <v>1606587</v>
      </c>
      <c r="Q11" s="161">
        <v>1645107</v>
      </c>
    </row>
    <row r="12" spans="1:17" ht="26.25" customHeight="1">
      <c r="A12" s="378"/>
      <c r="B12" s="364" t="s">
        <v>31</v>
      </c>
      <c r="C12" s="365"/>
      <c r="D12" s="365"/>
      <c r="E12" s="158" t="s">
        <v>174</v>
      </c>
      <c r="F12" s="163">
        <v>0.9665532178217822</v>
      </c>
      <c r="G12" s="164">
        <v>0.9688173703554993</v>
      </c>
      <c r="H12" s="165">
        <v>0.9714372399445215</v>
      </c>
      <c r="I12" s="148"/>
      <c r="J12" s="393"/>
      <c r="K12" s="389" t="s">
        <v>167</v>
      </c>
      <c r="L12" s="380" t="s">
        <v>33</v>
      </c>
      <c r="M12" s="381"/>
      <c r="N12" s="152"/>
      <c r="O12" s="288">
        <v>1212561</v>
      </c>
      <c r="P12" s="160">
        <v>1447206</v>
      </c>
      <c r="Q12" s="161">
        <v>1499792</v>
      </c>
    </row>
    <row r="13" spans="1:17" ht="26.25" customHeight="1">
      <c r="A13" s="378"/>
      <c r="B13" s="364" t="s">
        <v>34</v>
      </c>
      <c r="C13" s="365"/>
      <c r="D13" s="365"/>
      <c r="E13" s="158"/>
      <c r="F13" s="167">
        <v>1743</v>
      </c>
      <c r="G13" s="168">
        <v>1812</v>
      </c>
      <c r="H13" s="169">
        <v>1812</v>
      </c>
      <c r="I13" s="148"/>
      <c r="J13" s="393"/>
      <c r="K13" s="390"/>
      <c r="L13" s="389" t="s">
        <v>169</v>
      </c>
      <c r="M13" s="399" t="s">
        <v>35</v>
      </c>
      <c r="N13" s="400"/>
      <c r="O13" s="288">
        <v>71904</v>
      </c>
      <c r="P13" s="160">
        <v>117420</v>
      </c>
      <c r="Q13" s="161">
        <v>113393</v>
      </c>
    </row>
    <row r="14" spans="1:17" ht="26.25" customHeight="1">
      <c r="A14" s="378"/>
      <c r="B14" s="364" t="s">
        <v>36</v>
      </c>
      <c r="C14" s="365"/>
      <c r="D14" s="365"/>
      <c r="E14" s="158"/>
      <c r="F14" s="167">
        <v>2338</v>
      </c>
      <c r="G14" s="168">
        <v>2487</v>
      </c>
      <c r="H14" s="169">
        <v>2488</v>
      </c>
      <c r="I14" s="148"/>
      <c r="J14" s="393"/>
      <c r="K14" s="390"/>
      <c r="L14" s="391"/>
      <c r="M14" s="399" t="s">
        <v>37</v>
      </c>
      <c r="N14" s="401"/>
      <c r="O14" s="288"/>
      <c r="P14" s="160"/>
      <c r="Q14" s="161"/>
    </row>
    <row r="15" spans="1:17" ht="26.25" customHeight="1" thickBot="1">
      <c r="A15" s="379"/>
      <c r="B15" s="366" t="s">
        <v>38</v>
      </c>
      <c r="C15" s="367"/>
      <c r="D15" s="367"/>
      <c r="E15" s="170"/>
      <c r="F15" s="171">
        <v>2338</v>
      </c>
      <c r="G15" s="172">
        <v>2487</v>
      </c>
      <c r="H15" s="173">
        <v>2488</v>
      </c>
      <c r="I15" s="148"/>
      <c r="J15" s="393"/>
      <c r="K15" s="391"/>
      <c r="L15" s="397" t="s">
        <v>39</v>
      </c>
      <c r="M15" s="398"/>
      <c r="N15" s="166"/>
      <c r="O15" s="288">
        <v>173113</v>
      </c>
      <c r="P15" s="160">
        <v>159381</v>
      </c>
      <c r="Q15" s="161">
        <v>145315</v>
      </c>
    </row>
    <row r="16" spans="1:17" ht="26.25" customHeight="1" thickBot="1">
      <c r="A16" s="359" t="s">
        <v>40</v>
      </c>
      <c r="B16" s="362" t="s">
        <v>41</v>
      </c>
      <c r="C16" s="363"/>
      <c r="D16" s="363"/>
      <c r="E16" s="153"/>
      <c r="F16" s="154">
        <v>44305952</v>
      </c>
      <c r="G16" s="155">
        <v>44583323</v>
      </c>
      <c r="H16" s="156">
        <v>44894938</v>
      </c>
      <c r="I16" s="148"/>
      <c r="J16" s="394"/>
      <c r="K16" s="382" t="s">
        <v>42</v>
      </c>
      <c r="L16" s="383"/>
      <c r="M16" s="383"/>
      <c r="N16" s="174" t="s">
        <v>173</v>
      </c>
      <c r="O16" s="175">
        <v>796861</v>
      </c>
      <c r="P16" s="176">
        <v>491947</v>
      </c>
      <c r="Q16" s="177">
        <v>515287</v>
      </c>
    </row>
    <row r="17" spans="1:17" ht="26.25" customHeight="1">
      <c r="A17" s="360"/>
      <c r="B17" s="352" t="s">
        <v>43</v>
      </c>
      <c r="C17" s="364" t="s">
        <v>44</v>
      </c>
      <c r="D17" s="365"/>
      <c r="E17" s="158"/>
      <c r="F17" s="159">
        <v>5219293</v>
      </c>
      <c r="G17" s="160">
        <v>5279793</v>
      </c>
      <c r="H17" s="161">
        <v>5339133</v>
      </c>
      <c r="I17" s="148"/>
      <c r="J17" s="392" t="s">
        <v>45</v>
      </c>
      <c r="K17" s="395" t="s">
        <v>46</v>
      </c>
      <c r="L17" s="396"/>
      <c r="M17" s="396"/>
      <c r="N17" s="151" t="s">
        <v>175</v>
      </c>
      <c r="O17" s="287">
        <v>60873</v>
      </c>
      <c r="P17" s="155">
        <v>173156</v>
      </c>
      <c r="Q17" s="156">
        <v>273138</v>
      </c>
    </row>
    <row r="18" spans="1:17" ht="26.25" customHeight="1">
      <c r="A18" s="360"/>
      <c r="B18" s="352"/>
      <c r="C18" s="364" t="s">
        <v>48</v>
      </c>
      <c r="D18" s="365"/>
      <c r="E18" s="158"/>
      <c r="F18" s="159">
        <v>13743016</v>
      </c>
      <c r="G18" s="160">
        <v>13804316</v>
      </c>
      <c r="H18" s="161">
        <v>13919216</v>
      </c>
      <c r="I18" s="148"/>
      <c r="J18" s="393"/>
      <c r="K18" s="389" t="s">
        <v>169</v>
      </c>
      <c r="L18" s="380" t="s">
        <v>49</v>
      </c>
      <c r="M18" s="381"/>
      <c r="N18" s="152"/>
      <c r="O18" s="288">
        <v>28000</v>
      </c>
      <c r="P18" s="160">
        <v>73400</v>
      </c>
      <c r="Q18" s="161">
        <v>114900</v>
      </c>
    </row>
    <row r="19" spans="1:17" ht="26.25" customHeight="1">
      <c r="A19" s="360"/>
      <c r="B19" s="352"/>
      <c r="C19" s="364" t="s">
        <v>50</v>
      </c>
      <c r="D19" s="365"/>
      <c r="E19" s="158"/>
      <c r="F19" s="159">
        <v>1703189</v>
      </c>
      <c r="G19" s="160">
        <v>1728611</v>
      </c>
      <c r="H19" s="161">
        <v>1763319</v>
      </c>
      <c r="I19" s="148"/>
      <c r="J19" s="393"/>
      <c r="K19" s="391"/>
      <c r="L19" s="380" t="s">
        <v>27</v>
      </c>
      <c r="M19" s="381"/>
      <c r="N19" s="152"/>
      <c r="O19" s="159"/>
      <c r="P19" s="160"/>
      <c r="Q19" s="289">
        <v>64190</v>
      </c>
    </row>
    <row r="20" spans="1:17" ht="26.25" customHeight="1">
      <c r="A20" s="360"/>
      <c r="B20" s="352"/>
      <c r="C20" s="364" t="s">
        <v>51</v>
      </c>
      <c r="D20" s="365"/>
      <c r="E20" s="158"/>
      <c r="F20" s="159">
        <v>23640454</v>
      </c>
      <c r="G20" s="160">
        <v>23770603</v>
      </c>
      <c r="H20" s="161">
        <v>23873270</v>
      </c>
      <c r="I20" s="148"/>
      <c r="J20" s="393"/>
      <c r="K20" s="380" t="s">
        <v>52</v>
      </c>
      <c r="L20" s="381"/>
      <c r="M20" s="381"/>
      <c r="N20" s="178" t="s">
        <v>176</v>
      </c>
      <c r="O20" s="288">
        <v>790878</v>
      </c>
      <c r="P20" s="160">
        <v>775543</v>
      </c>
      <c r="Q20" s="161">
        <v>727243</v>
      </c>
    </row>
    <row r="21" spans="1:17" ht="26.25" customHeight="1" thickBot="1">
      <c r="A21" s="361"/>
      <c r="B21" s="366" t="s">
        <v>54</v>
      </c>
      <c r="C21" s="367"/>
      <c r="D21" s="367"/>
      <c r="E21" s="170"/>
      <c r="F21" s="179">
        <v>8403751</v>
      </c>
      <c r="G21" s="180">
        <v>8471751</v>
      </c>
      <c r="H21" s="177">
        <v>8634373</v>
      </c>
      <c r="I21" s="148"/>
      <c r="J21" s="393"/>
      <c r="K21" s="389" t="s">
        <v>169</v>
      </c>
      <c r="L21" s="380" t="s">
        <v>55</v>
      </c>
      <c r="M21" s="381"/>
      <c r="N21" s="152"/>
      <c r="O21" s="288">
        <v>337047</v>
      </c>
      <c r="P21" s="160">
        <v>344010</v>
      </c>
      <c r="Q21" s="161">
        <v>311615</v>
      </c>
    </row>
    <row r="22" spans="1:17" ht="26.25" customHeight="1">
      <c r="A22" s="377" t="s">
        <v>56</v>
      </c>
      <c r="B22" s="362" t="s">
        <v>57</v>
      </c>
      <c r="C22" s="363"/>
      <c r="D22" s="363"/>
      <c r="E22" s="153"/>
      <c r="F22" s="181">
        <v>689</v>
      </c>
      <c r="G22" s="182">
        <v>739</v>
      </c>
      <c r="H22" s="183">
        <v>767</v>
      </c>
      <c r="I22" s="148"/>
      <c r="J22" s="393"/>
      <c r="K22" s="390"/>
      <c r="L22" s="184" t="s">
        <v>169</v>
      </c>
      <c r="M22" s="185" t="s">
        <v>58</v>
      </c>
      <c r="N22" s="152"/>
      <c r="O22" s="288"/>
      <c r="P22" s="160"/>
      <c r="Q22" s="161"/>
    </row>
    <row r="23" spans="1:17" ht="26.25" customHeight="1">
      <c r="A23" s="378"/>
      <c r="B23" s="364" t="s">
        <v>59</v>
      </c>
      <c r="C23" s="365"/>
      <c r="D23" s="365"/>
      <c r="E23" s="158"/>
      <c r="F23" s="186" t="s">
        <v>60</v>
      </c>
      <c r="G23" s="184" t="s">
        <v>60</v>
      </c>
      <c r="H23" s="187" t="s">
        <v>60</v>
      </c>
      <c r="I23" s="148"/>
      <c r="J23" s="393"/>
      <c r="K23" s="391"/>
      <c r="L23" s="380" t="s">
        <v>61</v>
      </c>
      <c r="M23" s="381"/>
      <c r="N23" s="152" t="s">
        <v>177</v>
      </c>
      <c r="O23" s="288">
        <v>453831</v>
      </c>
      <c r="P23" s="160">
        <v>431533</v>
      </c>
      <c r="Q23" s="161">
        <v>415628</v>
      </c>
    </row>
    <row r="24" spans="1:17" ht="26.25" customHeight="1" thickBot="1">
      <c r="A24" s="378"/>
      <c r="B24" s="364" t="s">
        <v>63</v>
      </c>
      <c r="C24" s="365"/>
      <c r="D24" s="365"/>
      <c r="E24" s="158"/>
      <c r="F24" s="186"/>
      <c r="G24" s="184"/>
      <c r="H24" s="187"/>
      <c r="I24" s="148"/>
      <c r="J24" s="394"/>
      <c r="K24" s="382" t="s">
        <v>64</v>
      </c>
      <c r="L24" s="383"/>
      <c r="M24" s="383"/>
      <c r="N24" s="174" t="s">
        <v>178</v>
      </c>
      <c r="O24" s="188">
        <v>-730005</v>
      </c>
      <c r="P24" s="180">
        <v>-602387</v>
      </c>
      <c r="Q24" s="177">
        <v>-454105</v>
      </c>
    </row>
    <row r="25" spans="1:17" ht="26.25" customHeight="1" thickBot="1">
      <c r="A25" s="378"/>
      <c r="B25" s="364" t="s">
        <v>66</v>
      </c>
      <c r="C25" s="365"/>
      <c r="D25" s="365"/>
      <c r="E25" s="158"/>
      <c r="F25" s="186" t="s">
        <v>157</v>
      </c>
      <c r="G25" s="184" t="s">
        <v>157</v>
      </c>
      <c r="H25" s="187" t="s">
        <v>157</v>
      </c>
      <c r="I25" s="148"/>
      <c r="J25" s="375" t="s">
        <v>68</v>
      </c>
      <c r="K25" s="376"/>
      <c r="L25" s="376"/>
      <c r="M25" s="376"/>
      <c r="N25" s="149" t="s">
        <v>179</v>
      </c>
      <c r="O25" s="189">
        <v>66856</v>
      </c>
      <c r="P25" s="190">
        <v>-110440</v>
      </c>
      <c r="Q25" s="191">
        <v>61182</v>
      </c>
    </row>
    <row r="26" spans="1:17" ht="26.25" customHeight="1" thickBot="1">
      <c r="A26" s="378"/>
      <c r="B26" s="364" t="s">
        <v>70</v>
      </c>
      <c r="C26" s="365"/>
      <c r="D26" s="365"/>
      <c r="E26" s="158"/>
      <c r="F26" s="159"/>
      <c r="G26" s="160"/>
      <c r="H26" s="161"/>
      <c r="I26" s="148"/>
      <c r="J26" s="375" t="s">
        <v>71</v>
      </c>
      <c r="K26" s="376"/>
      <c r="L26" s="376"/>
      <c r="M26" s="376"/>
      <c r="N26" s="149" t="s">
        <v>180</v>
      </c>
      <c r="O26" s="192"/>
      <c r="P26" s="193"/>
      <c r="Q26" s="194"/>
    </row>
    <row r="27" spans="1:17" ht="26.25" customHeight="1" thickBot="1">
      <c r="A27" s="378"/>
      <c r="B27" s="386" t="s">
        <v>73</v>
      </c>
      <c r="C27" s="387"/>
      <c r="D27" s="384" t="s">
        <v>74</v>
      </c>
      <c r="E27" s="388"/>
      <c r="F27" s="167"/>
      <c r="G27" s="168"/>
      <c r="H27" s="169"/>
      <c r="I27" s="148"/>
      <c r="J27" s="375" t="s">
        <v>75</v>
      </c>
      <c r="K27" s="376"/>
      <c r="L27" s="376"/>
      <c r="M27" s="376"/>
      <c r="N27" s="149" t="s">
        <v>181</v>
      </c>
      <c r="O27" s="189">
        <v>143098</v>
      </c>
      <c r="P27" s="190">
        <v>209953</v>
      </c>
      <c r="Q27" s="191">
        <v>99513</v>
      </c>
    </row>
    <row r="28" spans="1:17" ht="26.25" customHeight="1" thickBot="1">
      <c r="A28" s="378"/>
      <c r="B28" s="386"/>
      <c r="C28" s="387"/>
      <c r="D28" s="384" t="s">
        <v>77</v>
      </c>
      <c r="E28" s="388"/>
      <c r="F28" s="167"/>
      <c r="G28" s="168"/>
      <c r="H28" s="169"/>
      <c r="I28" s="148"/>
      <c r="J28" s="375" t="s">
        <v>78</v>
      </c>
      <c r="K28" s="376"/>
      <c r="L28" s="376"/>
      <c r="M28" s="376"/>
      <c r="N28" s="149" t="s">
        <v>182</v>
      </c>
      <c r="O28" s="192"/>
      <c r="P28" s="193"/>
      <c r="Q28" s="194"/>
    </row>
    <row r="29" spans="1:17" ht="26.25" customHeight="1" thickBot="1">
      <c r="A29" s="378"/>
      <c r="B29" s="386" t="s">
        <v>80</v>
      </c>
      <c r="C29" s="387"/>
      <c r="D29" s="384" t="s">
        <v>74</v>
      </c>
      <c r="E29" s="388"/>
      <c r="F29" s="159">
        <v>62719</v>
      </c>
      <c r="G29" s="160">
        <v>62586</v>
      </c>
      <c r="H29" s="195">
        <v>63114</v>
      </c>
      <c r="I29" s="148"/>
      <c r="J29" s="375" t="s">
        <v>81</v>
      </c>
      <c r="K29" s="376"/>
      <c r="L29" s="376"/>
      <c r="M29" s="376"/>
      <c r="N29" s="149" t="s">
        <v>183</v>
      </c>
      <c r="O29" s="189">
        <v>209954</v>
      </c>
      <c r="P29" s="190">
        <v>99513</v>
      </c>
      <c r="Q29" s="191">
        <v>160695</v>
      </c>
    </row>
    <row r="30" spans="1:17" ht="26.25" customHeight="1" thickBot="1">
      <c r="A30" s="378"/>
      <c r="B30" s="386"/>
      <c r="C30" s="387"/>
      <c r="D30" s="384" t="s">
        <v>77</v>
      </c>
      <c r="E30" s="388"/>
      <c r="F30" s="159"/>
      <c r="G30" s="160"/>
      <c r="H30" s="169"/>
      <c r="I30" s="148"/>
      <c r="J30" s="375" t="s">
        <v>83</v>
      </c>
      <c r="K30" s="376"/>
      <c r="L30" s="376"/>
      <c r="M30" s="376"/>
      <c r="N30" s="149" t="s">
        <v>184</v>
      </c>
      <c r="O30" s="189">
        <v>23698</v>
      </c>
      <c r="P30" s="190">
        <v>33148</v>
      </c>
      <c r="Q30" s="191">
        <v>134042</v>
      </c>
    </row>
    <row r="31" spans="1:17" ht="26.25" customHeight="1" thickBot="1">
      <c r="A31" s="378"/>
      <c r="B31" s="384" t="s">
        <v>85</v>
      </c>
      <c r="C31" s="385"/>
      <c r="D31" s="385"/>
      <c r="E31" s="158"/>
      <c r="F31" s="159">
        <v>57453</v>
      </c>
      <c r="G31" s="160">
        <v>56029</v>
      </c>
      <c r="H31" s="195">
        <v>55727</v>
      </c>
      <c r="I31" s="148"/>
      <c r="J31" s="375" t="s">
        <v>86</v>
      </c>
      <c r="K31" s="376"/>
      <c r="L31" s="376"/>
      <c r="M31" s="376"/>
      <c r="N31" s="149" t="s">
        <v>185</v>
      </c>
      <c r="O31" s="189">
        <v>186256</v>
      </c>
      <c r="P31" s="190">
        <v>66365</v>
      </c>
      <c r="Q31" s="191">
        <v>26653</v>
      </c>
    </row>
    <row r="32" spans="1:17" ht="26.25" customHeight="1" thickBot="1">
      <c r="A32" s="378"/>
      <c r="B32" s="364" t="s">
        <v>88</v>
      </c>
      <c r="C32" s="365"/>
      <c r="D32" s="365"/>
      <c r="E32" s="158"/>
      <c r="F32" s="159">
        <v>20819885</v>
      </c>
      <c r="G32" s="160">
        <v>20548315</v>
      </c>
      <c r="H32" s="195">
        <v>20342810</v>
      </c>
      <c r="I32" s="148"/>
      <c r="J32" s="375" t="s">
        <v>89</v>
      </c>
      <c r="K32" s="376"/>
      <c r="L32" s="376"/>
      <c r="M32" s="376"/>
      <c r="N32" s="149"/>
      <c r="O32" s="196">
        <v>1.1864795148694893</v>
      </c>
      <c r="P32" s="197">
        <v>1.0296420230408416</v>
      </c>
      <c r="Q32" s="198">
        <v>1.0483609003583674</v>
      </c>
    </row>
    <row r="33" spans="1:17" ht="26.25" customHeight="1" thickBot="1">
      <c r="A33" s="378"/>
      <c r="B33" s="352" t="s">
        <v>90</v>
      </c>
      <c r="C33" s="364" t="s">
        <v>91</v>
      </c>
      <c r="D33" s="365"/>
      <c r="E33" s="158"/>
      <c r="F33" s="159"/>
      <c r="G33" s="160"/>
      <c r="H33" s="169"/>
      <c r="I33" s="148"/>
      <c r="J33" s="375" t="s">
        <v>92</v>
      </c>
      <c r="K33" s="376"/>
      <c r="L33" s="376"/>
      <c r="M33" s="376"/>
      <c r="N33" s="149"/>
      <c r="O33" s="196">
        <v>0</v>
      </c>
      <c r="P33" s="197">
        <v>0</v>
      </c>
      <c r="Q33" s="198">
        <v>0</v>
      </c>
    </row>
    <row r="34" spans="1:17" ht="26.25" customHeight="1" thickBot="1">
      <c r="A34" s="378"/>
      <c r="B34" s="352"/>
      <c r="C34" s="364" t="s">
        <v>93</v>
      </c>
      <c r="D34" s="365"/>
      <c r="E34" s="158" t="s">
        <v>166</v>
      </c>
      <c r="F34" s="159">
        <v>20819885</v>
      </c>
      <c r="G34" s="160">
        <v>20548315</v>
      </c>
      <c r="H34" s="195">
        <v>20342810</v>
      </c>
      <c r="I34" s="148"/>
      <c r="J34" s="375" t="s">
        <v>94</v>
      </c>
      <c r="K34" s="376"/>
      <c r="L34" s="376"/>
      <c r="M34" s="376"/>
      <c r="N34" s="149"/>
      <c r="O34" s="189">
        <v>203880</v>
      </c>
      <c r="P34" s="190">
        <v>174296</v>
      </c>
      <c r="Q34" s="191">
        <v>323076</v>
      </c>
    </row>
    <row r="35" spans="1:17" ht="26.25" customHeight="1" thickBot="1">
      <c r="A35" s="378"/>
      <c r="B35" s="364" t="s">
        <v>95</v>
      </c>
      <c r="C35" s="365"/>
      <c r="D35" s="365"/>
      <c r="E35" s="158" t="s">
        <v>170</v>
      </c>
      <c r="F35" s="159">
        <v>17315660</v>
      </c>
      <c r="G35" s="160">
        <v>16707270</v>
      </c>
      <c r="H35" s="195">
        <v>16709351</v>
      </c>
      <c r="I35" s="148"/>
      <c r="J35" s="371" t="s">
        <v>169</v>
      </c>
      <c r="K35" s="372"/>
      <c r="L35" s="373" t="s">
        <v>96</v>
      </c>
      <c r="M35" s="374"/>
      <c r="N35" s="149"/>
      <c r="O35" s="189">
        <v>203880</v>
      </c>
      <c r="P35" s="190">
        <v>174296</v>
      </c>
      <c r="Q35" s="191">
        <v>323076</v>
      </c>
    </row>
    <row r="36" spans="1:17" ht="26.25" customHeight="1" thickBot="1">
      <c r="A36" s="379"/>
      <c r="B36" s="366" t="s">
        <v>97</v>
      </c>
      <c r="C36" s="367"/>
      <c r="D36" s="367"/>
      <c r="E36" s="170"/>
      <c r="F36" s="199">
        <v>0.8316885515938248</v>
      </c>
      <c r="G36" s="200">
        <v>0.8130725074051084</v>
      </c>
      <c r="H36" s="201">
        <v>0.8213885397346777</v>
      </c>
      <c r="I36" s="148"/>
      <c r="J36" s="375" t="s">
        <v>98</v>
      </c>
      <c r="K36" s="376"/>
      <c r="L36" s="376"/>
      <c r="M36" s="376"/>
      <c r="N36" s="149"/>
      <c r="O36" s="189">
        <v>5056193</v>
      </c>
      <c r="P36" s="190">
        <v>4697675</v>
      </c>
      <c r="Q36" s="191">
        <v>4395954</v>
      </c>
    </row>
    <row r="37" spans="1:17" ht="26.25" customHeight="1">
      <c r="A37" s="359" t="s">
        <v>99</v>
      </c>
      <c r="B37" s="362" t="s">
        <v>100</v>
      </c>
      <c r="C37" s="363"/>
      <c r="D37" s="363"/>
      <c r="E37" s="153"/>
      <c r="F37" s="154">
        <v>95128</v>
      </c>
      <c r="G37" s="155">
        <v>82622</v>
      </c>
      <c r="H37" s="156">
        <v>80547</v>
      </c>
      <c r="I37" s="148"/>
      <c r="J37" s="202"/>
      <c r="K37" s="202"/>
      <c r="L37" s="202"/>
      <c r="M37" s="202"/>
      <c r="N37" s="202"/>
      <c r="O37" s="202"/>
      <c r="P37" s="202"/>
      <c r="Q37" s="202"/>
    </row>
    <row r="38" spans="1:17" ht="26.25" customHeight="1">
      <c r="A38" s="360"/>
      <c r="B38" s="364" t="s">
        <v>101</v>
      </c>
      <c r="C38" s="365"/>
      <c r="D38" s="365"/>
      <c r="E38" s="158"/>
      <c r="F38" s="159">
        <v>1669760</v>
      </c>
      <c r="G38" s="160">
        <v>1767299</v>
      </c>
      <c r="H38" s="161">
        <v>1873591</v>
      </c>
      <c r="I38" s="148"/>
      <c r="J38" s="142"/>
      <c r="K38" s="142"/>
      <c r="L38" s="142"/>
      <c r="M38" s="142"/>
      <c r="N38" s="142"/>
      <c r="O38" s="142"/>
      <c r="P38" s="142"/>
      <c r="Q38" s="142"/>
    </row>
    <row r="39" spans="1:17" ht="26.25" customHeight="1">
      <c r="A39" s="360"/>
      <c r="B39" s="352" t="s">
        <v>169</v>
      </c>
      <c r="C39" s="364" t="s">
        <v>102</v>
      </c>
      <c r="D39" s="365"/>
      <c r="E39" s="158"/>
      <c r="F39" s="159">
        <v>1104914</v>
      </c>
      <c r="G39" s="160">
        <v>1261799</v>
      </c>
      <c r="H39" s="161">
        <v>1402743</v>
      </c>
      <c r="I39" s="148"/>
      <c r="J39" s="142"/>
      <c r="K39" s="142"/>
      <c r="L39" s="142"/>
      <c r="M39" s="142"/>
      <c r="N39" s="142"/>
      <c r="O39" s="142"/>
      <c r="P39" s="142"/>
      <c r="Q39" s="142"/>
    </row>
    <row r="40" spans="1:17" ht="26.25" customHeight="1">
      <c r="A40" s="360"/>
      <c r="B40" s="352"/>
      <c r="C40" s="364" t="s">
        <v>103</v>
      </c>
      <c r="D40" s="365"/>
      <c r="E40" s="158"/>
      <c r="F40" s="159">
        <v>564846</v>
      </c>
      <c r="G40" s="160">
        <v>505500</v>
      </c>
      <c r="H40" s="161">
        <v>470848</v>
      </c>
      <c r="I40" s="148"/>
      <c r="J40" s="142"/>
      <c r="K40" s="142"/>
      <c r="L40" s="142"/>
      <c r="M40" s="142"/>
      <c r="N40" s="142"/>
      <c r="O40" s="142"/>
      <c r="P40" s="142"/>
      <c r="Q40" s="142"/>
    </row>
    <row r="41" spans="1:17" ht="26.25" customHeight="1">
      <c r="A41" s="360"/>
      <c r="B41" s="364" t="s">
        <v>104</v>
      </c>
      <c r="C41" s="365"/>
      <c r="D41" s="365"/>
      <c r="E41" s="158"/>
      <c r="F41" s="159">
        <v>74617</v>
      </c>
      <c r="G41" s="160">
        <v>188199</v>
      </c>
      <c r="H41" s="161">
        <v>106597</v>
      </c>
      <c r="I41" s="148"/>
      <c r="J41" s="142"/>
      <c r="K41" s="142"/>
      <c r="L41" s="142"/>
      <c r="M41" s="142"/>
      <c r="N41" s="142"/>
      <c r="O41" s="142"/>
      <c r="P41" s="142"/>
      <c r="Q41" s="142"/>
    </row>
    <row r="42" spans="1:17" ht="26.25" customHeight="1" thickBot="1">
      <c r="A42" s="361"/>
      <c r="B42" s="366" t="s">
        <v>105</v>
      </c>
      <c r="C42" s="367"/>
      <c r="D42" s="367"/>
      <c r="E42" s="170"/>
      <c r="F42" s="179">
        <v>1839505</v>
      </c>
      <c r="G42" s="180">
        <v>2038120</v>
      </c>
      <c r="H42" s="177">
        <v>2060735</v>
      </c>
      <c r="I42" s="148"/>
      <c r="J42" s="142"/>
      <c r="K42" s="142"/>
      <c r="L42" s="142"/>
      <c r="M42" s="142"/>
      <c r="N42" s="142"/>
      <c r="O42" s="142"/>
      <c r="P42" s="142"/>
      <c r="Q42" s="142"/>
    </row>
    <row r="43" spans="1:17" ht="26.25" customHeight="1">
      <c r="A43" s="359" t="s">
        <v>106</v>
      </c>
      <c r="B43" s="368" t="s">
        <v>107</v>
      </c>
      <c r="C43" s="362" t="s">
        <v>108</v>
      </c>
      <c r="D43" s="363"/>
      <c r="E43" s="153"/>
      <c r="F43" s="154" t="s">
        <v>164</v>
      </c>
      <c r="G43" s="155" t="s">
        <v>164</v>
      </c>
      <c r="H43" s="156" t="s">
        <v>164</v>
      </c>
      <c r="I43" s="148"/>
      <c r="J43" s="142"/>
      <c r="K43" s="142"/>
      <c r="L43" s="142"/>
      <c r="M43" s="142"/>
      <c r="N43" s="142"/>
      <c r="O43" s="142"/>
      <c r="P43" s="142"/>
      <c r="Q43" s="142"/>
    </row>
    <row r="44" spans="1:17" ht="26.25" customHeight="1">
      <c r="A44" s="360"/>
      <c r="B44" s="369"/>
      <c r="C44" s="364" t="s">
        <v>109</v>
      </c>
      <c r="D44" s="365"/>
      <c r="E44" s="158"/>
      <c r="F44" s="159">
        <v>1774</v>
      </c>
      <c r="G44" s="160">
        <v>1774</v>
      </c>
      <c r="H44" s="161">
        <v>1774</v>
      </c>
      <c r="I44" s="148"/>
      <c r="J44" s="142"/>
      <c r="K44" s="142"/>
      <c r="L44" s="142"/>
      <c r="M44" s="142"/>
      <c r="N44" s="142"/>
      <c r="O44" s="142"/>
      <c r="P44" s="142"/>
      <c r="Q44" s="142"/>
    </row>
    <row r="45" spans="1:17" ht="26.25" customHeight="1">
      <c r="A45" s="360"/>
      <c r="B45" s="369"/>
      <c r="C45" s="364" t="s">
        <v>110</v>
      </c>
      <c r="D45" s="365"/>
      <c r="E45" s="158"/>
      <c r="F45" s="203">
        <v>34608</v>
      </c>
      <c r="G45" s="204">
        <v>34608</v>
      </c>
      <c r="H45" s="205">
        <v>34608</v>
      </c>
      <c r="I45" s="148"/>
      <c r="J45" s="142"/>
      <c r="K45" s="142"/>
      <c r="L45" s="142"/>
      <c r="M45" s="142"/>
      <c r="N45" s="142"/>
      <c r="O45" s="142"/>
      <c r="P45" s="142"/>
      <c r="Q45" s="142"/>
    </row>
    <row r="46" spans="1:17" ht="26.25" customHeight="1">
      <c r="A46" s="360"/>
      <c r="B46" s="369"/>
      <c r="C46" s="364" t="s">
        <v>111</v>
      </c>
      <c r="D46" s="365"/>
      <c r="E46" s="158"/>
      <c r="F46" s="167">
        <v>114</v>
      </c>
      <c r="G46" s="168">
        <v>112.4</v>
      </c>
      <c r="H46" s="169">
        <v>113</v>
      </c>
      <c r="I46" s="148"/>
      <c r="J46" s="142"/>
      <c r="K46" s="142"/>
      <c r="L46" s="142"/>
      <c r="M46" s="142"/>
      <c r="N46" s="142"/>
      <c r="O46" s="142"/>
      <c r="P46" s="142"/>
      <c r="Q46" s="142"/>
    </row>
    <row r="47" spans="1:17" ht="26.25" customHeight="1">
      <c r="A47" s="360"/>
      <c r="B47" s="369"/>
      <c r="C47" s="364" t="s">
        <v>112</v>
      </c>
      <c r="D47" s="365"/>
      <c r="E47" s="158"/>
      <c r="F47" s="167">
        <v>99</v>
      </c>
      <c r="G47" s="168">
        <v>96.4</v>
      </c>
      <c r="H47" s="169">
        <v>112.1</v>
      </c>
      <c r="I47" s="148"/>
      <c r="J47" s="142"/>
      <c r="K47" s="142"/>
      <c r="L47" s="142"/>
      <c r="M47" s="142"/>
      <c r="N47" s="142"/>
      <c r="O47" s="142"/>
      <c r="P47" s="142"/>
      <c r="Q47" s="142"/>
    </row>
    <row r="48" spans="1:17" ht="26.25" customHeight="1">
      <c r="A48" s="360"/>
      <c r="B48" s="369"/>
      <c r="C48" s="352" t="s">
        <v>169</v>
      </c>
      <c r="D48" s="206" t="s">
        <v>113</v>
      </c>
      <c r="E48" s="158"/>
      <c r="F48" s="167">
        <v>67.1</v>
      </c>
      <c r="G48" s="168">
        <v>63.8</v>
      </c>
      <c r="H48" s="169">
        <v>83.9</v>
      </c>
      <c r="I48" s="148"/>
      <c r="J48" s="142"/>
      <c r="K48" s="142"/>
      <c r="L48" s="142"/>
      <c r="M48" s="142"/>
      <c r="N48" s="142"/>
      <c r="O48" s="142"/>
      <c r="P48" s="142"/>
      <c r="Q48" s="142"/>
    </row>
    <row r="49" spans="1:17" ht="26.25" customHeight="1">
      <c r="A49" s="360"/>
      <c r="B49" s="370"/>
      <c r="C49" s="352"/>
      <c r="D49" s="206" t="s">
        <v>114</v>
      </c>
      <c r="E49" s="158"/>
      <c r="F49" s="167">
        <v>31.9</v>
      </c>
      <c r="G49" s="168">
        <v>32.6</v>
      </c>
      <c r="H49" s="169">
        <v>28.2</v>
      </c>
      <c r="I49" s="148"/>
      <c r="J49" s="207"/>
      <c r="K49" s="207"/>
      <c r="L49" s="207"/>
      <c r="M49" s="207"/>
      <c r="N49" s="207"/>
      <c r="O49" s="207"/>
      <c r="P49" s="207"/>
      <c r="Q49" s="207"/>
    </row>
    <row r="50" spans="1:17" ht="26.25" customHeight="1">
      <c r="A50" s="360"/>
      <c r="B50" s="353" t="s">
        <v>115</v>
      </c>
      <c r="C50" s="354"/>
      <c r="D50" s="206" t="s">
        <v>116</v>
      </c>
      <c r="E50" s="158"/>
      <c r="F50" s="167">
        <v>2.8</v>
      </c>
      <c r="G50" s="168">
        <v>6.2</v>
      </c>
      <c r="H50" s="169">
        <v>13.8</v>
      </c>
      <c r="I50" s="148"/>
      <c r="J50" s="207"/>
      <c r="K50" s="207"/>
      <c r="L50" s="207"/>
      <c r="M50" s="207"/>
      <c r="N50" s="207"/>
      <c r="O50" s="207"/>
      <c r="P50" s="207"/>
      <c r="Q50" s="207"/>
    </row>
    <row r="51" spans="1:17" ht="26.25" customHeight="1">
      <c r="A51" s="360"/>
      <c r="B51" s="355"/>
      <c r="C51" s="356"/>
      <c r="D51" s="206" t="s">
        <v>117</v>
      </c>
      <c r="E51" s="158"/>
      <c r="F51" s="159">
        <v>433</v>
      </c>
      <c r="G51" s="160">
        <v>433</v>
      </c>
      <c r="H51" s="161">
        <v>433</v>
      </c>
      <c r="I51" s="148"/>
      <c r="J51" s="207"/>
      <c r="K51" s="207"/>
      <c r="L51" s="207"/>
      <c r="M51" s="207"/>
      <c r="N51" s="207"/>
      <c r="O51" s="207"/>
      <c r="P51" s="207"/>
      <c r="Q51" s="207"/>
    </row>
    <row r="52" spans="1:17" ht="26.25" customHeight="1" thickBot="1">
      <c r="A52" s="361"/>
      <c r="B52" s="357"/>
      <c r="C52" s="358"/>
      <c r="D52" s="208" t="s">
        <v>118</v>
      </c>
      <c r="E52" s="170"/>
      <c r="F52" s="209">
        <v>26755</v>
      </c>
      <c r="G52" s="210">
        <v>26755</v>
      </c>
      <c r="H52" s="211">
        <v>26755</v>
      </c>
      <c r="I52" s="148"/>
      <c r="J52" s="207"/>
      <c r="K52" s="207"/>
      <c r="L52" s="207"/>
      <c r="M52" s="207"/>
      <c r="N52" s="207"/>
      <c r="O52" s="207"/>
      <c r="P52" s="207"/>
      <c r="Q52" s="207"/>
    </row>
    <row r="53" spans="1:17" ht="26.25" customHeight="1">
      <c r="A53" s="359" t="s">
        <v>119</v>
      </c>
      <c r="B53" s="362" t="s">
        <v>120</v>
      </c>
      <c r="C53" s="363"/>
      <c r="D53" s="363"/>
      <c r="E53" s="153"/>
      <c r="F53" s="154">
        <v>8</v>
      </c>
      <c r="G53" s="155">
        <v>9</v>
      </c>
      <c r="H53" s="156">
        <v>14</v>
      </c>
      <c r="I53" s="148"/>
      <c r="J53" s="207"/>
      <c r="K53" s="207"/>
      <c r="L53" s="207"/>
      <c r="M53" s="207"/>
      <c r="N53" s="207"/>
      <c r="O53" s="207"/>
      <c r="P53" s="207"/>
      <c r="Q53" s="207"/>
    </row>
    <row r="54" spans="1:17" ht="26.25" customHeight="1">
      <c r="A54" s="360"/>
      <c r="B54" s="364" t="s">
        <v>121</v>
      </c>
      <c r="C54" s="365"/>
      <c r="D54" s="365"/>
      <c r="E54" s="158"/>
      <c r="F54" s="159">
        <v>8</v>
      </c>
      <c r="G54" s="160">
        <v>5</v>
      </c>
      <c r="H54" s="161">
        <v>5</v>
      </c>
      <c r="I54" s="148"/>
      <c r="J54" s="207"/>
      <c r="K54" s="207"/>
      <c r="L54" s="207"/>
      <c r="M54" s="207"/>
      <c r="N54" s="207"/>
      <c r="O54" s="207"/>
      <c r="P54" s="207"/>
      <c r="Q54" s="207"/>
    </row>
    <row r="55" spans="1:17" ht="26.25" customHeight="1" thickBot="1">
      <c r="A55" s="361"/>
      <c r="B55" s="366" t="s">
        <v>122</v>
      </c>
      <c r="C55" s="367"/>
      <c r="D55" s="367"/>
      <c r="E55" s="170"/>
      <c r="F55" s="179">
        <v>16</v>
      </c>
      <c r="G55" s="180">
        <v>14</v>
      </c>
      <c r="H55" s="177">
        <v>19</v>
      </c>
      <c r="I55" s="142"/>
      <c r="J55" s="207"/>
      <c r="K55" s="207"/>
      <c r="L55" s="207"/>
      <c r="M55" s="207"/>
      <c r="N55" s="207"/>
      <c r="O55" s="207"/>
      <c r="P55" s="207"/>
      <c r="Q55" s="207"/>
    </row>
  </sheetData>
  <sheetProtection/>
  <mergeCells count="102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M13:N13"/>
    <mergeCell ref="M14:N14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D27:E27"/>
    <mergeCell ref="D28:E28"/>
    <mergeCell ref="D29:E29"/>
    <mergeCell ref="D30:E30"/>
    <mergeCell ref="B35:D35"/>
    <mergeCell ref="J35:K35"/>
    <mergeCell ref="L35:M35"/>
    <mergeCell ref="B36:D36"/>
    <mergeCell ref="J36:M36"/>
    <mergeCell ref="A37:A42"/>
    <mergeCell ref="B37:D37"/>
    <mergeCell ref="B38:D38"/>
    <mergeCell ref="B39:B40"/>
    <mergeCell ref="C39:D39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31:D31"/>
    <mergeCell ref="J31:M31"/>
    <mergeCell ref="B32:D32"/>
    <mergeCell ref="J32:M32"/>
    <mergeCell ref="C48:C4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214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27484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123</v>
      </c>
      <c r="O5" s="17">
        <v>888805</v>
      </c>
      <c r="P5" s="17">
        <v>884437</v>
      </c>
      <c r="Q5" s="214">
        <v>864683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31126</v>
      </c>
      <c r="G6" s="346"/>
      <c r="H6" s="347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2">
        <v>443678</v>
      </c>
      <c r="P6" s="22">
        <v>438326</v>
      </c>
      <c r="Q6" s="215">
        <v>440504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7">
        <v>60919</v>
      </c>
      <c r="G7" s="17">
        <v>60711</v>
      </c>
      <c r="H7" s="214">
        <v>60482</v>
      </c>
      <c r="I7" s="9"/>
      <c r="J7" s="333"/>
      <c r="K7" s="339"/>
      <c r="L7" s="337" t="s">
        <v>126</v>
      </c>
      <c r="M7" s="19" t="s">
        <v>18</v>
      </c>
      <c r="N7" s="11"/>
      <c r="O7" s="22">
        <v>404410</v>
      </c>
      <c r="P7" s="22">
        <v>405254</v>
      </c>
      <c r="Q7" s="215">
        <v>405689</v>
      </c>
    </row>
    <row r="8" spans="1:17" ht="26.25" customHeight="1">
      <c r="A8" s="326"/>
      <c r="B8" s="307" t="s">
        <v>19</v>
      </c>
      <c r="C8" s="308"/>
      <c r="D8" s="308"/>
      <c r="E8" s="20"/>
      <c r="F8" s="22">
        <v>24653</v>
      </c>
      <c r="G8" s="22">
        <v>24591</v>
      </c>
      <c r="H8" s="215">
        <v>25282</v>
      </c>
      <c r="I8" s="24"/>
      <c r="J8" s="333"/>
      <c r="K8" s="339"/>
      <c r="L8" s="339"/>
      <c r="M8" s="19" t="s">
        <v>20</v>
      </c>
      <c r="N8" s="11"/>
      <c r="O8" s="22">
        <v>37551</v>
      </c>
      <c r="P8" s="22">
        <v>32642</v>
      </c>
      <c r="Q8" s="215">
        <v>34569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2">
        <v>24653</v>
      </c>
      <c r="G9" s="22">
        <v>24591</v>
      </c>
      <c r="H9" s="215">
        <v>25282</v>
      </c>
      <c r="I9" s="9"/>
      <c r="J9" s="333"/>
      <c r="K9" s="339"/>
      <c r="L9" s="338"/>
      <c r="M9" s="19" t="s">
        <v>23</v>
      </c>
      <c r="N9" s="11" t="s">
        <v>128</v>
      </c>
      <c r="O9" s="22"/>
      <c r="P9" s="22"/>
      <c r="Q9" s="215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0.4046849094699519</v>
      </c>
      <c r="G10" s="26">
        <f>IF(G9=0,0,G9/G7)</f>
        <v>0.4050501556554825</v>
      </c>
      <c r="H10" s="216">
        <f>IF(H9=0,0,H9/H7)</f>
        <v>0.41800866373466483</v>
      </c>
      <c r="I10" s="9"/>
      <c r="J10" s="333"/>
      <c r="K10" s="338"/>
      <c r="L10" s="340" t="s">
        <v>27</v>
      </c>
      <c r="M10" s="341"/>
      <c r="N10" s="28"/>
      <c r="O10" s="22">
        <v>445127</v>
      </c>
      <c r="P10" s="22">
        <v>446035</v>
      </c>
      <c r="Q10" s="215">
        <v>418004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2">
        <v>21963</v>
      </c>
      <c r="G11" s="22">
        <v>21973</v>
      </c>
      <c r="H11" s="215">
        <v>22688</v>
      </c>
      <c r="I11" s="9"/>
      <c r="J11" s="333"/>
      <c r="K11" s="324" t="s">
        <v>30</v>
      </c>
      <c r="L11" s="324"/>
      <c r="M11" s="324"/>
      <c r="N11" s="11" t="s">
        <v>127</v>
      </c>
      <c r="O11" s="22">
        <v>486612</v>
      </c>
      <c r="P11" s="22">
        <v>467900</v>
      </c>
      <c r="Q11" s="215">
        <v>461710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0.8908854906096622</v>
      </c>
      <c r="G12" s="26">
        <f>IF(G11=0,0,G11/G9)</f>
        <v>0.8935382863649303</v>
      </c>
      <c r="H12" s="216">
        <f>IF(H11=0,0,H11/H9)</f>
        <v>0.8973973578039712</v>
      </c>
      <c r="I12" s="9"/>
      <c r="J12" s="333"/>
      <c r="K12" s="337" t="s">
        <v>124</v>
      </c>
      <c r="L12" s="323" t="s">
        <v>33</v>
      </c>
      <c r="M12" s="324"/>
      <c r="N12" s="11"/>
      <c r="O12" s="22">
        <v>268069</v>
      </c>
      <c r="P12" s="22">
        <v>262294</v>
      </c>
      <c r="Q12" s="215">
        <v>269870</v>
      </c>
    </row>
    <row r="13" spans="1:17" ht="26.25" customHeight="1">
      <c r="A13" s="326"/>
      <c r="B13" s="307" t="s">
        <v>34</v>
      </c>
      <c r="C13" s="308"/>
      <c r="D13" s="308"/>
      <c r="E13" s="20"/>
      <c r="F13" s="30">
        <v>289</v>
      </c>
      <c r="G13" s="30">
        <v>294</v>
      </c>
      <c r="H13" s="217">
        <v>294</v>
      </c>
      <c r="I13" s="9"/>
      <c r="J13" s="333"/>
      <c r="K13" s="339"/>
      <c r="L13" s="337" t="s">
        <v>126</v>
      </c>
      <c r="M13" s="19" t="s">
        <v>35</v>
      </c>
      <c r="N13" s="11"/>
      <c r="O13" s="22">
        <v>55157</v>
      </c>
      <c r="P13" s="22">
        <v>62970</v>
      </c>
      <c r="Q13" s="215">
        <v>63330</v>
      </c>
    </row>
    <row r="14" spans="1:17" ht="26.25" customHeight="1">
      <c r="A14" s="326"/>
      <c r="B14" s="307" t="s">
        <v>36</v>
      </c>
      <c r="C14" s="308"/>
      <c r="D14" s="308"/>
      <c r="E14" s="20"/>
      <c r="F14" s="30">
        <v>768</v>
      </c>
      <c r="G14" s="30">
        <v>768</v>
      </c>
      <c r="H14" s="217">
        <v>768</v>
      </c>
      <c r="I14" s="9"/>
      <c r="J14" s="333"/>
      <c r="K14" s="339"/>
      <c r="L14" s="338"/>
      <c r="M14" s="19" t="s">
        <v>37</v>
      </c>
      <c r="N14" s="11"/>
      <c r="O14" s="22"/>
      <c r="P14" s="22"/>
      <c r="Q14" s="215"/>
    </row>
    <row r="15" spans="1:17" ht="26.25" customHeight="1" thickBot="1">
      <c r="A15" s="327"/>
      <c r="B15" s="309" t="s">
        <v>38</v>
      </c>
      <c r="C15" s="310"/>
      <c r="D15" s="310"/>
      <c r="E15" s="32"/>
      <c r="F15" s="34">
        <v>768</v>
      </c>
      <c r="G15" s="34">
        <v>768</v>
      </c>
      <c r="H15" s="218">
        <v>768</v>
      </c>
      <c r="I15" s="9"/>
      <c r="J15" s="333"/>
      <c r="K15" s="338"/>
      <c r="L15" s="340" t="s">
        <v>39</v>
      </c>
      <c r="M15" s="341"/>
      <c r="N15" s="28"/>
      <c r="O15" s="22">
        <v>218543</v>
      </c>
      <c r="P15" s="22">
        <v>205606</v>
      </c>
      <c r="Q15" s="215">
        <v>191840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7">
        <v>33019118</v>
      </c>
      <c r="G16" s="17">
        <v>33314173</v>
      </c>
      <c r="H16" s="214">
        <v>33574399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402193</v>
      </c>
      <c r="P16" s="39">
        <f>P5-P11</f>
        <v>416537</v>
      </c>
      <c r="Q16" s="219">
        <f>Q5-Q11</f>
        <v>402973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2">
        <v>9503543</v>
      </c>
      <c r="G17" s="22">
        <v>9646185</v>
      </c>
      <c r="H17" s="215">
        <v>9773285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17">
        <v>971386</v>
      </c>
      <c r="P17" s="17">
        <v>659676</v>
      </c>
      <c r="Q17" s="214">
        <v>570410</v>
      </c>
    </row>
    <row r="18" spans="1:17" ht="26.25" customHeight="1">
      <c r="A18" s="303"/>
      <c r="B18" s="314"/>
      <c r="C18" s="307" t="s">
        <v>48</v>
      </c>
      <c r="D18" s="308"/>
      <c r="E18" s="20"/>
      <c r="F18" s="22">
        <v>16556532</v>
      </c>
      <c r="G18" s="22">
        <v>16679832</v>
      </c>
      <c r="H18" s="215">
        <v>16784832</v>
      </c>
      <c r="I18" s="9"/>
      <c r="J18" s="333"/>
      <c r="K18" s="337" t="s">
        <v>126</v>
      </c>
      <c r="L18" s="323" t="s">
        <v>49</v>
      </c>
      <c r="M18" s="324"/>
      <c r="N18" s="11"/>
      <c r="O18" s="22">
        <v>619400</v>
      </c>
      <c r="P18" s="22">
        <v>467600</v>
      </c>
      <c r="Q18" s="215">
        <v>405000</v>
      </c>
    </row>
    <row r="19" spans="1:17" ht="26.25" customHeight="1">
      <c r="A19" s="303"/>
      <c r="B19" s="314"/>
      <c r="C19" s="307" t="s">
        <v>50</v>
      </c>
      <c r="D19" s="308"/>
      <c r="E19" s="20"/>
      <c r="F19" s="22">
        <v>1122095</v>
      </c>
      <c r="G19" s="22">
        <v>1128336</v>
      </c>
      <c r="H19" s="215">
        <v>1130219</v>
      </c>
      <c r="I19" s="9"/>
      <c r="J19" s="333"/>
      <c r="K19" s="338"/>
      <c r="L19" s="323" t="s">
        <v>27</v>
      </c>
      <c r="M19" s="324"/>
      <c r="N19" s="11"/>
      <c r="O19" s="22">
        <v>50720</v>
      </c>
      <c r="P19" s="22">
        <v>43193</v>
      </c>
      <c r="Q19" s="215">
        <v>36427</v>
      </c>
    </row>
    <row r="20" spans="1:17" ht="26.25" customHeight="1">
      <c r="A20" s="303"/>
      <c r="B20" s="314"/>
      <c r="C20" s="307" t="s">
        <v>51</v>
      </c>
      <c r="D20" s="308"/>
      <c r="E20" s="20"/>
      <c r="F20" s="22">
        <v>5836948</v>
      </c>
      <c r="G20" s="22">
        <v>5859820</v>
      </c>
      <c r="H20" s="215">
        <v>5886063</v>
      </c>
      <c r="I20" s="9"/>
      <c r="J20" s="333"/>
      <c r="K20" s="323" t="s">
        <v>52</v>
      </c>
      <c r="L20" s="324"/>
      <c r="M20" s="324"/>
      <c r="N20" s="41" t="s">
        <v>133</v>
      </c>
      <c r="O20" s="22">
        <v>1372072</v>
      </c>
      <c r="P20" s="22">
        <v>1075495</v>
      </c>
      <c r="Q20" s="215">
        <v>971956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39">
        <v>17235700</v>
      </c>
      <c r="G21" s="39">
        <v>17501684</v>
      </c>
      <c r="H21" s="219">
        <v>17733784</v>
      </c>
      <c r="I21" s="9"/>
      <c r="J21" s="333"/>
      <c r="K21" s="337" t="s">
        <v>126</v>
      </c>
      <c r="L21" s="323" t="s">
        <v>55</v>
      </c>
      <c r="M21" s="324"/>
      <c r="N21" s="11"/>
      <c r="O21" s="22">
        <v>561668</v>
      </c>
      <c r="P21" s="22">
        <v>295055</v>
      </c>
      <c r="Q21" s="215">
        <v>260226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4">
        <v>246</v>
      </c>
      <c r="G22" s="44">
        <v>246</v>
      </c>
      <c r="H22" s="220">
        <v>246</v>
      </c>
      <c r="I22" s="9"/>
      <c r="J22" s="333"/>
      <c r="K22" s="339"/>
      <c r="L22" s="46" t="s">
        <v>126</v>
      </c>
      <c r="M22" s="19" t="s">
        <v>58</v>
      </c>
      <c r="N22" s="11"/>
      <c r="O22" s="22"/>
      <c r="P22" s="22"/>
      <c r="Q22" s="215"/>
    </row>
    <row r="23" spans="1:17" ht="26.25" customHeight="1">
      <c r="A23" s="326"/>
      <c r="B23" s="307" t="s">
        <v>59</v>
      </c>
      <c r="C23" s="308"/>
      <c r="D23" s="308"/>
      <c r="E23" s="20"/>
      <c r="F23" s="105" t="s">
        <v>60</v>
      </c>
      <c r="G23" s="105" t="s">
        <v>60</v>
      </c>
      <c r="H23" s="221" t="s">
        <v>60</v>
      </c>
      <c r="I23" s="9"/>
      <c r="J23" s="333"/>
      <c r="K23" s="338"/>
      <c r="L23" s="323" t="s">
        <v>61</v>
      </c>
      <c r="M23" s="324"/>
      <c r="N23" s="11" t="s">
        <v>135</v>
      </c>
      <c r="O23" s="22">
        <v>810404</v>
      </c>
      <c r="P23" s="22">
        <v>780440</v>
      </c>
      <c r="Q23" s="215">
        <v>711730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6"/>
      <c r="G24" s="46"/>
      <c r="H24" s="221"/>
      <c r="I24" s="9"/>
      <c r="J24" s="334"/>
      <c r="K24" s="328" t="s">
        <v>64</v>
      </c>
      <c r="L24" s="329"/>
      <c r="M24" s="329"/>
      <c r="N24" s="37" t="s">
        <v>136</v>
      </c>
      <c r="O24" s="42">
        <f>O17-O20</f>
        <v>-400686</v>
      </c>
      <c r="P24" s="39">
        <f>P17-P20</f>
        <v>-415819</v>
      </c>
      <c r="Q24" s="219">
        <f>Q17-Q20</f>
        <v>-401546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105" t="s">
        <v>67</v>
      </c>
      <c r="G25" s="105" t="s">
        <v>67</v>
      </c>
      <c r="H25" s="221" t="s">
        <v>67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1507</v>
      </c>
      <c r="P25" s="51">
        <f>P16+P24</f>
        <v>718</v>
      </c>
      <c r="Q25" s="226">
        <f>Q16+Q24</f>
        <v>1427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2">
        <v>1</v>
      </c>
      <c r="G26" s="22">
        <v>1</v>
      </c>
      <c r="H26" s="215">
        <v>1</v>
      </c>
      <c r="I26" s="9"/>
      <c r="J26" s="319" t="s">
        <v>71</v>
      </c>
      <c r="K26" s="320"/>
      <c r="L26" s="320"/>
      <c r="M26" s="320"/>
      <c r="N26" s="49" t="s">
        <v>138</v>
      </c>
      <c r="O26" s="53"/>
      <c r="P26" s="54"/>
      <c r="Q26" s="227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30">
        <v>14100</v>
      </c>
      <c r="G27" s="30">
        <v>14100</v>
      </c>
      <c r="H27" s="217">
        <v>14600</v>
      </c>
      <c r="I27" s="9"/>
      <c r="J27" s="319" t="s">
        <v>75</v>
      </c>
      <c r="K27" s="320"/>
      <c r="L27" s="320"/>
      <c r="M27" s="320"/>
      <c r="N27" s="49" t="s">
        <v>139</v>
      </c>
      <c r="O27" s="51">
        <v>10300</v>
      </c>
      <c r="P27" s="51">
        <v>11807</v>
      </c>
      <c r="Q27" s="226">
        <v>12525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30"/>
      <c r="G28" s="30"/>
      <c r="H28" s="217"/>
      <c r="I28" s="9"/>
      <c r="J28" s="319" t="s">
        <v>78</v>
      </c>
      <c r="K28" s="320"/>
      <c r="L28" s="320"/>
      <c r="M28" s="320"/>
      <c r="N28" s="49" t="s">
        <v>140</v>
      </c>
      <c r="O28" s="53"/>
      <c r="P28" s="54"/>
      <c r="Q28" s="227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30">
        <v>11042</v>
      </c>
      <c r="G29" s="30">
        <v>10612</v>
      </c>
      <c r="H29" s="217">
        <v>10341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11807</v>
      </c>
      <c r="P29" s="51">
        <f>P25-P26+P27-P28</f>
        <v>12525</v>
      </c>
      <c r="Q29" s="226">
        <f>Q25-Q26+Q27-Q28</f>
        <v>13952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30"/>
      <c r="G30" s="30"/>
      <c r="H30" s="217"/>
      <c r="I30" s="9"/>
      <c r="J30" s="319" t="s">
        <v>83</v>
      </c>
      <c r="K30" s="320"/>
      <c r="L30" s="320"/>
      <c r="M30" s="320"/>
      <c r="N30" s="49" t="s">
        <v>142</v>
      </c>
      <c r="O30" s="53"/>
      <c r="P30" s="54"/>
      <c r="Q30" s="227"/>
    </row>
    <row r="31" spans="1:17" ht="26.25" customHeight="1" thickBot="1">
      <c r="A31" s="326"/>
      <c r="B31" s="321" t="s">
        <v>85</v>
      </c>
      <c r="C31" s="322"/>
      <c r="D31" s="322"/>
      <c r="E31" s="20"/>
      <c r="F31" s="30">
        <v>8591</v>
      </c>
      <c r="G31" s="30">
        <v>8682</v>
      </c>
      <c r="H31" s="217">
        <v>8525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11807</v>
      </c>
      <c r="P31" s="51">
        <f>P29-P30</f>
        <v>12525</v>
      </c>
      <c r="Q31" s="226">
        <f>Q29-Q30</f>
        <v>13952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30">
        <v>3262923</v>
      </c>
      <c r="G32" s="30">
        <v>3291373</v>
      </c>
      <c r="H32" s="217">
        <v>3235898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0.6852691100186891</v>
      </c>
      <c r="P32" s="58">
        <f>IF(P5=0,0,P5/(P11+P23))</f>
        <v>0.7084904753512665</v>
      </c>
      <c r="Q32" s="228">
        <f>IF(Q5=0,0,Q5/(Q11+Q23))</f>
        <v>0.7368787496591219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30"/>
      <c r="G33" s="30"/>
      <c r="H33" s="217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228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30">
        <v>3262923</v>
      </c>
      <c r="G34" s="30">
        <v>3291373</v>
      </c>
      <c r="H34" s="217">
        <v>3235898</v>
      </c>
      <c r="I34" s="9"/>
      <c r="J34" s="319" t="s">
        <v>94</v>
      </c>
      <c r="K34" s="320"/>
      <c r="L34" s="320"/>
      <c r="M34" s="320"/>
      <c r="N34" s="49"/>
      <c r="O34" s="51">
        <v>533398</v>
      </c>
      <c r="P34" s="51">
        <v>521870</v>
      </c>
      <c r="Q34" s="226">
        <v>489000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30">
        <v>2659081</v>
      </c>
      <c r="G35" s="30">
        <v>2619098</v>
      </c>
      <c r="H35" s="217">
        <v>2631287</v>
      </c>
      <c r="I35" s="9"/>
      <c r="J35" s="315" t="s">
        <v>126</v>
      </c>
      <c r="K35" s="316"/>
      <c r="L35" s="317" t="s">
        <v>96</v>
      </c>
      <c r="M35" s="318"/>
      <c r="N35" s="49"/>
      <c r="O35" s="51">
        <v>506071</v>
      </c>
      <c r="P35" s="51">
        <v>488377</v>
      </c>
      <c r="Q35" s="226">
        <v>461674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0.8149383237054628</v>
      </c>
      <c r="G36" s="61">
        <f>IF(G35=0,0,G35/G34)</f>
        <v>0.7957463344324693</v>
      </c>
      <c r="H36" s="222">
        <f>IF(H35=0,0,H35/H34)</f>
        <v>0.8131551118113117</v>
      </c>
      <c r="I36" s="9"/>
      <c r="J36" s="319" t="s">
        <v>98</v>
      </c>
      <c r="K36" s="320"/>
      <c r="L36" s="320"/>
      <c r="M36" s="320"/>
      <c r="N36" s="49"/>
      <c r="O36" s="51">
        <v>8241259</v>
      </c>
      <c r="P36" s="51">
        <v>7928419</v>
      </c>
      <c r="Q36" s="226">
        <v>7621689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17">
        <v>37551</v>
      </c>
      <c r="G37" s="17">
        <v>32642</v>
      </c>
      <c r="H37" s="214">
        <v>34569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2">
        <v>413820</v>
      </c>
      <c r="G38" s="22">
        <v>405760</v>
      </c>
      <c r="H38" s="215">
        <v>411766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2">
        <v>255362</v>
      </c>
      <c r="G39" s="22">
        <v>234870</v>
      </c>
      <c r="H39" s="215">
        <v>249803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2">
        <v>158458</v>
      </c>
      <c r="G40" s="22">
        <v>170890</v>
      </c>
      <c r="H40" s="215">
        <v>161963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2">
        <v>468520</v>
      </c>
      <c r="G41" s="22">
        <v>465605</v>
      </c>
      <c r="H41" s="215">
        <v>427105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919891</v>
      </c>
      <c r="G42" s="39">
        <f>G37+G38+G41</f>
        <v>904007</v>
      </c>
      <c r="H42" s="219">
        <f>H37+H38+H41</f>
        <v>873440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213" t="s">
        <v>186</v>
      </c>
      <c r="G43" s="213" t="s">
        <v>186</v>
      </c>
      <c r="H43" s="223" t="s">
        <v>186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2">
        <v>2591</v>
      </c>
      <c r="G44" s="22">
        <v>2591</v>
      </c>
      <c r="H44" s="215">
        <v>2591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6">
        <v>40269</v>
      </c>
      <c r="G45" s="66">
        <v>40269</v>
      </c>
      <c r="H45" s="224">
        <v>40269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30">
        <v>152.1</v>
      </c>
      <c r="G46" s="30">
        <v>154.7</v>
      </c>
      <c r="H46" s="217">
        <v>154.2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30">
        <v>155.6</v>
      </c>
      <c r="G47" s="30">
        <v>154.9</v>
      </c>
      <c r="H47" s="217">
        <v>156.5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30">
        <v>96</v>
      </c>
      <c r="G48" s="30">
        <v>89.7</v>
      </c>
      <c r="H48" s="217">
        <v>94.9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30">
        <v>59.6</v>
      </c>
      <c r="G49" s="30">
        <v>65.2</v>
      </c>
      <c r="H49" s="217">
        <v>61.6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30">
        <v>5.6</v>
      </c>
      <c r="G50" s="30">
        <v>21.4</v>
      </c>
      <c r="H50" s="217">
        <v>6.7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2">
        <v>550</v>
      </c>
      <c r="G51" s="22">
        <v>550</v>
      </c>
      <c r="H51" s="215">
        <v>550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4">
        <v>30103</v>
      </c>
      <c r="G52" s="94">
        <v>30103</v>
      </c>
      <c r="H52" s="225">
        <v>30103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7">
        <v>7</v>
      </c>
      <c r="G53" s="17">
        <v>8</v>
      </c>
      <c r="H53" s="214">
        <v>8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2">
        <v>3</v>
      </c>
      <c r="G54" s="22">
        <v>2</v>
      </c>
      <c r="H54" s="215">
        <v>2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10</v>
      </c>
      <c r="G55" s="39">
        <f>G53+G54</f>
        <v>10</v>
      </c>
      <c r="H55" s="219">
        <f>H53+H54</f>
        <v>10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187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34380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123</v>
      </c>
      <c r="O5" s="36">
        <v>390434</v>
      </c>
      <c r="P5" s="17">
        <v>416005</v>
      </c>
      <c r="Q5" s="18">
        <v>413779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36616</v>
      </c>
      <c r="G6" s="346"/>
      <c r="H6" s="347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1">
        <v>64902</v>
      </c>
      <c r="P6" s="22">
        <v>64683</v>
      </c>
      <c r="Q6" s="23">
        <v>71863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69749</v>
      </c>
      <c r="G7" s="17">
        <v>69223</v>
      </c>
      <c r="H7" s="18">
        <v>68725</v>
      </c>
      <c r="I7" s="9"/>
      <c r="J7" s="333"/>
      <c r="K7" s="339"/>
      <c r="L7" s="337" t="s">
        <v>126</v>
      </c>
      <c r="M7" s="19" t="s">
        <v>18</v>
      </c>
      <c r="N7" s="11"/>
      <c r="O7" s="21">
        <v>64782</v>
      </c>
      <c r="P7" s="22">
        <v>64251</v>
      </c>
      <c r="Q7" s="23">
        <v>71599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5872</v>
      </c>
      <c r="G8" s="22">
        <v>6391</v>
      </c>
      <c r="H8" s="23">
        <v>6413</v>
      </c>
      <c r="I8" s="24"/>
      <c r="J8" s="333"/>
      <c r="K8" s="339"/>
      <c r="L8" s="339"/>
      <c r="M8" s="19" t="s">
        <v>20</v>
      </c>
      <c r="N8" s="11"/>
      <c r="O8" s="21"/>
      <c r="P8" s="22"/>
      <c r="Q8" s="23"/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5872</v>
      </c>
      <c r="G9" s="22">
        <v>6391</v>
      </c>
      <c r="H9" s="23">
        <v>6413</v>
      </c>
      <c r="I9" s="9"/>
      <c r="J9" s="333"/>
      <c r="K9" s="339"/>
      <c r="L9" s="338"/>
      <c r="M9" s="19" t="s">
        <v>23</v>
      </c>
      <c r="N9" s="11" t="s">
        <v>128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0.08418758691880887</v>
      </c>
      <c r="G10" s="26">
        <f>IF(G9=0,0,G9/G7)</f>
        <v>0.09232480533926585</v>
      </c>
      <c r="H10" s="27">
        <f>IF(H9=0,0,H9/H7)</f>
        <v>0.09331393233903237</v>
      </c>
      <c r="I10" s="9"/>
      <c r="J10" s="333"/>
      <c r="K10" s="338"/>
      <c r="L10" s="340" t="s">
        <v>27</v>
      </c>
      <c r="M10" s="341"/>
      <c r="N10" s="28"/>
      <c r="O10" s="21">
        <v>322923</v>
      </c>
      <c r="P10" s="22">
        <v>344373</v>
      </c>
      <c r="Q10" s="23">
        <v>335015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3470</v>
      </c>
      <c r="G11" s="22">
        <v>3581</v>
      </c>
      <c r="H11" s="23">
        <v>3682</v>
      </c>
      <c r="I11" s="9"/>
      <c r="J11" s="333"/>
      <c r="K11" s="324" t="s">
        <v>30</v>
      </c>
      <c r="L11" s="324"/>
      <c r="M11" s="324"/>
      <c r="N11" s="11" t="s">
        <v>127</v>
      </c>
      <c r="O11" s="109">
        <v>262189</v>
      </c>
      <c r="P11" s="22">
        <v>271759</v>
      </c>
      <c r="Q11" s="23">
        <v>272646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0.5909400544959128</v>
      </c>
      <c r="G12" s="26">
        <f>IF(G11=0,0,G11/G9)</f>
        <v>0.5603191988734157</v>
      </c>
      <c r="H12" s="27">
        <f>IF(H11=0,0,H11/H9)</f>
        <v>0.5741462653984095</v>
      </c>
      <c r="I12" s="9"/>
      <c r="J12" s="333"/>
      <c r="K12" s="337" t="s">
        <v>124</v>
      </c>
      <c r="L12" s="323" t="s">
        <v>33</v>
      </c>
      <c r="M12" s="324"/>
      <c r="N12" s="11"/>
      <c r="O12" s="21">
        <v>168397</v>
      </c>
      <c r="P12" s="22">
        <v>177023</v>
      </c>
      <c r="Q12" s="23">
        <v>177939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118</v>
      </c>
      <c r="G13" s="30">
        <v>118</v>
      </c>
      <c r="H13" s="31">
        <v>118</v>
      </c>
      <c r="I13" s="9"/>
      <c r="J13" s="333"/>
      <c r="K13" s="339"/>
      <c r="L13" s="337" t="s">
        <v>126</v>
      </c>
      <c r="M13" s="19" t="s">
        <v>35</v>
      </c>
      <c r="N13" s="11"/>
      <c r="O13" s="21">
        <v>67325</v>
      </c>
      <c r="P13" s="22">
        <v>69762</v>
      </c>
      <c r="Q13" s="23">
        <v>55791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168</v>
      </c>
      <c r="G14" s="30">
        <v>184.5</v>
      </c>
      <c r="H14" s="31">
        <v>188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168</v>
      </c>
      <c r="G15" s="34">
        <v>184.5</v>
      </c>
      <c r="H15" s="35">
        <v>188</v>
      </c>
      <c r="I15" s="9"/>
      <c r="J15" s="333"/>
      <c r="K15" s="338"/>
      <c r="L15" s="340" t="s">
        <v>39</v>
      </c>
      <c r="M15" s="341"/>
      <c r="N15" s="28"/>
      <c r="O15" s="21">
        <v>93412</v>
      </c>
      <c r="P15" s="22">
        <v>94196</v>
      </c>
      <c r="Q15" s="23">
        <v>94367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18115862</v>
      </c>
      <c r="G16" s="17">
        <v>19167160</v>
      </c>
      <c r="H16" s="18">
        <v>19696584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128245</v>
      </c>
      <c r="P16" s="39">
        <f>P5-P11</f>
        <v>144246</v>
      </c>
      <c r="Q16" s="40">
        <f>Q5-Q11</f>
        <v>141133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4770429</v>
      </c>
      <c r="G17" s="22">
        <v>5026099</v>
      </c>
      <c r="H17" s="23">
        <v>5042599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36">
        <v>534785</v>
      </c>
      <c r="P17" s="17">
        <v>580204</v>
      </c>
      <c r="Q17" s="18">
        <v>110466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6199880</v>
      </c>
      <c r="G18" s="22">
        <v>6504280</v>
      </c>
      <c r="H18" s="23">
        <v>6545680</v>
      </c>
      <c r="I18" s="9"/>
      <c r="J18" s="333"/>
      <c r="K18" s="337" t="s">
        <v>126</v>
      </c>
      <c r="L18" s="323" t="s">
        <v>49</v>
      </c>
      <c r="M18" s="324"/>
      <c r="N18" s="11"/>
      <c r="O18" s="21">
        <v>216900</v>
      </c>
      <c r="P18" s="22">
        <v>219900</v>
      </c>
      <c r="Q18" s="23">
        <v>41400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711069</v>
      </c>
      <c r="G19" s="22">
        <v>551038</v>
      </c>
      <c r="H19" s="23">
        <v>757646</v>
      </c>
      <c r="I19" s="9"/>
      <c r="J19" s="333"/>
      <c r="K19" s="338"/>
      <c r="L19" s="323" t="s">
        <v>27</v>
      </c>
      <c r="M19" s="324"/>
      <c r="N19" s="11"/>
      <c r="O19" s="109">
        <v>89291</v>
      </c>
      <c r="P19" s="22">
        <v>73187</v>
      </c>
      <c r="Q19" s="23">
        <v>25147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6434484</v>
      </c>
      <c r="G20" s="22">
        <v>7085743</v>
      </c>
      <c r="H20" s="23">
        <v>7350659</v>
      </c>
      <c r="I20" s="9"/>
      <c r="J20" s="333"/>
      <c r="K20" s="323" t="s">
        <v>52</v>
      </c>
      <c r="L20" s="324"/>
      <c r="M20" s="324"/>
      <c r="N20" s="41" t="s">
        <v>133</v>
      </c>
      <c r="O20" s="21">
        <v>799772</v>
      </c>
      <c r="P20" s="22">
        <v>776814</v>
      </c>
      <c r="Q20" s="23">
        <v>256778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9267710</v>
      </c>
      <c r="G21" s="39">
        <v>9762062</v>
      </c>
      <c r="H21" s="40">
        <v>9795062</v>
      </c>
      <c r="I21" s="9"/>
      <c r="J21" s="333"/>
      <c r="K21" s="337" t="s">
        <v>126</v>
      </c>
      <c r="L21" s="323" t="s">
        <v>55</v>
      </c>
      <c r="M21" s="324"/>
      <c r="N21" s="11"/>
      <c r="O21" s="21">
        <v>623907</v>
      </c>
      <c r="P21" s="22">
        <v>607088</v>
      </c>
      <c r="Q21" s="23">
        <v>77962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41</v>
      </c>
      <c r="G22" s="44">
        <v>42</v>
      </c>
      <c r="H22" s="45">
        <v>43</v>
      </c>
      <c r="I22" s="9"/>
      <c r="J22" s="333"/>
      <c r="K22" s="339"/>
      <c r="L22" s="46" t="s">
        <v>126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135</v>
      </c>
      <c r="O23" s="21">
        <v>175865</v>
      </c>
      <c r="P23" s="22">
        <v>169726</v>
      </c>
      <c r="Q23" s="23">
        <v>178816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>
        <v>0</v>
      </c>
      <c r="I24" s="9"/>
      <c r="J24" s="334"/>
      <c r="K24" s="328" t="s">
        <v>64</v>
      </c>
      <c r="L24" s="329"/>
      <c r="M24" s="329"/>
      <c r="N24" s="37" t="s">
        <v>136</v>
      </c>
      <c r="O24" s="42">
        <f>O17-O20</f>
        <v>-264987</v>
      </c>
      <c r="P24" s="39">
        <f>P17-P20</f>
        <v>-196610</v>
      </c>
      <c r="Q24" s="40">
        <f>Q17-Q20</f>
        <v>-146312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-136742</v>
      </c>
      <c r="P25" s="51">
        <f>P16+P24</f>
        <v>-52364</v>
      </c>
      <c r="Q25" s="52">
        <f>Q16+Q24</f>
        <v>-5179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138</v>
      </c>
      <c r="O26" s="53">
        <v>0</v>
      </c>
      <c r="P26" s="54"/>
      <c r="Q26" s="55">
        <v>0</v>
      </c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3100</v>
      </c>
      <c r="G27" s="30">
        <v>6200</v>
      </c>
      <c r="H27" s="31">
        <v>6200</v>
      </c>
      <c r="I27" s="9"/>
      <c r="J27" s="319" t="s">
        <v>75</v>
      </c>
      <c r="K27" s="320"/>
      <c r="L27" s="320"/>
      <c r="M27" s="320"/>
      <c r="N27" s="49" t="s">
        <v>139</v>
      </c>
      <c r="O27" s="50">
        <v>223078</v>
      </c>
      <c r="P27" s="51">
        <v>158590</v>
      </c>
      <c r="Q27" s="52">
        <v>106226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140</v>
      </c>
      <c r="O28" s="53">
        <v>0</v>
      </c>
      <c r="P28" s="54"/>
      <c r="Q28" s="55">
        <v>0</v>
      </c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1900</v>
      </c>
      <c r="G29" s="30">
        <v>2240</v>
      </c>
      <c r="H29" s="31">
        <v>2030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86336</v>
      </c>
      <c r="P29" s="51">
        <f>P25-P26+P27-P28</f>
        <v>106226</v>
      </c>
      <c r="Q29" s="52">
        <f>Q25-Q26+Q27-Q28</f>
        <v>101047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142</v>
      </c>
      <c r="O30" s="50">
        <v>7820</v>
      </c>
      <c r="P30" s="51"/>
      <c r="Q30" s="52">
        <v>0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1263</v>
      </c>
      <c r="G31" s="30">
        <v>1317</v>
      </c>
      <c r="H31" s="31">
        <v>1409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78516</v>
      </c>
      <c r="P31" s="51">
        <f>P29-P30</f>
        <v>106226</v>
      </c>
      <c r="Q31" s="52">
        <f>Q29-Q30</f>
        <v>101047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460807</v>
      </c>
      <c r="G32" s="30">
        <v>481858</v>
      </c>
      <c r="H32" s="31">
        <v>514370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0.891291941176202</v>
      </c>
      <c r="P32" s="58">
        <f>IF(P5=0,0,P5/(P11+P23))</f>
        <v>0.9422856948707204</v>
      </c>
      <c r="Q32" s="59">
        <f>IF(Q5=0,0,Q5/(Q11+Q23))</f>
        <v>0.9165311809188813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0</v>
      </c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29">
        <v>460807</v>
      </c>
      <c r="G34" s="30">
        <v>481858</v>
      </c>
      <c r="H34" s="31">
        <v>514370</v>
      </c>
      <c r="I34" s="9"/>
      <c r="J34" s="319" t="s">
        <v>94</v>
      </c>
      <c r="K34" s="320"/>
      <c r="L34" s="320"/>
      <c r="M34" s="320"/>
      <c r="N34" s="49"/>
      <c r="O34" s="50">
        <v>412214</v>
      </c>
      <c r="P34" s="51">
        <v>417560</v>
      </c>
      <c r="Q34" s="52">
        <v>360162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29">
        <v>406947</v>
      </c>
      <c r="G35" s="30">
        <v>408227</v>
      </c>
      <c r="H35" s="31">
        <v>435952</v>
      </c>
      <c r="I35" s="9"/>
      <c r="J35" s="315" t="s">
        <v>126</v>
      </c>
      <c r="K35" s="316"/>
      <c r="L35" s="317" t="s">
        <v>96</v>
      </c>
      <c r="M35" s="318"/>
      <c r="N35" s="49"/>
      <c r="O35" s="50">
        <v>250700</v>
      </c>
      <c r="P35" s="51">
        <v>245245</v>
      </c>
      <c r="Q35" s="52">
        <v>255556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0.8831180949942167</v>
      </c>
      <c r="G36" s="61">
        <f>IF(G35=0,0,G35/G34)</f>
        <v>0.8471935715501248</v>
      </c>
      <c r="H36" s="62">
        <f>IF(H35=0,0,H35/H34)</f>
        <v>0.8475455411474231</v>
      </c>
      <c r="I36" s="9"/>
      <c r="J36" s="319" t="s">
        <v>98</v>
      </c>
      <c r="K36" s="320"/>
      <c r="L36" s="320"/>
      <c r="M36" s="320"/>
      <c r="N36" s="49"/>
      <c r="O36" s="50">
        <v>4378741</v>
      </c>
      <c r="P36" s="51">
        <v>4513415</v>
      </c>
      <c r="Q36" s="52">
        <v>4375999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0</v>
      </c>
      <c r="G37" s="17"/>
      <c r="H37" s="18">
        <v>0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183307</v>
      </c>
      <c r="G38" s="22">
        <v>192171</v>
      </c>
      <c r="H38" s="23">
        <v>192591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159607</v>
      </c>
      <c r="G39" s="22">
        <v>168271</v>
      </c>
      <c r="H39" s="23">
        <v>167532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23700</v>
      </c>
      <c r="G40" s="22">
        <v>23900</v>
      </c>
      <c r="H40" s="23">
        <v>25059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254747</v>
      </c>
      <c r="G41" s="22">
        <v>249314</v>
      </c>
      <c r="H41" s="23">
        <v>258871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438054</v>
      </c>
      <c r="G42" s="39">
        <f>G37+G38+G41</f>
        <v>441485</v>
      </c>
      <c r="H42" s="40">
        <f>H37+H38+H41</f>
        <v>451462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148</v>
      </c>
      <c r="G43" s="17" t="s">
        <v>148</v>
      </c>
      <c r="H43" s="18" t="s">
        <v>148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2625</v>
      </c>
      <c r="G44" s="22">
        <v>2625</v>
      </c>
      <c r="H44" s="23">
        <v>2625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36251</v>
      </c>
      <c r="G45" s="66">
        <v>36251</v>
      </c>
      <c r="H45" s="92">
        <v>36251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159.2</v>
      </c>
      <c r="G46" s="30">
        <v>157.4</v>
      </c>
      <c r="H46" s="31">
        <v>164.2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450.4</v>
      </c>
      <c r="G47" s="30">
        <v>470.7</v>
      </c>
      <c r="H47" s="31">
        <v>441.8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392.2</v>
      </c>
      <c r="G48" s="30">
        <v>412.2</v>
      </c>
      <c r="H48" s="31">
        <v>384.3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58.2</v>
      </c>
      <c r="G49" s="30">
        <v>58.5</v>
      </c>
      <c r="H49" s="31">
        <v>57.5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5.4</v>
      </c>
      <c r="G50" s="30">
        <v>5.8</v>
      </c>
      <c r="H50" s="31">
        <v>5.5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800</v>
      </c>
      <c r="G51" s="22">
        <v>800</v>
      </c>
      <c r="H51" s="23">
        <v>800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36708</v>
      </c>
      <c r="G52" s="94">
        <v>36708</v>
      </c>
      <c r="H52" s="95">
        <v>36708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9</v>
      </c>
      <c r="G53" s="17">
        <v>9</v>
      </c>
      <c r="H53" s="18">
        <v>8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3</v>
      </c>
      <c r="G54" s="22">
        <v>3</v>
      </c>
      <c r="H54" s="23">
        <v>3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12</v>
      </c>
      <c r="G55" s="39">
        <f>G53+G54</f>
        <v>12</v>
      </c>
      <c r="H55" s="40">
        <f>H53+H54</f>
        <v>11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188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24106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3901511</v>
      </c>
      <c r="P5" s="17">
        <v>4031064</v>
      </c>
      <c r="Q5" s="18">
        <v>3793626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24668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3166702</v>
      </c>
      <c r="P6" s="22">
        <v>3240103</v>
      </c>
      <c r="Q6" s="23">
        <v>3451400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163722</v>
      </c>
      <c r="G7" s="17">
        <v>163738</v>
      </c>
      <c r="H7" s="18">
        <v>163782</v>
      </c>
      <c r="I7" s="9"/>
      <c r="J7" s="333"/>
      <c r="K7" s="339"/>
      <c r="L7" s="337" t="s">
        <v>17</v>
      </c>
      <c r="M7" s="19" t="s">
        <v>18</v>
      </c>
      <c r="N7" s="11"/>
      <c r="O7" s="21">
        <v>2124454</v>
      </c>
      <c r="P7" s="22">
        <v>2008328</v>
      </c>
      <c r="Q7" s="23">
        <v>2216535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142295</v>
      </c>
      <c r="G8" s="22">
        <v>145751</v>
      </c>
      <c r="H8" s="23">
        <v>146487</v>
      </c>
      <c r="I8" s="24"/>
      <c r="J8" s="333"/>
      <c r="K8" s="339"/>
      <c r="L8" s="339"/>
      <c r="M8" s="19" t="s">
        <v>20</v>
      </c>
      <c r="N8" s="11"/>
      <c r="O8" s="21">
        <v>824380</v>
      </c>
      <c r="P8" s="22">
        <v>1008996</v>
      </c>
      <c r="Q8" s="23">
        <v>1009300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141608</v>
      </c>
      <c r="G9" s="22">
        <v>145058</v>
      </c>
      <c r="H9" s="23">
        <v>145793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0.8649295757442494</v>
      </c>
      <c r="G10" s="26">
        <f>IF(G9=0,0,G9/G7)</f>
        <v>0.8859153037169136</v>
      </c>
      <c r="H10" s="27">
        <f>IF(H9=0,0,H9/H7)</f>
        <v>0.8901649753941214</v>
      </c>
      <c r="I10" s="9"/>
      <c r="J10" s="333"/>
      <c r="K10" s="338"/>
      <c r="L10" s="340" t="s">
        <v>27</v>
      </c>
      <c r="M10" s="341"/>
      <c r="N10" s="28"/>
      <c r="O10" s="21">
        <v>720752</v>
      </c>
      <c r="P10" s="22">
        <v>500397</v>
      </c>
      <c r="Q10" s="23">
        <v>324472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136683</v>
      </c>
      <c r="G11" s="22">
        <v>140384</v>
      </c>
      <c r="H11" s="23">
        <v>140958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2589405</v>
      </c>
      <c r="P11" s="22">
        <v>2833445</v>
      </c>
      <c r="Q11" s="23">
        <v>2511770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0.9652208914750579</v>
      </c>
      <c r="G12" s="26">
        <f>IF(G11=0,0,G11/G9)</f>
        <v>0.9677784058790277</v>
      </c>
      <c r="H12" s="27">
        <f>IF(H11=0,0,H11/H9)</f>
        <v>0.9668365422208199</v>
      </c>
      <c r="I12" s="9"/>
      <c r="J12" s="333"/>
      <c r="K12" s="337" t="s">
        <v>12</v>
      </c>
      <c r="L12" s="323" t="s">
        <v>33</v>
      </c>
      <c r="M12" s="324"/>
      <c r="N12" s="11"/>
      <c r="O12" s="21">
        <v>1539118</v>
      </c>
      <c r="P12" s="22">
        <v>1808724</v>
      </c>
      <c r="Q12" s="23">
        <v>1619735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2037</v>
      </c>
      <c r="G13" s="30">
        <v>2037</v>
      </c>
      <c r="H13" s="31">
        <v>2037</v>
      </c>
      <c r="I13" s="9"/>
      <c r="J13" s="333"/>
      <c r="K13" s="339"/>
      <c r="L13" s="337" t="s">
        <v>17</v>
      </c>
      <c r="M13" s="19" t="s">
        <v>35</v>
      </c>
      <c r="N13" s="11"/>
      <c r="O13" s="21">
        <v>125645</v>
      </c>
      <c r="P13" s="22">
        <v>122749</v>
      </c>
      <c r="Q13" s="23">
        <v>131566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1413</v>
      </c>
      <c r="G14" s="30">
        <v>1456</v>
      </c>
      <c r="H14" s="31">
        <v>1465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1367</v>
      </c>
      <c r="G15" s="34">
        <v>1409</v>
      </c>
      <c r="H15" s="35">
        <v>1427</v>
      </c>
      <c r="I15" s="9"/>
      <c r="J15" s="333"/>
      <c r="K15" s="338"/>
      <c r="L15" s="340" t="s">
        <v>39</v>
      </c>
      <c r="M15" s="341"/>
      <c r="N15" s="28"/>
      <c r="O15" s="21">
        <v>1028319</v>
      </c>
      <c r="P15" s="22">
        <v>995478</v>
      </c>
      <c r="Q15" s="23">
        <v>872019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116005915</v>
      </c>
      <c r="G16" s="17">
        <v>118938782</v>
      </c>
      <c r="H16" s="18">
        <v>119665970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1312106</v>
      </c>
      <c r="P16" s="39">
        <f>P5-P11</f>
        <v>1197619</v>
      </c>
      <c r="Q16" s="40">
        <f>Q5-Q11</f>
        <v>1281856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35650481</v>
      </c>
      <c r="G17" s="22">
        <v>36331308</v>
      </c>
      <c r="H17" s="23">
        <v>36409508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4083424</v>
      </c>
      <c r="P17" s="17">
        <v>5125771</v>
      </c>
      <c r="Q17" s="18">
        <v>3059820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57947280</v>
      </c>
      <c r="G18" s="22">
        <v>59202780</v>
      </c>
      <c r="H18" s="23">
        <v>59599280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1576100</v>
      </c>
      <c r="P18" s="22">
        <v>2468700</v>
      </c>
      <c r="Q18" s="23">
        <v>1213300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2193250</v>
      </c>
      <c r="G19" s="22">
        <v>2226325</v>
      </c>
      <c r="H19" s="23">
        <v>2267654</v>
      </c>
      <c r="I19" s="9"/>
      <c r="J19" s="333"/>
      <c r="K19" s="338"/>
      <c r="L19" s="323" t="s">
        <v>27</v>
      </c>
      <c r="M19" s="324"/>
      <c r="N19" s="11"/>
      <c r="O19" s="109">
        <v>755568</v>
      </c>
      <c r="P19" s="22">
        <v>1412507</v>
      </c>
      <c r="Q19" s="23">
        <v>1116128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20214904</v>
      </c>
      <c r="G20" s="22">
        <v>21178369</v>
      </c>
      <c r="H20" s="23">
        <v>21389528</v>
      </c>
      <c r="I20" s="9"/>
      <c r="J20" s="333"/>
      <c r="K20" s="323" t="s">
        <v>52</v>
      </c>
      <c r="L20" s="324"/>
      <c r="M20" s="324"/>
      <c r="N20" s="41" t="s">
        <v>53</v>
      </c>
      <c r="O20" s="21">
        <v>5316135</v>
      </c>
      <c r="P20" s="22">
        <v>6363813</v>
      </c>
      <c r="Q20" s="23">
        <v>3999706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66301396</v>
      </c>
      <c r="G21" s="39">
        <v>67576071</v>
      </c>
      <c r="H21" s="40">
        <v>67747691</v>
      </c>
      <c r="I21" s="9"/>
      <c r="J21" s="333"/>
      <c r="K21" s="337" t="s">
        <v>17</v>
      </c>
      <c r="L21" s="323" t="s">
        <v>55</v>
      </c>
      <c r="M21" s="324"/>
      <c r="N21" s="11"/>
      <c r="O21" s="21">
        <v>3033338</v>
      </c>
      <c r="P21" s="22">
        <v>2932867</v>
      </c>
      <c r="Q21" s="23">
        <v>1345237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356</v>
      </c>
      <c r="G22" s="44">
        <v>367</v>
      </c>
      <c r="H22" s="45">
        <v>370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134</v>
      </c>
      <c r="G23" s="46" t="s">
        <v>134</v>
      </c>
      <c r="H23" s="48" t="s">
        <v>134</v>
      </c>
      <c r="I23" s="9"/>
      <c r="J23" s="333"/>
      <c r="K23" s="338"/>
      <c r="L23" s="323" t="s">
        <v>61</v>
      </c>
      <c r="M23" s="324"/>
      <c r="N23" s="11" t="s">
        <v>62</v>
      </c>
      <c r="O23" s="21">
        <v>2193203</v>
      </c>
      <c r="P23" s="22">
        <v>3334887</v>
      </c>
      <c r="Q23" s="23">
        <v>2643412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>
        <v>0.362</v>
      </c>
      <c r="G24" s="46">
        <v>0.371</v>
      </c>
      <c r="H24" s="48">
        <v>0.373</v>
      </c>
      <c r="I24" s="9"/>
      <c r="J24" s="334"/>
      <c r="K24" s="328" t="s">
        <v>64</v>
      </c>
      <c r="L24" s="329"/>
      <c r="M24" s="329"/>
      <c r="N24" s="37" t="s">
        <v>65</v>
      </c>
      <c r="O24" s="83">
        <f>O17-O20</f>
        <v>-1232711</v>
      </c>
      <c r="P24" s="84">
        <f>P17-P20</f>
        <v>-1238042</v>
      </c>
      <c r="Q24" s="40">
        <f>Q17-Q20</f>
        <v>-939886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144</v>
      </c>
      <c r="G25" s="46" t="s">
        <v>144</v>
      </c>
      <c r="H25" s="48" t="s">
        <v>144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79395</v>
      </c>
      <c r="P25" s="51">
        <f>P16+P24</f>
        <v>-40423</v>
      </c>
      <c r="Q25" s="52">
        <f>Q16+Q24</f>
        <v>341970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72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59600</v>
      </c>
      <c r="G27" s="30">
        <v>64100</v>
      </c>
      <c r="H27" s="31">
        <v>64100</v>
      </c>
      <c r="I27" s="9"/>
      <c r="J27" s="319" t="s">
        <v>75</v>
      </c>
      <c r="K27" s="320"/>
      <c r="L27" s="320"/>
      <c r="M27" s="320"/>
      <c r="N27" s="49" t="s">
        <v>76</v>
      </c>
      <c r="O27" s="50">
        <v>296</v>
      </c>
      <c r="P27" s="51">
        <v>70797</v>
      </c>
      <c r="Q27" s="52">
        <v>30270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>
        <v>238</v>
      </c>
      <c r="G28" s="30">
        <v>238</v>
      </c>
      <c r="H28" s="31">
        <v>238</v>
      </c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73378</v>
      </c>
      <c r="G29" s="30">
        <v>70834</v>
      </c>
      <c r="H29" s="31">
        <v>67944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79691</v>
      </c>
      <c r="P29" s="51">
        <f>P25-P26+P27-P28</f>
        <v>30374</v>
      </c>
      <c r="Q29" s="52">
        <f>Q25-Q26+Q27-Q28</f>
        <v>372240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>
        <v>162</v>
      </c>
      <c r="G30" s="30">
        <v>197</v>
      </c>
      <c r="H30" s="31">
        <v>98</v>
      </c>
      <c r="I30" s="9"/>
      <c r="J30" s="319" t="s">
        <v>83</v>
      </c>
      <c r="K30" s="320"/>
      <c r="L30" s="320"/>
      <c r="M30" s="320"/>
      <c r="N30" s="49" t="s">
        <v>84</v>
      </c>
      <c r="O30" s="50">
        <v>79449</v>
      </c>
      <c r="P30" s="51">
        <v>30270</v>
      </c>
      <c r="Q30" s="52">
        <v>371447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60421</v>
      </c>
      <c r="G31" s="30">
        <v>56642</v>
      </c>
      <c r="H31" s="31">
        <v>57572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242</v>
      </c>
      <c r="P31" s="51">
        <f>P29-P30</f>
        <v>104</v>
      </c>
      <c r="Q31" s="52">
        <f>Q29-Q30</f>
        <v>793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86">
        <v>26802271</v>
      </c>
      <c r="G32" s="87">
        <v>25488405</v>
      </c>
      <c r="H32" s="88">
        <v>25463997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0.8157706004757237</v>
      </c>
      <c r="P32" s="58">
        <f>IF(P5=0,0,P5/(P11+P23))</f>
        <v>0.6535095711450032</v>
      </c>
      <c r="Q32" s="59">
        <f>IF(Q5=0,0,Q5/(Q11+Q23))</f>
        <v>0.7358859493224488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2944186</v>
      </c>
      <c r="G33" s="30">
        <v>3722681</v>
      </c>
      <c r="H33" s="31">
        <v>2480292</v>
      </c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86">
        <v>23858085</v>
      </c>
      <c r="G34" s="87">
        <v>21765724</v>
      </c>
      <c r="H34" s="88">
        <v>22983705</v>
      </c>
      <c r="I34" s="9"/>
      <c r="J34" s="319" t="s">
        <v>94</v>
      </c>
      <c r="K34" s="320"/>
      <c r="L34" s="320"/>
      <c r="M34" s="320"/>
      <c r="N34" s="49"/>
      <c r="O34" s="50">
        <v>2300700</v>
      </c>
      <c r="P34" s="51">
        <v>2921900</v>
      </c>
      <c r="Q34" s="52">
        <v>2449900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86">
        <v>15466629</v>
      </c>
      <c r="G35" s="87">
        <v>14360428</v>
      </c>
      <c r="H35" s="88">
        <v>15357295</v>
      </c>
      <c r="I35" s="9"/>
      <c r="J35" s="315" t="s">
        <v>17</v>
      </c>
      <c r="K35" s="316"/>
      <c r="L35" s="317" t="s">
        <v>96</v>
      </c>
      <c r="M35" s="318"/>
      <c r="N35" s="49"/>
      <c r="O35" s="50">
        <v>1623659</v>
      </c>
      <c r="P35" s="51">
        <v>1746032</v>
      </c>
      <c r="Q35" s="52">
        <v>1694524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0.648276213283673</v>
      </c>
      <c r="G36" s="61">
        <f>IF(G35=0,0,G35/G34)</f>
        <v>0.6597725855569978</v>
      </c>
      <c r="H36" s="62">
        <f>IF(H35=0,0,H35/H34)</f>
        <v>0.6681818705904901</v>
      </c>
      <c r="I36" s="9"/>
      <c r="J36" s="319" t="s">
        <v>98</v>
      </c>
      <c r="K36" s="320"/>
      <c r="L36" s="320"/>
      <c r="M36" s="320"/>
      <c r="N36" s="49"/>
      <c r="O36" s="50">
        <v>32815215</v>
      </c>
      <c r="P36" s="51">
        <v>32217728</v>
      </c>
      <c r="Q36" s="52">
        <v>30787616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848210</v>
      </c>
      <c r="G37" s="17">
        <v>1008986</v>
      </c>
      <c r="H37" s="18">
        <v>1009300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2307847</v>
      </c>
      <c r="G38" s="22">
        <v>2244857</v>
      </c>
      <c r="H38" s="23">
        <v>2510074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947697</v>
      </c>
      <c r="G39" s="22">
        <v>898578</v>
      </c>
      <c r="H39" s="23">
        <v>1201577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1360150</v>
      </c>
      <c r="G40" s="22">
        <v>1346279</v>
      </c>
      <c r="H40" s="23">
        <v>1308497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1626551</v>
      </c>
      <c r="G41" s="22">
        <v>2914489</v>
      </c>
      <c r="H41" s="23">
        <v>1635808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4782608</v>
      </c>
      <c r="G42" s="39">
        <f>G37+G38+G41</f>
        <v>6168332</v>
      </c>
      <c r="H42" s="40">
        <f>H37+H38+H41</f>
        <v>5155182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148</v>
      </c>
      <c r="G43" s="17" t="s">
        <v>148</v>
      </c>
      <c r="H43" s="18" t="s">
        <v>148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1818</v>
      </c>
      <c r="G44" s="22">
        <v>1934</v>
      </c>
      <c r="H44" s="23">
        <v>1934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39630</v>
      </c>
      <c r="G45" s="66">
        <v>40725</v>
      </c>
      <c r="H45" s="92">
        <v>40725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137.4</v>
      </c>
      <c r="G46" s="30">
        <v>139.9</v>
      </c>
      <c r="H46" s="31">
        <v>144.3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149.2</v>
      </c>
      <c r="G47" s="30">
        <v>156.3</v>
      </c>
      <c r="H47" s="31">
        <v>163.4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61.3</v>
      </c>
      <c r="G48" s="30">
        <v>62.6</v>
      </c>
      <c r="H48" s="31">
        <v>78.2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87.9</v>
      </c>
      <c r="G49" s="30">
        <v>93.7</v>
      </c>
      <c r="H49" s="31">
        <v>85.2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13.7</v>
      </c>
      <c r="G50" s="30">
        <v>13.7</v>
      </c>
      <c r="H50" s="31">
        <v>13.1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510</v>
      </c>
      <c r="G51" s="22">
        <v>510</v>
      </c>
      <c r="H51" s="23">
        <v>510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25143</v>
      </c>
      <c r="G52" s="94">
        <v>25143</v>
      </c>
      <c r="H52" s="95">
        <v>25143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19</v>
      </c>
      <c r="G53" s="17">
        <v>14</v>
      </c>
      <c r="H53" s="18">
        <v>15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10</v>
      </c>
      <c r="G54" s="22">
        <v>10</v>
      </c>
      <c r="H54" s="23">
        <v>9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29</v>
      </c>
      <c r="G55" s="39">
        <f>G53+G54</f>
        <v>24</v>
      </c>
      <c r="H55" s="40">
        <f>H53+H54</f>
        <v>24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3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3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189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22249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7553205</v>
      </c>
      <c r="P5" s="17">
        <v>8176049</v>
      </c>
      <c r="Q5" s="18">
        <v>6906317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26938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5775438</v>
      </c>
      <c r="P6" s="22">
        <v>5742321</v>
      </c>
      <c r="Q6" s="23">
        <v>5779511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402841</v>
      </c>
      <c r="G7" s="17">
        <v>401927</v>
      </c>
      <c r="H7" s="18">
        <v>402337</v>
      </c>
      <c r="I7" s="9"/>
      <c r="J7" s="333"/>
      <c r="K7" s="339"/>
      <c r="L7" s="337" t="s">
        <v>17</v>
      </c>
      <c r="M7" s="19" t="s">
        <v>18</v>
      </c>
      <c r="N7" s="11"/>
      <c r="O7" s="21">
        <v>5408332</v>
      </c>
      <c r="P7" s="22">
        <v>5333607</v>
      </c>
      <c r="Q7" s="23">
        <v>5381659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353102</v>
      </c>
      <c r="G8" s="22">
        <v>355179</v>
      </c>
      <c r="H8" s="23">
        <v>352824</v>
      </c>
      <c r="I8" s="24"/>
      <c r="J8" s="333"/>
      <c r="K8" s="339"/>
      <c r="L8" s="339"/>
      <c r="M8" s="19" t="s">
        <v>20</v>
      </c>
      <c r="N8" s="11"/>
      <c r="O8" s="21">
        <v>366898</v>
      </c>
      <c r="P8" s="22">
        <v>408540</v>
      </c>
      <c r="Q8" s="23">
        <v>397683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353102</v>
      </c>
      <c r="G9" s="22">
        <v>355179</v>
      </c>
      <c r="H9" s="23">
        <v>352824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0.8765294495843273</v>
      </c>
      <c r="G10" s="26">
        <f>IF(G9=0,0,G9/G7)</f>
        <v>0.8836903218743702</v>
      </c>
      <c r="H10" s="27">
        <f>IF(H9=0,0,H9/H7)</f>
        <v>0.8769364985074701</v>
      </c>
      <c r="I10" s="9"/>
      <c r="J10" s="333"/>
      <c r="K10" s="338"/>
      <c r="L10" s="340" t="s">
        <v>27</v>
      </c>
      <c r="M10" s="341"/>
      <c r="N10" s="28"/>
      <c r="O10" s="21">
        <v>1772497</v>
      </c>
      <c r="P10" s="22">
        <v>2433728</v>
      </c>
      <c r="Q10" s="23">
        <v>1126799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322137</v>
      </c>
      <c r="G11" s="22">
        <v>324584</v>
      </c>
      <c r="H11" s="23">
        <v>325070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4360596</v>
      </c>
      <c r="P11" s="22">
        <v>4927307</v>
      </c>
      <c r="Q11" s="23">
        <v>3772142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0.9123057926604777</v>
      </c>
      <c r="G12" s="26">
        <f>IF(G11=0,0,G11/G9)</f>
        <v>0.9138603352112596</v>
      </c>
      <c r="H12" s="27">
        <f>IF(H11=0,0,H11/H9)</f>
        <v>0.9213375507335102</v>
      </c>
      <c r="I12" s="9"/>
      <c r="J12" s="333"/>
      <c r="K12" s="337" t="s">
        <v>12</v>
      </c>
      <c r="L12" s="323" t="s">
        <v>33</v>
      </c>
      <c r="M12" s="324"/>
      <c r="N12" s="11"/>
      <c r="O12" s="21">
        <v>2875092</v>
      </c>
      <c r="P12" s="22">
        <v>3262768</v>
      </c>
      <c r="Q12" s="23">
        <v>2344037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3880</v>
      </c>
      <c r="G13" s="30">
        <v>3880</v>
      </c>
      <c r="H13" s="31">
        <v>3970</v>
      </c>
      <c r="I13" s="9"/>
      <c r="J13" s="333"/>
      <c r="K13" s="339"/>
      <c r="L13" s="337" t="s">
        <v>17</v>
      </c>
      <c r="M13" s="19" t="s">
        <v>35</v>
      </c>
      <c r="N13" s="11"/>
      <c r="O13" s="21">
        <v>153224</v>
      </c>
      <c r="P13" s="22">
        <v>145933</v>
      </c>
      <c r="Q13" s="23">
        <v>144050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4140</v>
      </c>
      <c r="G14" s="30">
        <v>4176</v>
      </c>
      <c r="H14" s="31">
        <v>4201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4140</v>
      </c>
      <c r="G15" s="34">
        <v>4176</v>
      </c>
      <c r="H15" s="35">
        <v>4201</v>
      </c>
      <c r="I15" s="9"/>
      <c r="J15" s="333"/>
      <c r="K15" s="338"/>
      <c r="L15" s="340" t="s">
        <v>39</v>
      </c>
      <c r="M15" s="341"/>
      <c r="N15" s="28"/>
      <c r="O15" s="21">
        <v>1485504</v>
      </c>
      <c r="P15" s="22">
        <v>1414679</v>
      </c>
      <c r="Q15" s="23">
        <v>1285093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176875433</v>
      </c>
      <c r="G16" s="17">
        <v>179173318</v>
      </c>
      <c r="H16" s="18">
        <v>182613734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3192609</v>
      </c>
      <c r="P16" s="39">
        <f>P5-P11</f>
        <v>3248742</v>
      </c>
      <c r="Q16" s="40">
        <f>Q5-Q11</f>
        <v>3134175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32081086</v>
      </c>
      <c r="G17" s="22">
        <v>32606126</v>
      </c>
      <c r="H17" s="23">
        <v>33505926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3583523</v>
      </c>
      <c r="P17" s="17">
        <v>3784840</v>
      </c>
      <c r="Q17" s="18">
        <v>4609936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98323195</v>
      </c>
      <c r="G18" s="22">
        <v>99260295</v>
      </c>
      <c r="H18" s="23">
        <v>100985190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1093300</v>
      </c>
      <c r="P18" s="22">
        <v>1786600</v>
      </c>
      <c r="Q18" s="23">
        <v>1724800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9120665</v>
      </c>
      <c r="G19" s="22">
        <v>9177094</v>
      </c>
      <c r="H19" s="23">
        <v>9238323</v>
      </c>
      <c r="I19" s="9"/>
      <c r="J19" s="333"/>
      <c r="K19" s="338"/>
      <c r="L19" s="323" t="s">
        <v>27</v>
      </c>
      <c r="M19" s="324"/>
      <c r="N19" s="11"/>
      <c r="O19" s="109">
        <v>1354835</v>
      </c>
      <c r="P19" s="22">
        <v>550967</v>
      </c>
      <c r="Q19" s="23">
        <v>1619839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37350487</v>
      </c>
      <c r="G20" s="22">
        <v>38129803</v>
      </c>
      <c r="H20" s="23">
        <v>38884295</v>
      </c>
      <c r="I20" s="9"/>
      <c r="J20" s="333"/>
      <c r="K20" s="323" t="s">
        <v>52</v>
      </c>
      <c r="L20" s="324"/>
      <c r="M20" s="324"/>
      <c r="N20" s="41" t="s">
        <v>53</v>
      </c>
      <c r="O20" s="21">
        <v>6446801</v>
      </c>
      <c r="P20" s="22">
        <v>7095707</v>
      </c>
      <c r="Q20" s="23">
        <v>7285007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62184128</v>
      </c>
      <c r="G21" s="39">
        <v>63205310</v>
      </c>
      <c r="H21" s="40">
        <v>64904910</v>
      </c>
      <c r="I21" s="9"/>
      <c r="J21" s="333"/>
      <c r="K21" s="337" t="s">
        <v>17</v>
      </c>
      <c r="L21" s="323" t="s">
        <v>55</v>
      </c>
      <c r="M21" s="324"/>
      <c r="N21" s="11"/>
      <c r="O21" s="21">
        <v>2460567</v>
      </c>
      <c r="P21" s="22">
        <v>2292616</v>
      </c>
      <c r="Q21" s="23">
        <v>3440417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1183</v>
      </c>
      <c r="G22" s="44">
        <v>1197</v>
      </c>
      <c r="H22" s="45">
        <v>1201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1">
        <v>3982814</v>
      </c>
      <c r="P23" s="22">
        <v>4738840</v>
      </c>
      <c r="Q23" s="23">
        <v>3841049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>
        <v>0.046</v>
      </c>
      <c r="G24" s="46">
        <v>0.045</v>
      </c>
      <c r="H24" s="48">
        <v>0.045</v>
      </c>
      <c r="I24" s="9"/>
      <c r="J24" s="334"/>
      <c r="K24" s="328" t="s">
        <v>64</v>
      </c>
      <c r="L24" s="329"/>
      <c r="M24" s="329"/>
      <c r="N24" s="37" t="s">
        <v>65</v>
      </c>
      <c r="O24" s="42">
        <f>O17-O20</f>
        <v>-2863278</v>
      </c>
      <c r="P24" s="39">
        <f>P17-P20</f>
        <v>-3310867</v>
      </c>
      <c r="Q24" s="40">
        <f>Q17-Q20</f>
        <v>-2675071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157</v>
      </c>
      <c r="G25" s="46" t="s">
        <v>157</v>
      </c>
      <c r="H25" s="48" t="s">
        <v>157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329331</v>
      </c>
      <c r="P25" s="51">
        <f>P16+P24</f>
        <v>-62125</v>
      </c>
      <c r="Q25" s="52">
        <f>Q16+Q24</f>
        <v>459104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0</v>
      </c>
      <c r="G26" s="22"/>
      <c r="H26" s="23">
        <v>0</v>
      </c>
      <c r="I26" s="9"/>
      <c r="J26" s="319" t="s">
        <v>71</v>
      </c>
      <c r="K26" s="320"/>
      <c r="L26" s="320"/>
      <c r="M26" s="320"/>
      <c r="N26" s="49" t="s">
        <v>72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/>
      <c r="G27" s="30"/>
      <c r="H27" s="31"/>
      <c r="I27" s="9"/>
      <c r="J27" s="319" t="s">
        <v>75</v>
      </c>
      <c r="K27" s="320"/>
      <c r="L27" s="320"/>
      <c r="M27" s="320"/>
      <c r="N27" s="49" t="s">
        <v>76</v>
      </c>
      <c r="O27" s="50">
        <v>577189</v>
      </c>
      <c r="P27" s="51">
        <v>906520</v>
      </c>
      <c r="Q27" s="52">
        <v>844395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148142</v>
      </c>
      <c r="G29" s="30">
        <v>144050</v>
      </c>
      <c r="H29" s="31">
        <v>138761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906520</v>
      </c>
      <c r="P29" s="51">
        <f>P25-P26+P27-P28</f>
        <v>844395</v>
      </c>
      <c r="Q29" s="52">
        <f>Q25-Q26+Q27-Q28</f>
        <v>1303499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84</v>
      </c>
      <c r="O30" s="50">
        <v>107656</v>
      </c>
      <c r="P30" s="51">
        <v>163578</v>
      </c>
      <c r="Q30" s="52">
        <v>38478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134563</v>
      </c>
      <c r="G31" s="30">
        <v>132108</v>
      </c>
      <c r="H31" s="31">
        <v>126363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798864</v>
      </c>
      <c r="P31" s="51">
        <f>P29-P30</f>
        <v>680817</v>
      </c>
      <c r="Q31" s="52">
        <f>Q29-Q30</f>
        <v>1265021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48020175</v>
      </c>
      <c r="G32" s="30">
        <v>47694685</v>
      </c>
      <c r="H32" s="31">
        <v>46250769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0.905289923424595</v>
      </c>
      <c r="P32" s="58">
        <f>IF(P5=0,0,P5/(P11+P23))</f>
        <v>0.845843643801403</v>
      </c>
      <c r="Q32" s="59">
        <f>IF(Q5=0,0,Q5/(Q11+Q23))</f>
        <v>0.9071514165348012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428746</v>
      </c>
      <c r="G33" s="30">
        <v>432838</v>
      </c>
      <c r="H33" s="31">
        <v>367437</v>
      </c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29">
        <v>47591429</v>
      </c>
      <c r="G34" s="30">
        <v>47261847</v>
      </c>
      <c r="H34" s="31">
        <v>45883332</v>
      </c>
      <c r="I34" s="9"/>
      <c r="J34" s="319" t="s">
        <v>94</v>
      </c>
      <c r="K34" s="320"/>
      <c r="L34" s="320"/>
      <c r="M34" s="320"/>
      <c r="N34" s="49"/>
      <c r="O34" s="50">
        <v>3494230</v>
      </c>
      <c r="P34" s="51">
        <v>3393235</v>
      </c>
      <c r="Q34" s="52">
        <v>3144321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29">
        <v>38880583</v>
      </c>
      <c r="G35" s="30">
        <v>37835520</v>
      </c>
      <c r="H35" s="31">
        <v>38772150</v>
      </c>
      <c r="I35" s="9"/>
      <c r="J35" s="315" t="s">
        <v>17</v>
      </c>
      <c r="K35" s="316"/>
      <c r="L35" s="317" t="s">
        <v>96</v>
      </c>
      <c r="M35" s="318"/>
      <c r="N35" s="49"/>
      <c r="O35" s="50">
        <v>2435972</v>
      </c>
      <c r="P35" s="51">
        <v>2704992</v>
      </c>
      <c r="Q35" s="52">
        <v>1777985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0.8169660759713687</v>
      </c>
      <c r="G36" s="61">
        <f>IF(G35=0,0,G35/G34)</f>
        <v>0.8005510237464905</v>
      </c>
      <c r="H36" s="62">
        <f>IF(H35=0,0,H35/H34)</f>
        <v>0.8450160071199712</v>
      </c>
      <c r="I36" s="9"/>
      <c r="J36" s="319" t="s">
        <v>98</v>
      </c>
      <c r="K36" s="320"/>
      <c r="L36" s="320"/>
      <c r="M36" s="320"/>
      <c r="N36" s="49"/>
      <c r="O36" s="50">
        <v>55219224</v>
      </c>
      <c r="P36" s="51">
        <v>52266985</v>
      </c>
      <c r="Q36" s="52">
        <v>50150736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366898</v>
      </c>
      <c r="G37" s="17">
        <v>408540</v>
      </c>
      <c r="H37" s="18">
        <v>397683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5794237</v>
      </c>
      <c r="G38" s="22">
        <v>5628106</v>
      </c>
      <c r="H38" s="23">
        <v>5759208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2661609</v>
      </c>
      <c r="G39" s="22">
        <v>2858173</v>
      </c>
      <c r="H39" s="23">
        <v>2305557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3132628</v>
      </c>
      <c r="G40" s="22">
        <v>2769933</v>
      </c>
      <c r="H40" s="23">
        <v>3453651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2182275</v>
      </c>
      <c r="G41" s="22">
        <v>2779914</v>
      </c>
      <c r="H41" s="23">
        <v>1456299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8343410</v>
      </c>
      <c r="G42" s="39">
        <f>G37+G38+G41</f>
        <v>8816560</v>
      </c>
      <c r="H42" s="40">
        <f>H37+H38+H41</f>
        <v>7613190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229" t="s">
        <v>190</v>
      </c>
      <c r="G43" s="230" t="s">
        <v>190</v>
      </c>
      <c r="H43" s="231" t="s">
        <v>191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2079</v>
      </c>
      <c r="G44" s="22">
        <v>2079</v>
      </c>
      <c r="H44" s="23">
        <v>2250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39934</v>
      </c>
      <c r="G45" s="66">
        <v>39934</v>
      </c>
      <c r="H45" s="92">
        <v>41030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139.1011034993997</v>
      </c>
      <c r="G46" s="30">
        <v>140.96824888358876</v>
      </c>
      <c r="H46" s="31">
        <v>138.8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149.0264947930436</v>
      </c>
      <c r="G47" s="30">
        <v>148.8</v>
      </c>
      <c r="H47" s="31">
        <v>148.5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68.4559951171514</v>
      </c>
      <c r="G48" s="30">
        <v>75.5</v>
      </c>
      <c r="H48" s="31">
        <v>59.5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80.57049967589221</v>
      </c>
      <c r="G49" s="30">
        <v>73.2</v>
      </c>
      <c r="H49" s="31">
        <v>89.1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8.2</v>
      </c>
      <c r="G50" s="30">
        <v>6.7</v>
      </c>
      <c r="H50" s="31">
        <v>7.5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530</v>
      </c>
      <c r="G51" s="22">
        <v>530</v>
      </c>
      <c r="H51" s="23">
        <v>530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25451</v>
      </c>
      <c r="G52" s="94">
        <v>25451</v>
      </c>
      <c r="H52" s="95">
        <v>25451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19</v>
      </c>
      <c r="G53" s="17">
        <v>20</v>
      </c>
      <c r="H53" s="18">
        <v>19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25</v>
      </c>
      <c r="G54" s="22">
        <v>25</v>
      </c>
      <c r="H54" s="23">
        <v>24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44</v>
      </c>
      <c r="G55" s="39">
        <f>G53+G54</f>
        <v>45</v>
      </c>
      <c r="H55" s="40">
        <f>H53+H54</f>
        <v>43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3.875" style="64" bestFit="1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5" width="13.875" style="64" bestFit="1" customWidth="1"/>
    <col min="16" max="16" width="16.125" style="64" bestFit="1" customWidth="1"/>
    <col min="17" max="17" width="13.875" style="64" bestFit="1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192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25533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123</v>
      </c>
      <c r="O5" s="36">
        <v>3387960</v>
      </c>
      <c r="P5" s="17">
        <v>3314043</v>
      </c>
      <c r="Q5" s="18">
        <v>3176636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26477</v>
      </c>
      <c r="G6" s="346"/>
      <c r="H6" s="347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1">
        <v>2724236</v>
      </c>
      <c r="P6" s="22">
        <v>2712153</v>
      </c>
      <c r="Q6" s="23">
        <v>2722129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283854</v>
      </c>
      <c r="G7" s="17">
        <v>283378</v>
      </c>
      <c r="H7" s="18">
        <v>281642</v>
      </c>
      <c r="I7" s="9"/>
      <c r="J7" s="333"/>
      <c r="K7" s="339"/>
      <c r="L7" s="337" t="s">
        <v>126</v>
      </c>
      <c r="M7" s="19" t="s">
        <v>18</v>
      </c>
      <c r="N7" s="11"/>
      <c r="O7" s="21">
        <v>2166089</v>
      </c>
      <c r="P7" s="22">
        <v>2154168</v>
      </c>
      <c r="Q7" s="23">
        <v>2175751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166475</v>
      </c>
      <c r="G8" s="22">
        <v>170088</v>
      </c>
      <c r="H8" s="23">
        <v>169746</v>
      </c>
      <c r="I8" s="24"/>
      <c r="J8" s="333"/>
      <c r="K8" s="339"/>
      <c r="L8" s="339"/>
      <c r="M8" s="19" t="s">
        <v>20</v>
      </c>
      <c r="N8" s="11"/>
      <c r="O8" s="21">
        <v>558147</v>
      </c>
      <c r="P8" s="22">
        <v>557985</v>
      </c>
      <c r="Q8" s="23">
        <v>546378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166475</v>
      </c>
      <c r="G9" s="22">
        <v>170088</v>
      </c>
      <c r="H9" s="23">
        <v>169746</v>
      </c>
      <c r="I9" s="9"/>
      <c r="J9" s="333"/>
      <c r="K9" s="339"/>
      <c r="L9" s="338"/>
      <c r="M9" s="19" t="s">
        <v>23</v>
      </c>
      <c r="N9" s="11" t="s">
        <v>128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0.5864810783008166</v>
      </c>
      <c r="G10" s="26">
        <f>IF(G9=0,0,G9/G7)</f>
        <v>0.6002159659536026</v>
      </c>
      <c r="H10" s="27">
        <f>IF(H9=0,0,H9/H7)</f>
        <v>0.6027013016524524</v>
      </c>
      <c r="I10" s="9"/>
      <c r="J10" s="333"/>
      <c r="K10" s="338"/>
      <c r="L10" s="340" t="s">
        <v>27</v>
      </c>
      <c r="M10" s="341"/>
      <c r="N10" s="28"/>
      <c r="O10" s="21">
        <v>658191</v>
      </c>
      <c r="P10" s="22">
        <v>599261</v>
      </c>
      <c r="Q10" s="23">
        <f>979788+0-Q8</f>
        <v>433410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157643</v>
      </c>
      <c r="G11" s="22">
        <v>161592</v>
      </c>
      <c r="H11" s="23">
        <v>161355</v>
      </c>
      <c r="I11" s="9"/>
      <c r="J11" s="333"/>
      <c r="K11" s="324" t="s">
        <v>30</v>
      </c>
      <c r="L11" s="324"/>
      <c r="M11" s="324"/>
      <c r="N11" s="11" t="s">
        <v>127</v>
      </c>
      <c r="O11" s="109">
        <v>2262979</v>
      </c>
      <c r="P11" s="22">
        <v>2125165</v>
      </c>
      <c r="Q11" s="23">
        <v>2044238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0.946946989037393</v>
      </c>
      <c r="G12" s="26">
        <f>IF(G11=0,0,G11/G9)</f>
        <v>0.9500493862000846</v>
      </c>
      <c r="H12" s="27">
        <f>IF(H11=0,0,H11/H9)</f>
        <v>0.9505673182284119</v>
      </c>
      <c r="I12" s="9"/>
      <c r="J12" s="333"/>
      <c r="K12" s="337" t="s">
        <v>124</v>
      </c>
      <c r="L12" s="323" t="s">
        <v>33</v>
      </c>
      <c r="M12" s="324"/>
      <c r="N12" s="11"/>
      <c r="O12" s="21">
        <v>1394759</v>
      </c>
      <c r="P12" s="22">
        <v>1353863</v>
      </c>
      <c r="Q12" s="23">
        <v>1337262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6125</v>
      </c>
      <c r="G13" s="30">
        <v>6125</v>
      </c>
      <c r="H13" s="31">
        <v>6125</v>
      </c>
      <c r="I13" s="9"/>
      <c r="J13" s="333"/>
      <c r="K13" s="339"/>
      <c r="L13" s="337" t="s">
        <v>126</v>
      </c>
      <c r="M13" s="19" t="s">
        <v>35</v>
      </c>
      <c r="N13" s="11"/>
      <c r="O13" s="21">
        <v>236298</v>
      </c>
      <c r="P13" s="22">
        <v>234918</v>
      </c>
      <c r="Q13" s="23">
        <v>235843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2842</v>
      </c>
      <c r="G14" s="30">
        <v>2896</v>
      </c>
      <c r="H14" s="31">
        <v>2903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2842</v>
      </c>
      <c r="G15" s="34">
        <v>2896</v>
      </c>
      <c r="H15" s="35">
        <v>2903</v>
      </c>
      <c r="I15" s="9"/>
      <c r="J15" s="333"/>
      <c r="K15" s="338"/>
      <c r="L15" s="340" t="s">
        <v>39</v>
      </c>
      <c r="M15" s="341"/>
      <c r="N15" s="28"/>
      <c r="O15" s="21">
        <v>868220</v>
      </c>
      <c r="P15" s="22">
        <v>771302</v>
      </c>
      <c r="Q15" s="23">
        <v>706976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140961029</v>
      </c>
      <c r="G16" s="17">
        <v>142769307</v>
      </c>
      <c r="H16" s="18">
        <v>144306640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1124981</v>
      </c>
      <c r="P16" s="39">
        <f>P5-P11</f>
        <v>1188878</v>
      </c>
      <c r="Q16" s="40">
        <f>Q5-Q11</f>
        <v>1132398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41971963</v>
      </c>
      <c r="G17" s="22">
        <v>42573818</v>
      </c>
      <c r="H17" s="23">
        <v>43079323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36">
        <v>3298911</v>
      </c>
      <c r="P17" s="17">
        <v>2703556</v>
      </c>
      <c r="Q17" s="18">
        <v>2263809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47855860</v>
      </c>
      <c r="G18" s="22">
        <v>48548297</v>
      </c>
      <c r="H18" s="23">
        <v>49041797</v>
      </c>
      <c r="I18" s="9"/>
      <c r="J18" s="333"/>
      <c r="K18" s="337" t="s">
        <v>126</v>
      </c>
      <c r="L18" s="323" t="s">
        <v>49</v>
      </c>
      <c r="M18" s="324"/>
      <c r="N18" s="11"/>
      <c r="O18" s="21">
        <v>1836700</v>
      </c>
      <c r="P18" s="22">
        <v>1353237</v>
      </c>
      <c r="Q18" s="23">
        <v>1011100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3598367</v>
      </c>
      <c r="G19" s="22">
        <v>3724217</v>
      </c>
      <c r="H19" s="23">
        <v>3801618</v>
      </c>
      <c r="I19" s="9"/>
      <c r="J19" s="333"/>
      <c r="K19" s="338"/>
      <c r="L19" s="323" t="s">
        <v>27</v>
      </c>
      <c r="M19" s="324"/>
      <c r="N19" s="11"/>
      <c r="O19" s="109">
        <v>661477</v>
      </c>
      <c r="P19" s="22">
        <v>567625</v>
      </c>
      <c r="Q19" s="23">
        <f>96021+450488</f>
        <v>546509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47534839</v>
      </c>
      <c r="G20" s="22">
        <v>47922975</v>
      </c>
      <c r="H20" s="23">
        <v>48383902</v>
      </c>
      <c r="I20" s="9"/>
      <c r="J20" s="333"/>
      <c r="K20" s="323" t="s">
        <v>52</v>
      </c>
      <c r="L20" s="324"/>
      <c r="M20" s="324"/>
      <c r="N20" s="41" t="s">
        <v>133</v>
      </c>
      <c r="O20" s="21">
        <v>4438334</v>
      </c>
      <c r="P20" s="22">
        <v>3898330</v>
      </c>
      <c r="Q20" s="23">
        <v>3355949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76024980</v>
      </c>
      <c r="G21" s="39">
        <v>77159373</v>
      </c>
      <c r="H21" s="40">
        <v>78173644</v>
      </c>
      <c r="I21" s="9"/>
      <c r="J21" s="333"/>
      <c r="K21" s="337" t="s">
        <v>126</v>
      </c>
      <c r="L21" s="323" t="s">
        <v>55</v>
      </c>
      <c r="M21" s="324"/>
      <c r="N21" s="11"/>
      <c r="O21" s="21">
        <v>2141005</v>
      </c>
      <c r="P21" s="22">
        <v>1808278</v>
      </c>
      <c r="Q21" s="23">
        <v>1537333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846</v>
      </c>
      <c r="G22" s="44">
        <v>854</v>
      </c>
      <c r="H22" s="45">
        <v>859</v>
      </c>
      <c r="I22" s="9"/>
      <c r="J22" s="333"/>
      <c r="K22" s="339"/>
      <c r="L22" s="46" t="s">
        <v>126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135</v>
      </c>
      <c r="O23" s="21">
        <v>2297329</v>
      </c>
      <c r="P23" s="22">
        <v>2090052</v>
      </c>
      <c r="Q23" s="23">
        <v>1818616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136</v>
      </c>
      <c r="O24" s="42">
        <f>O17-O20</f>
        <v>-1139423</v>
      </c>
      <c r="P24" s="39">
        <f>P17-P20</f>
        <v>-1194774</v>
      </c>
      <c r="Q24" s="40">
        <f>Q17-Q20</f>
        <v>-1092140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150</v>
      </c>
      <c r="G25" s="46" t="s">
        <v>150</v>
      </c>
      <c r="H25" s="48" t="s">
        <v>150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-14442</v>
      </c>
      <c r="P25" s="51">
        <f>P16+P24</f>
        <v>-5896</v>
      </c>
      <c r="Q25" s="52">
        <f>Q16+Q24</f>
        <v>40258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2</v>
      </c>
      <c r="G26" s="22">
        <v>2</v>
      </c>
      <c r="H26" s="23">
        <v>3</v>
      </c>
      <c r="I26" s="9"/>
      <c r="J26" s="319" t="s">
        <v>71</v>
      </c>
      <c r="K26" s="320"/>
      <c r="L26" s="320"/>
      <c r="M26" s="320"/>
      <c r="N26" s="49" t="s">
        <v>138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87740</v>
      </c>
      <c r="G27" s="30">
        <v>87740</v>
      </c>
      <c r="H27" s="31">
        <v>86110</v>
      </c>
      <c r="I27" s="9"/>
      <c r="J27" s="319" t="s">
        <v>75</v>
      </c>
      <c r="K27" s="320"/>
      <c r="L27" s="320"/>
      <c r="M27" s="320"/>
      <c r="N27" s="49" t="s">
        <v>139</v>
      </c>
      <c r="O27" s="50">
        <v>61399</v>
      </c>
      <c r="P27" s="51">
        <v>51031</v>
      </c>
      <c r="Q27" s="52">
        <v>56903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140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66207</v>
      </c>
      <c r="G29" s="30">
        <v>63646</v>
      </c>
      <c r="H29" s="31">
        <v>63977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46957</v>
      </c>
      <c r="P29" s="51">
        <f>P25-P26+P27-P28</f>
        <v>45135</v>
      </c>
      <c r="Q29" s="52">
        <f>Q25-Q26+Q27-Q28</f>
        <v>97161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142</v>
      </c>
      <c r="O30" s="50">
        <v>26225</v>
      </c>
      <c r="P30" s="51">
        <v>25404</v>
      </c>
      <c r="Q30" s="52">
        <v>84992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55559</v>
      </c>
      <c r="G31" s="30">
        <v>55756</v>
      </c>
      <c r="H31" s="31">
        <v>57379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20732</v>
      </c>
      <c r="P31" s="51">
        <f>P29-P30</f>
        <v>19731</v>
      </c>
      <c r="Q31" s="52">
        <f>Q29-Q30</f>
        <v>12169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18662134</v>
      </c>
      <c r="G32" s="30">
        <v>18519596</v>
      </c>
      <c r="H32" s="31">
        <v>18705688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0.7429235042896225</v>
      </c>
      <c r="P32" s="58">
        <f>IF(P5=0,0,P5/(P11+P23))</f>
        <v>0.7862093458059217</v>
      </c>
      <c r="Q32" s="59">
        <f>IF(Q5=0,0,Q5/(Q11+Q23))</f>
        <v>0.8223546631583798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29">
        <v>18662134</v>
      </c>
      <c r="G34" s="30">
        <v>18519596</v>
      </c>
      <c r="H34" s="31">
        <v>18705688</v>
      </c>
      <c r="I34" s="9"/>
      <c r="J34" s="319" t="s">
        <v>94</v>
      </c>
      <c r="K34" s="320"/>
      <c r="L34" s="320"/>
      <c r="M34" s="320"/>
      <c r="N34" s="49"/>
      <c r="O34" s="50">
        <v>1877815</v>
      </c>
      <c r="P34" s="51">
        <v>1724871</v>
      </c>
      <c r="Q34" s="52">
        <v>1526297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29">
        <v>16572948</v>
      </c>
      <c r="G35" s="30">
        <v>16582933</v>
      </c>
      <c r="H35" s="31">
        <v>16734882</v>
      </c>
      <c r="I35" s="9"/>
      <c r="J35" s="315" t="s">
        <v>126</v>
      </c>
      <c r="K35" s="316"/>
      <c r="L35" s="317" t="s">
        <v>96</v>
      </c>
      <c r="M35" s="318"/>
      <c r="N35" s="49"/>
      <c r="O35" s="50">
        <v>1371132</v>
      </c>
      <c r="P35" s="51">
        <v>1296995</v>
      </c>
      <c r="Q35" s="52">
        <f>Q34-450488</f>
        <v>1075809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0.8880521380888167</v>
      </c>
      <c r="G36" s="61">
        <f>IF(G35=0,0,G35/G34)</f>
        <v>0.895426282517178</v>
      </c>
      <c r="H36" s="62">
        <f>IF(H35=0,0,H35/H34)</f>
        <v>0.8946413518711528</v>
      </c>
      <c r="I36" s="9"/>
      <c r="J36" s="319" t="s">
        <v>98</v>
      </c>
      <c r="K36" s="320"/>
      <c r="L36" s="320"/>
      <c r="M36" s="320"/>
      <c r="N36" s="49"/>
      <c r="O36" s="50">
        <v>25721088</v>
      </c>
      <c r="P36" s="51">
        <v>24984337</v>
      </c>
      <c r="Q36" s="52">
        <v>24176821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560158</v>
      </c>
      <c r="G37" s="17">
        <v>559652</v>
      </c>
      <c r="H37" s="18">
        <v>548145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2166089</v>
      </c>
      <c r="G38" s="22">
        <v>2154168</v>
      </c>
      <c r="H38" s="23">
        <v>2175752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1177248</v>
      </c>
      <c r="G39" s="22">
        <v>1125560</v>
      </c>
      <c r="H39" s="23">
        <v>1116905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988841</v>
      </c>
      <c r="G40" s="22">
        <v>1028608</v>
      </c>
      <c r="H40" s="23">
        <v>1058847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918909</v>
      </c>
      <c r="G41" s="22">
        <v>840535</v>
      </c>
      <c r="H41" s="23">
        <v>621240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3645156</v>
      </c>
      <c r="G42" s="39">
        <f>G37+G38+G41</f>
        <v>3554355</v>
      </c>
      <c r="H42" s="40">
        <f>H37+H38+H41</f>
        <v>3345137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232" t="s">
        <v>193</v>
      </c>
      <c r="G43" s="121" t="s">
        <v>193</v>
      </c>
      <c r="H43" s="122" t="s">
        <v>193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2040</v>
      </c>
      <c r="G44" s="22">
        <v>2040</v>
      </c>
      <c r="H44" s="23">
        <v>2040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36617</v>
      </c>
      <c r="G45" s="66">
        <v>36617</v>
      </c>
      <c r="H45" s="92">
        <v>36617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130.7</v>
      </c>
      <c r="G46" s="30">
        <v>129.9</v>
      </c>
      <c r="H46" s="31">
        <v>130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130.7</v>
      </c>
      <c r="G47" s="30">
        <v>129.9</v>
      </c>
      <c r="H47" s="31">
        <v>130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71</v>
      </c>
      <c r="G48" s="30">
        <v>67.9</v>
      </c>
      <c r="H48" s="31">
        <v>66.7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59.7</v>
      </c>
      <c r="G49" s="30">
        <v>62</v>
      </c>
      <c r="H49" s="31">
        <v>63.3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14.9</v>
      </c>
      <c r="G50" s="30">
        <v>26.8</v>
      </c>
      <c r="H50" s="31">
        <v>18.2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480</v>
      </c>
      <c r="G51" s="22">
        <v>480</v>
      </c>
      <c r="H51" s="23">
        <v>480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29677</v>
      </c>
      <c r="G52" s="94">
        <v>29677</v>
      </c>
      <c r="H52" s="95">
        <v>29677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25</v>
      </c>
      <c r="G53" s="17">
        <v>25</v>
      </c>
      <c r="H53" s="18">
        <v>25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28</v>
      </c>
      <c r="G54" s="22">
        <v>27</v>
      </c>
      <c r="H54" s="23">
        <v>26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53</v>
      </c>
      <c r="G55" s="39">
        <f>G53+G54</f>
        <v>52</v>
      </c>
      <c r="H55" s="40">
        <f>H53+H54</f>
        <v>51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3937007874015748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194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27026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2131722</v>
      </c>
      <c r="P5" s="17">
        <v>1910124</v>
      </c>
      <c r="Q5" s="18">
        <v>2027518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31503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1851622</v>
      </c>
      <c r="P6" s="22">
        <v>1665285</v>
      </c>
      <c r="Q6" s="23">
        <v>1728629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166092</v>
      </c>
      <c r="G7" s="17">
        <v>166924</v>
      </c>
      <c r="H7" s="18">
        <v>168024</v>
      </c>
      <c r="I7" s="9"/>
      <c r="J7" s="333"/>
      <c r="K7" s="339"/>
      <c r="L7" s="337" t="s">
        <v>17</v>
      </c>
      <c r="M7" s="19" t="s">
        <v>18</v>
      </c>
      <c r="N7" s="11"/>
      <c r="O7" s="21">
        <v>1594068</v>
      </c>
      <c r="P7" s="22">
        <v>1545765</v>
      </c>
      <c r="Q7" s="23">
        <v>1591086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120350</v>
      </c>
      <c r="G8" s="22">
        <v>127350</v>
      </c>
      <c r="H8" s="23">
        <v>132011</v>
      </c>
      <c r="I8" s="24"/>
      <c r="J8" s="333"/>
      <c r="K8" s="339"/>
      <c r="L8" s="339"/>
      <c r="M8" s="19" t="s">
        <v>20</v>
      </c>
      <c r="N8" s="11"/>
      <c r="O8" s="21">
        <v>132402</v>
      </c>
      <c r="P8" s="22">
        <v>119520</v>
      </c>
      <c r="Q8" s="23">
        <v>137543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120350</v>
      </c>
      <c r="G9" s="22">
        <v>127350</v>
      </c>
      <c r="H9" s="23">
        <v>132011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0.7245984153360788</v>
      </c>
      <c r="G10" s="26">
        <f>IF(G9=0,0,G9/G7)</f>
        <v>0.7629220483573362</v>
      </c>
      <c r="H10" s="27">
        <f>IF(H9=0,0,H9/H7)</f>
        <v>0.7856675236870924</v>
      </c>
      <c r="I10" s="9"/>
      <c r="J10" s="333"/>
      <c r="K10" s="338"/>
      <c r="L10" s="340" t="s">
        <v>27</v>
      </c>
      <c r="M10" s="341"/>
      <c r="N10" s="28"/>
      <c r="O10" s="21">
        <v>278269</v>
      </c>
      <c r="P10" s="22">
        <v>243326</v>
      </c>
      <c r="Q10" s="23">
        <v>297422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112380</v>
      </c>
      <c r="G11" s="22">
        <v>116719</v>
      </c>
      <c r="H11" s="23">
        <v>122384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1416476</v>
      </c>
      <c r="P11" s="22">
        <v>1431668</v>
      </c>
      <c r="Q11" s="23">
        <v>1490863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0.9337764852513503</v>
      </c>
      <c r="G12" s="26">
        <f>IF(G11=0,0,G11/G9)</f>
        <v>0.9165213977228112</v>
      </c>
      <c r="H12" s="27">
        <f>IF(H11=0,0,H11/H9)</f>
        <v>0.9270742589632682</v>
      </c>
      <c r="I12" s="9"/>
      <c r="J12" s="333"/>
      <c r="K12" s="337" t="s">
        <v>12</v>
      </c>
      <c r="L12" s="323" t="s">
        <v>33</v>
      </c>
      <c r="M12" s="324"/>
      <c r="N12" s="11"/>
      <c r="O12" s="21">
        <v>879451</v>
      </c>
      <c r="P12" s="22">
        <v>916627</v>
      </c>
      <c r="Q12" s="23">
        <v>989934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1462</v>
      </c>
      <c r="G13" s="30">
        <v>1462</v>
      </c>
      <c r="H13" s="31">
        <v>1462</v>
      </c>
      <c r="I13" s="9"/>
      <c r="J13" s="333"/>
      <c r="K13" s="339"/>
      <c r="L13" s="337" t="s">
        <v>17</v>
      </c>
      <c r="M13" s="19" t="s">
        <v>35</v>
      </c>
      <c r="N13" s="11"/>
      <c r="O13" s="21">
        <v>72889</v>
      </c>
      <c r="P13" s="22">
        <v>71726</v>
      </c>
      <c r="Q13" s="23">
        <v>71763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1288</v>
      </c>
      <c r="G14" s="30">
        <v>1365</v>
      </c>
      <c r="H14" s="31">
        <v>1425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1288</v>
      </c>
      <c r="G15" s="34">
        <v>1365</v>
      </c>
      <c r="H15" s="35">
        <v>1425</v>
      </c>
      <c r="I15" s="9"/>
      <c r="J15" s="333"/>
      <c r="K15" s="338"/>
      <c r="L15" s="340" t="s">
        <v>39</v>
      </c>
      <c r="M15" s="341"/>
      <c r="N15" s="28"/>
      <c r="O15" s="21">
        <v>537025</v>
      </c>
      <c r="P15" s="22">
        <v>515041</v>
      </c>
      <c r="Q15" s="23">
        <v>500929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60495218</v>
      </c>
      <c r="G16" s="17">
        <v>63111250</v>
      </c>
      <c r="H16" s="18">
        <v>65184465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715246</v>
      </c>
      <c r="P16" s="39">
        <f>P5-P11</f>
        <v>478456</v>
      </c>
      <c r="Q16" s="40">
        <f>Q5-Q11</f>
        <v>536655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12390989</v>
      </c>
      <c r="G17" s="22">
        <v>12987504</v>
      </c>
      <c r="H17" s="23">
        <v>13592904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2816896</v>
      </c>
      <c r="P17" s="17">
        <v>2835806</v>
      </c>
      <c r="Q17" s="18">
        <v>2212344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27716600</v>
      </c>
      <c r="G18" s="22">
        <v>28469200</v>
      </c>
      <c r="H18" s="23">
        <v>29206800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917100</v>
      </c>
      <c r="P18" s="22">
        <v>752600</v>
      </c>
      <c r="Q18" s="23">
        <v>737600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3043135</v>
      </c>
      <c r="G19" s="22">
        <v>3195155</v>
      </c>
      <c r="H19" s="23">
        <v>3305491</v>
      </c>
      <c r="I19" s="9"/>
      <c r="J19" s="333"/>
      <c r="K19" s="338"/>
      <c r="L19" s="323" t="s">
        <v>27</v>
      </c>
      <c r="M19" s="324"/>
      <c r="N19" s="11"/>
      <c r="O19" s="109">
        <v>797883</v>
      </c>
      <c r="P19" s="22">
        <v>757154</v>
      </c>
      <c r="Q19" s="23">
        <v>565035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17344494</v>
      </c>
      <c r="G20" s="22">
        <v>18459391</v>
      </c>
      <c r="H20" s="23">
        <v>19079270</v>
      </c>
      <c r="I20" s="9"/>
      <c r="J20" s="333"/>
      <c r="K20" s="323" t="s">
        <v>52</v>
      </c>
      <c r="L20" s="324"/>
      <c r="M20" s="324"/>
      <c r="N20" s="41" t="s">
        <v>53</v>
      </c>
      <c r="O20" s="21">
        <v>3322534</v>
      </c>
      <c r="P20" s="22">
        <v>3363796</v>
      </c>
      <c r="Q20" s="23">
        <v>2871550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23302447</v>
      </c>
      <c r="G21" s="39">
        <v>24495477</v>
      </c>
      <c r="H21" s="40">
        <v>25706277</v>
      </c>
      <c r="I21" s="9"/>
      <c r="J21" s="333"/>
      <c r="K21" s="337" t="s">
        <v>17</v>
      </c>
      <c r="L21" s="323" t="s">
        <v>55</v>
      </c>
      <c r="M21" s="324"/>
      <c r="N21" s="11"/>
      <c r="O21" s="21">
        <v>2420688</v>
      </c>
      <c r="P21" s="22">
        <v>2616032</v>
      </c>
      <c r="Q21" s="23">
        <v>2073215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397</v>
      </c>
      <c r="G22" s="44">
        <v>423</v>
      </c>
      <c r="H22" s="45">
        <v>441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1">
        <v>901846</v>
      </c>
      <c r="P23" s="22">
        <v>757764</v>
      </c>
      <c r="Q23" s="23">
        <v>798335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65</v>
      </c>
      <c r="O24" s="42">
        <f>O17-O20</f>
        <v>-505638</v>
      </c>
      <c r="P24" s="39">
        <f>P17-P20</f>
        <v>-527990</v>
      </c>
      <c r="Q24" s="40">
        <f>Q17-Q20</f>
        <v>-659206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157</v>
      </c>
      <c r="G25" s="46" t="s">
        <v>157</v>
      </c>
      <c r="H25" s="48" t="s">
        <v>157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209608</v>
      </c>
      <c r="P25" s="51">
        <f>P16+P24</f>
        <v>-49534</v>
      </c>
      <c r="Q25" s="52">
        <f>Q16+Q24</f>
        <v>-122551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/>
      <c r="G26" s="22"/>
      <c r="H26" s="23"/>
      <c r="I26" s="9"/>
      <c r="J26" s="319" t="s">
        <v>71</v>
      </c>
      <c r="K26" s="320"/>
      <c r="L26" s="320"/>
      <c r="M26" s="320"/>
      <c r="N26" s="49" t="s">
        <v>72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/>
      <c r="G27" s="30"/>
      <c r="H27" s="31"/>
      <c r="I27" s="9"/>
      <c r="J27" s="319" t="s">
        <v>75</v>
      </c>
      <c r="K27" s="320"/>
      <c r="L27" s="320"/>
      <c r="M27" s="320"/>
      <c r="N27" s="49" t="s">
        <v>76</v>
      </c>
      <c r="O27" s="50">
        <v>90430</v>
      </c>
      <c r="P27" s="51">
        <v>300038</v>
      </c>
      <c r="Q27" s="52">
        <v>250503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40616</v>
      </c>
      <c r="G29" s="30">
        <v>44318</v>
      </c>
      <c r="H29" s="31">
        <v>42797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300038</v>
      </c>
      <c r="P29" s="51">
        <f>P25-P26+P27-P28</f>
        <v>250504</v>
      </c>
      <c r="Q29" s="52">
        <f>Q25-Q26+Q27-Q28</f>
        <v>127952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84</v>
      </c>
      <c r="O30" s="50">
        <v>288785</v>
      </c>
      <c r="P30" s="51">
        <v>224708</v>
      </c>
      <c r="Q30" s="52">
        <v>102742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38399</v>
      </c>
      <c r="G31" s="30">
        <v>39738</v>
      </c>
      <c r="H31" s="31">
        <v>40190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11253</v>
      </c>
      <c r="P31" s="51">
        <f>P29-P30</f>
        <v>25796</v>
      </c>
      <c r="Q31" s="52">
        <f>Q29-Q30</f>
        <v>25210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86">
        <v>14135328</v>
      </c>
      <c r="G32" s="87">
        <v>14695794</v>
      </c>
      <c r="H32" s="88">
        <v>14938700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0.9195107495852604</v>
      </c>
      <c r="P32" s="58">
        <f>IF(P5=0,0,P5/(P11+P23))</f>
        <v>0.8724290135523735</v>
      </c>
      <c r="Q32" s="59">
        <f>IF(Q5=0,0,Q5/(Q11+Q23))</f>
        <v>0.8856892239116058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86">
        <v>14135328</v>
      </c>
      <c r="G34" s="87">
        <v>14695794</v>
      </c>
      <c r="H34" s="88">
        <v>14938700</v>
      </c>
      <c r="I34" s="9"/>
      <c r="J34" s="319" t="s">
        <v>94</v>
      </c>
      <c r="K34" s="320"/>
      <c r="L34" s="320"/>
      <c r="M34" s="320"/>
      <c r="N34" s="49"/>
      <c r="O34" s="50">
        <v>1208554</v>
      </c>
      <c r="P34" s="51">
        <v>1120000</v>
      </c>
      <c r="Q34" s="52">
        <v>1000000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86">
        <v>11498582</v>
      </c>
      <c r="G35" s="87">
        <v>11721946</v>
      </c>
      <c r="H35" s="88">
        <v>11993295</v>
      </c>
      <c r="I35" s="9"/>
      <c r="J35" s="315" t="s">
        <v>17</v>
      </c>
      <c r="K35" s="316"/>
      <c r="L35" s="317" t="s">
        <v>96</v>
      </c>
      <c r="M35" s="318"/>
      <c r="N35" s="49"/>
      <c r="O35" s="50">
        <v>493979</v>
      </c>
      <c r="P35" s="51">
        <v>420592</v>
      </c>
      <c r="Q35" s="52">
        <v>490204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0.8134641092162842</v>
      </c>
      <c r="G36" s="61">
        <f>IF(G35=0,0,G35/G34)</f>
        <v>0.7976395150884668</v>
      </c>
      <c r="H36" s="62">
        <f>IF(H35=0,0,H35/H34)</f>
        <v>0.8028339145976557</v>
      </c>
      <c r="I36" s="9"/>
      <c r="J36" s="319" t="s">
        <v>98</v>
      </c>
      <c r="K36" s="320"/>
      <c r="L36" s="320"/>
      <c r="M36" s="320"/>
      <c r="N36" s="49"/>
      <c r="O36" s="50">
        <v>18796562</v>
      </c>
      <c r="P36" s="51">
        <v>18801398</v>
      </c>
      <c r="Q36" s="52">
        <v>18740663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132402</v>
      </c>
      <c r="G37" s="17">
        <v>119520</v>
      </c>
      <c r="H37" s="18">
        <v>137543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1807420</v>
      </c>
      <c r="G38" s="22">
        <v>1839515</v>
      </c>
      <c r="H38" s="23">
        <v>1879114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848460</v>
      </c>
      <c r="G39" s="22">
        <v>881878</v>
      </c>
      <c r="H39" s="23">
        <v>964054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958960</v>
      </c>
      <c r="G40" s="22">
        <v>957637</v>
      </c>
      <c r="H40" s="23">
        <v>915060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378500</v>
      </c>
      <c r="G41" s="22">
        <v>220397</v>
      </c>
      <c r="H41" s="23">
        <v>272541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2318322</v>
      </c>
      <c r="G42" s="39">
        <f>G37+G38+G41</f>
        <v>2179432</v>
      </c>
      <c r="H42" s="40">
        <f>H37+H38+H41</f>
        <v>2289198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145</v>
      </c>
      <c r="G43" s="17" t="s">
        <v>145</v>
      </c>
      <c r="H43" s="18" t="s">
        <v>145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2100</v>
      </c>
      <c r="G44" s="22">
        <v>2100</v>
      </c>
      <c r="H44" s="23">
        <v>2100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38626</v>
      </c>
      <c r="G45" s="66">
        <v>38626</v>
      </c>
      <c r="H45" s="92">
        <v>38626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138.6</v>
      </c>
      <c r="G46" s="30">
        <v>131.9</v>
      </c>
      <c r="H46" s="31">
        <v>132.664626359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157.2</v>
      </c>
      <c r="G47" s="30">
        <v>156.8</v>
      </c>
      <c r="H47" s="31">
        <v>156.680378494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73.8</v>
      </c>
      <c r="G48" s="30">
        <v>75.1</v>
      </c>
      <c r="H48" s="31">
        <v>80.3827471933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83.4</v>
      </c>
      <c r="G49" s="30">
        <v>81.7</v>
      </c>
      <c r="H49" s="31">
        <v>76.2976313014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4.3</v>
      </c>
      <c r="G50" s="30">
        <v>4.9</v>
      </c>
      <c r="H50" s="31">
        <v>3.7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620</v>
      </c>
      <c r="G51" s="22">
        <v>620</v>
      </c>
      <c r="H51" s="23">
        <v>620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31336</v>
      </c>
      <c r="G52" s="94">
        <v>31336</v>
      </c>
      <c r="H52" s="95">
        <v>31336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8</v>
      </c>
      <c r="G53" s="17">
        <v>8</v>
      </c>
      <c r="H53" s="18">
        <v>8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15</v>
      </c>
      <c r="G54" s="22">
        <v>14</v>
      </c>
      <c r="H54" s="23">
        <v>14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23</v>
      </c>
      <c r="G55" s="39">
        <f>G53+G54</f>
        <v>22</v>
      </c>
      <c r="H55" s="40">
        <f>H53+H54</f>
        <v>22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horizontalDpi="300" verticalDpi="3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3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195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24707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17">
        <v>1662445</v>
      </c>
      <c r="P5" s="17">
        <v>1760472</v>
      </c>
      <c r="Q5" s="214">
        <v>1570198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25659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2">
        <v>1424570</v>
      </c>
      <c r="P6" s="22">
        <v>1399459</v>
      </c>
      <c r="Q6" s="215">
        <v>1412807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7">
        <v>136193</v>
      </c>
      <c r="G7" s="17">
        <v>135053</v>
      </c>
      <c r="H7" s="214">
        <v>133923</v>
      </c>
      <c r="I7" s="9"/>
      <c r="J7" s="333"/>
      <c r="K7" s="339"/>
      <c r="L7" s="337" t="s">
        <v>17</v>
      </c>
      <c r="M7" s="19" t="s">
        <v>18</v>
      </c>
      <c r="N7" s="11"/>
      <c r="O7" s="22">
        <v>1393043</v>
      </c>
      <c r="P7" s="22">
        <v>1368274</v>
      </c>
      <c r="Q7" s="215">
        <v>1361049</v>
      </c>
    </row>
    <row r="8" spans="1:17" ht="26.25" customHeight="1">
      <c r="A8" s="326"/>
      <c r="B8" s="307" t="s">
        <v>19</v>
      </c>
      <c r="C8" s="308"/>
      <c r="D8" s="308"/>
      <c r="E8" s="20"/>
      <c r="F8" s="22">
        <v>110383</v>
      </c>
      <c r="G8" s="22">
        <v>109682</v>
      </c>
      <c r="H8" s="215">
        <v>109354</v>
      </c>
      <c r="I8" s="24"/>
      <c r="J8" s="333"/>
      <c r="K8" s="339"/>
      <c r="L8" s="339"/>
      <c r="M8" s="19" t="s">
        <v>20</v>
      </c>
      <c r="N8" s="11"/>
      <c r="O8" s="22">
        <v>5624</v>
      </c>
      <c r="P8" s="22">
        <v>5916</v>
      </c>
      <c r="Q8" s="215">
        <v>26658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2">
        <v>110383</v>
      </c>
      <c r="G9" s="22">
        <v>109682</v>
      </c>
      <c r="H9" s="215">
        <v>109354</v>
      </c>
      <c r="I9" s="9"/>
      <c r="J9" s="333"/>
      <c r="K9" s="339"/>
      <c r="L9" s="338"/>
      <c r="M9" s="19" t="s">
        <v>23</v>
      </c>
      <c r="N9" s="11" t="s">
        <v>24</v>
      </c>
      <c r="O9" s="22">
        <v>10000</v>
      </c>
      <c r="P9" s="22">
        <v>10000</v>
      </c>
      <c r="Q9" s="215">
        <v>10000</v>
      </c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6">
        <f>IF(F9=0,0,F9/F7)</f>
        <v>0.8104895258934013</v>
      </c>
      <c r="G10" s="26">
        <f>IF(G9=0,0,G9/G7)</f>
        <v>0.8121404189466358</v>
      </c>
      <c r="H10" s="216">
        <f>IF(H9=0,0,H9/H7)</f>
        <v>0.8165438348901981</v>
      </c>
      <c r="I10" s="9"/>
      <c r="J10" s="333"/>
      <c r="K10" s="338"/>
      <c r="L10" s="340" t="s">
        <v>27</v>
      </c>
      <c r="M10" s="341"/>
      <c r="N10" s="28"/>
      <c r="O10" s="22">
        <v>237800</v>
      </c>
      <c r="P10" s="22">
        <v>358089</v>
      </c>
      <c r="Q10" s="215">
        <v>157316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2">
        <v>108111</v>
      </c>
      <c r="G11" s="22">
        <v>107850</v>
      </c>
      <c r="H11" s="215">
        <v>107958</v>
      </c>
      <c r="I11" s="9"/>
      <c r="J11" s="333"/>
      <c r="K11" s="324" t="s">
        <v>30</v>
      </c>
      <c r="L11" s="324"/>
      <c r="M11" s="324"/>
      <c r="N11" s="11" t="s">
        <v>22</v>
      </c>
      <c r="O11" s="22">
        <v>1260760</v>
      </c>
      <c r="P11" s="22">
        <v>1361951</v>
      </c>
      <c r="Q11" s="215">
        <v>1121057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6">
        <f>IF(F11=0,0,F11/F9)</f>
        <v>0.9794171203899151</v>
      </c>
      <c r="G12" s="26">
        <f>IF(G11=0,0,G11/G9)</f>
        <v>0.9832971681770938</v>
      </c>
      <c r="H12" s="216">
        <f>IF(H11=0,0,H11/H9)</f>
        <v>0.9872341203796843</v>
      </c>
      <c r="I12" s="9"/>
      <c r="J12" s="333"/>
      <c r="K12" s="337" t="s">
        <v>12</v>
      </c>
      <c r="L12" s="323" t="s">
        <v>33</v>
      </c>
      <c r="M12" s="324"/>
      <c r="N12" s="11"/>
      <c r="O12" s="22">
        <v>855924</v>
      </c>
      <c r="P12" s="22">
        <v>980244</v>
      </c>
      <c r="Q12" s="215">
        <v>762052</v>
      </c>
    </row>
    <row r="13" spans="1:17" ht="26.25" customHeight="1">
      <c r="A13" s="326"/>
      <c r="B13" s="307" t="s">
        <v>34</v>
      </c>
      <c r="C13" s="308"/>
      <c r="D13" s="308"/>
      <c r="E13" s="20"/>
      <c r="F13" s="30">
        <v>1375</v>
      </c>
      <c r="G13" s="30">
        <v>1424</v>
      </c>
      <c r="H13" s="217">
        <v>1424</v>
      </c>
      <c r="I13" s="9"/>
      <c r="J13" s="333"/>
      <c r="K13" s="339"/>
      <c r="L13" s="337" t="s">
        <v>17</v>
      </c>
      <c r="M13" s="19" t="s">
        <v>35</v>
      </c>
      <c r="N13" s="11"/>
      <c r="O13" s="22">
        <v>63810</v>
      </c>
      <c r="P13" s="22">
        <v>56211</v>
      </c>
      <c r="Q13" s="215">
        <v>56860</v>
      </c>
    </row>
    <row r="14" spans="1:17" ht="26.25" customHeight="1">
      <c r="A14" s="326"/>
      <c r="B14" s="307" t="s">
        <v>36</v>
      </c>
      <c r="C14" s="308"/>
      <c r="D14" s="308"/>
      <c r="E14" s="20"/>
      <c r="F14" s="30">
        <v>1235</v>
      </c>
      <c r="G14" s="30">
        <v>1240</v>
      </c>
      <c r="H14" s="217">
        <v>1243</v>
      </c>
      <c r="I14" s="9"/>
      <c r="J14" s="333"/>
      <c r="K14" s="339"/>
      <c r="L14" s="338"/>
      <c r="M14" s="19" t="s">
        <v>37</v>
      </c>
      <c r="N14" s="11"/>
      <c r="O14" s="22">
        <v>10000</v>
      </c>
      <c r="P14" s="22">
        <v>10000</v>
      </c>
      <c r="Q14" s="215">
        <v>10000</v>
      </c>
    </row>
    <row r="15" spans="1:17" ht="26.25" customHeight="1" thickBot="1">
      <c r="A15" s="327"/>
      <c r="B15" s="309" t="s">
        <v>38</v>
      </c>
      <c r="C15" s="310"/>
      <c r="D15" s="310"/>
      <c r="E15" s="32"/>
      <c r="F15" s="34">
        <v>1235</v>
      </c>
      <c r="G15" s="34">
        <v>1240</v>
      </c>
      <c r="H15" s="218">
        <v>1243</v>
      </c>
      <c r="I15" s="9"/>
      <c r="J15" s="333"/>
      <c r="K15" s="338"/>
      <c r="L15" s="340" t="s">
        <v>39</v>
      </c>
      <c r="M15" s="341"/>
      <c r="N15" s="28"/>
      <c r="O15" s="22">
        <v>404836</v>
      </c>
      <c r="P15" s="22">
        <v>381707</v>
      </c>
      <c r="Q15" s="215">
        <v>359005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7">
        <v>40394978</v>
      </c>
      <c r="G16" s="17">
        <v>40954351</v>
      </c>
      <c r="H16" s="214">
        <v>42285473</v>
      </c>
      <c r="I16" s="9"/>
      <c r="J16" s="334"/>
      <c r="K16" s="328" t="s">
        <v>42</v>
      </c>
      <c r="L16" s="329"/>
      <c r="M16" s="329"/>
      <c r="N16" s="37" t="s">
        <v>29</v>
      </c>
      <c r="O16" s="39">
        <f>O5-O11</f>
        <v>401685</v>
      </c>
      <c r="P16" s="39">
        <f>P5-P11</f>
        <v>398521</v>
      </c>
      <c r="Q16" s="219">
        <f>Q5-Q11</f>
        <v>449141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2">
        <v>6128577</v>
      </c>
      <c r="G17" s="22">
        <v>6247145</v>
      </c>
      <c r="H17" s="215">
        <v>6786340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17">
        <v>1054743</v>
      </c>
      <c r="P17" s="17">
        <v>1186585</v>
      </c>
      <c r="Q17" s="214">
        <v>1721831</v>
      </c>
    </row>
    <row r="18" spans="1:17" ht="26.25" customHeight="1">
      <c r="A18" s="303"/>
      <c r="B18" s="314"/>
      <c r="C18" s="307" t="s">
        <v>48</v>
      </c>
      <c r="D18" s="308"/>
      <c r="E18" s="20"/>
      <c r="F18" s="22">
        <v>21778760</v>
      </c>
      <c r="G18" s="22">
        <v>21958460</v>
      </c>
      <c r="H18" s="215">
        <v>22422360</v>
      </c>
      <c r="I18" s="9"/>
      <c r="J18" s="333"/>
      <c r="K18" s="337" t="s">
        <v>17</v>
      </c>
      <c r="L18" s="323" t="s">
        <v>49</v>
      </c>
      <c r="M18" s="324"/>
      <c r="N18" s="11"/>
      <c r="O18" s="22">
        <v>555600</v>
      </c>
      <c r="P18" s="22">
        <v>561700</v>
      </c>
      <c r="Q18" s="215">
        <v>797900</v>
      </c>
    </row>
    <row r="19" spans="1:17" ht="26.25" customHeight="1">
      <c r="A19" s="303"/>
      <c r="B19" s="314"/>
      <c r="C19" s="307" t="s">
        <v>50</v>
      </c>
      <c r="D19" s="308"/>
      <c r="E19" s="20"/>
      <c r="F19" s="22">
        <v>1836628</v>
      </c>
      <c r="G19" s="22">
        <v>1855787</v>
      </c>
      <c r="H19" s="215">
        <v>1872299</v>
      </c>
      <c r="I19" s="9"/>
      <c r="J19" s="333"/>
      <c r="K19" s="338"/>
      <c r="L19" s="323" t="s">
        <v>27</v>
      </c>
      <c r="M19" s="324"/>
      <c r="N19" s="11"/>
      <c r="O19" s="22">
        <v>388870</v>
      </c>
      <c r="P19" s="22">
        <v>486337</v>
      </c>
      <c r="Q19" s="215">
        <v>365738</v>
      </c>
    </row>
    <row r="20" spans="1:17" ht="26.25" customHeight="1">
      <c r="A20" s="303"/>
      <c r="B20" s="314"/>
      <c r="C20" s="307" t="s">
        <v>51</v>
      </c>
      <c r="D20" s="308"/>
      <c r="E20" s="20"/>
      <c r="F20" s="22">
        <v>10651013</v>
      </c>
      <c r="G20" s="22">
        <v>10892959</v>
      </c>
      <c r="H20" s="215">
        <v>11204474</v>
      </c>
      <c r="I20" s="9"/>
      <c r="J20" s="333"/>
      <c r="K20" s="323" t="s">
        <v>52</v>
      </c>
      <c r="L20" s="324"/>
      <c r="M20" s="324"/>
      <c r="N20" s="41" t="s">
        <v>53</v>
      </c>
      <c r="O20" s="22">
        <v>1326554</v>
      </c>
      <c r="P20" s="22">
        <v>1447410</v>
      </c>
      <c r="Q20" s="215">
        <v>2216583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39">
        <v>12165803</v>
      </c>
      <c r="G21" s="39">
        <v>12454548</v>
      </c>
      <c r="H21" s="219">
        <v>13510545</v>
      </c>
      <c r="I21" s="9"/>
      <c r="J21" s="333"/>
      <c r="K21" s="337" t="s">
        <v>17</v>
      </c>
      <c r="L21" s="323" t="s">
        <v>55</v>
      </c>
      <c r="M21" s="324"/>
      <c r="N21" s="11"/>
      <c r="O21" s="22">
        <v>440502</v>
      </c>
      <c r="P21" s="22">
        <v>559373</v>
      </c>
      <c r="Q21" s="215">
        <v>1331122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4">
        <v>348</v>
      </c>
      <c r="G22" s="44">
        <v>352</v>
      </c>
      <c r="H22" s="220">
        <v>355</v>
      </c>
      <c r="I22" s="9"/>
      <c r="J22" s="333"/>
      <c r="K22" s="339"/>
      <c r="L22" s="46" t="s">
        <v>17</v>
      </c>
      <c r="M22" s="19" t="s">
        <v>58</v>
      </c>
      <c r="N22" s="11"/>
      <c r="O22" s="22"/>
      <c r="P22" s="22"/>
      <c r="Q22" s="215"/>
    </row>
    <row r="23" spans="1:17" ht="26.25" customHeight="1">
      <c r="A23" s="326"/>
      <c r="B23" s="307" t="s">
        <v>59</v>
      </c>
      <c r="C23" s="308"/>
      <c r="D23" s="308"/>
      <c r="E23" s="20"/>
      <c r="F23" s="46" t="s">
        <v>60</v>
      </c>
      <c r="G23" s="46" t="s">
        <v>60</v>
      </c>
      <c r="H23" s="221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2">
        <v>886052</v>
      </c>
      <c r="P23" s="22">
        <v>888037</v>
      </c>
      <c r="Q23" s="215">
        <v>885461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6"/>
      <c r="G24" s="46">
        <v>0</v>
      </c>
      <c r="H24" s="221"/>
      <c r="I24" s="9"/>
      <c r="J24" s="334"/>
      <c r="K24" s="328" t="s">
        <v>64</v>
      </c>
      <c r="L24" s="329"/>
      <c r="M24" s="329"/>
      <c r="N24" s="37" t="s">
        <v>65</v>
      </c>
      <c r="O24" s="39">
        <f>O17-O20</f>
        <v>-271811</v>
      </c>
      <c r="P24" s="39">
        <f>P17-P20</f>
        <v>-260825</v>
      </c>
      <c r="Q24" s="219">
        <f>Q17-Q20</f>
        <v>-494752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6" t="s">
        <v>157</v>
      </c>
      <c r="G25" s="46" t="s">
        <v>157</v>
      </c>
      <c r="H25" s="221" t="s">
        <v>157</v>
      </c>
      <c r="I25" s="9"/>
      <c r="J25" s="319" t="s">
        <v>68</v>
      </c>
      <c r="K25" s="320"/>
      <c r="L25" s="320"/>
      <c r="M25" s="320"/>
      <c r="N25" s="49" t="s">
        <v>69</v>
      </c>
      <c r="O25" s="51">
        <f>O16+O24</f>
        <v>129874</v>
      </c>
      <c r="P25" s="51">
        <f>P16+P24</f>
        <v>137696</v>
      </c>
      <c r="Q25" s="226">
        <f>Q16+Q24</f>
        <v>-45611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2"/>
      <c r="G26" s="22"/>
      <c r="H26" s="215"/>
      <c r="I26" s="9"/>
      <c r="J26" s="319" t="s">
        <v>71</v>
      </c>
      <c r="K26" s="320"/>
      <c r="L26" s="320"/>
      <c r="M26" s="320"/>
      <c r="N26" s="49" t="s">
        <v>72</v>
      </c>
      <c r="O26" s="54"/>
      <c r="P26" s="54"/>
      <c r="Q26" s="227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30"/>
      <c r="G27" s="30"/>
      <c r="H27" s="217"/>
      <c r="I27" s="9"/>
      <c r="J27" s="319" t="s">
        <v>75</v>
      </c>
      <c r="K27" s="320"/>
      <c r="L27" s="320"/>
      <c r="M27" s="320"/>
      <c r="N27" s="49" t="s">
        <v>76</v>
      </c>
      <c r="O27" s="51">
        <v>293388</v>
      </c>
      <c r="P27" s="51">
        <v>423262</v>
      </c>
      <c r="Q27" s="226">
        <v>560958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30"/>
      <c r="G28" s="30"/>
      <c r="H28" s="217"/>
      <c r="I28" s="9"/>
      <c r="J28" s="319" t="s">
        <v>78</v>
      </c>
      <c r="K28" s="320"/>
      <c r="L28" s="320"/>
      <c r="M28" s="320"/>
      <c r="N28" s="49" t="s">
        <v>79</v>
      </c>
      <c r="O28" s="54"/>
      <c r="P28" s="54"/>
      <c r="Q28" s="227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30">
        <v>40384</v>
      </c>
      <c r="G29" s="30">
        <v>38616</v>
      </c>
      <c r="H29" s="217">
        <v>38662</v>
      </c>
      <c r="I29" s="9"/>
      <c r="J29" s="319" t="s">
        <v>81</v>
      </c>
      <c r="K29" s="320"/>
      <c r="L29" s="320"/>
      <c r="M29" s="320"/>
      <c r="N29" s="49" t="s">
        <v>82</v>
      </c>
      <c r="O29" s="51">
        <f>O25-O26+O27-O28</f>
        <v>423262</v>
      </c>
      <c r="P29" s="51">
        <f>P25-P26+P27-P28</f>
        <v>560958</v>
      </c>
      <c r="Q29" s="226">
        <f>Q25-Q26+Q27-Q28</f>
        <v>515347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30"/>
      <c r="G30" s="30"/>
      <c r="H30" s="217"/>
      <c r="I30" s="9"/>
      <c r="J30" s="319" t="s">
        <v>83</v>
      </c>
      <c r="K30" s="320"/>
      <c r="L30" s="320"/>
      <c r="M30" s="320"/>
      <c r="N30" s="49" t="s">
        <v>84</v>
      </c>
      <c r="O30" s="51">
        <v>101048</v>
      </c>
      <c r="P30" s="51">
        <v>257158</v>
      </c>
      <c r="Q30" s="226">
        <v>230690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30">
        <v>36615</v>
      </c>
      <c r="G31" s="30">
        <v>35454</v>
      </c>
      <c r="H31" s="217">
        <v>35155</v>
      </c>
      <c r="I31" s="9"/>
      <c r="J31" s="319" t="s">
        <v>86</v>
      </c>
      <c r="K31" s="320"/>
      <c r="L31" s="320"/>
      <c r="M31" s="320"/>
      <c r="N31" s="49" t="s">
        <v>87</v>
      </c>
      <c r="O31" s="51">
        <f>O29-O30</f>
        <v>322214</v>
      </c>
      <c r="P31" s="51">
        <f>P29-P30</f>
        <v>303800</v>
      </c>
      <c r="Q31" s="226">
        <f>Q29-Q30</f>
        <v>284657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30">
        <v>14150412</v>
      </c>
      <c r="G32" s="30">
        <v>13581379</v>
      </c>
      <c r="H32" s="217">
        <v>13553544</v>
      </c>
      <c r="I32" s="9"/>
      <c r="J32" s="319" t="s">
        <v>89</v>
      </c>
      <c r="K32" s="320"/>
      <c r="L32" s="320"/>
      <c r="M32" s="320"/>
      <c r="N32" s="49"/>
      <c r="O32" s="58">
        <f>IF(O5=0,0,O5/(O11+O23))</f>
        <v>0.7743784737555035</v>
      </c>
      <c r="P32" s="58">
        <f>IF(P5=0,0,P5/(P11+P23))</f>
        <v>0.7824361729929227</v>
      </c>
      <c r="Q32" s="228">
        <f>IF(Q5=0,0,Q5/(Q11+Q23))</f>
        <v>0.7825486738718517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30"/>
      <c r="G33" s="30"/>
      <c r="H33" s="217"/>
      <c r="I33" s="9"/>
      <c r="J33" s="319" t="s">
        <v>92</v>
      </c>
      <c r="K33" s="320"/>
      <c r="L33" s="320"/>
      <c r="M33" s="320"/>
      <c r="N33" s="49"/>
      <c r="O33" s="58">
        <f>IF(O31&lt;0,O31/(O6-O9),0)</f>
        <v>0</v>
      </c>
      <c r="P33" s="58">
        <f>IF(P31&lt;0,P31/(P6-P9),0)</f>
        <v>0</v>
      </c>
      <c r="Q33" s="228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30">
        <v>14150412</v>
      </c>
      <c r="G34" s="30">
        <v>13581379</v>
      </c>
      <c r="H34" s="217">
        <v>13553544</v>
      </c>
      <c r="I34" s="9"/>
      <c r="J34" s="319" t="s">
        <v>94</v>
      </c>
      <c r="K34" s="320"/>
      <c r="L34" s="320"/>
      <c r="M34" s="320"/>
      <c r="N34" s="49"/>
      <c r="O34" s="51">
        <v>632294</v>
      </c>
      <c r="P34" s="51">
        <v>850342</v>
      </c>
      <c r="Q34" s="226">
        <v>549712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30">
        <v>10608671</v>
      </c>
      <c r="G35" s="30">
        <v>10452080</v>
      </c>
      <c r="H35" s="217">
        <v>10384232</v>
      </c>
      <c r="I35" s="9"/>
      <c r="J35" s="315" t="s">
        <v>17</v>
      </c>
      <c r="K35" s="316"/>
      <c r="L35" s="317" t="s">
        <v>96</v>
      </c>
      <c r="M35" s="318"/>
      <c r="N35" s="49"/>
      <c r="O35" s="51">
        <v>442208</v>
      </c>
      <c r="P35" s="51">
        <v>567813</v>
      </c>
      <c r="Q35" s="226">
        <v>236009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1">
        <f>IF(F35=0,0,F35/F34)</f>
        <v>0.7497075703520152</v>
      </c>
      <c r="G36" s="61">
        <f>IF(G35=0,0,G35/G34)</f>
        <v>0.7695890085977278</v>
      </c>
      <c r="H36" s="222">
        <f>IF(H35=0,0,H35/H34)</f>
        <v>0.7661635952928622</v>
      </c>
      <c r="I36" s="9"/>
      <c r="J36" s="319" t="s">
        <v>98</v>
      </c>
      <c r="K36" s="320"/>
      <c r="L36" s="320"/>
      <c r="M36" s="320"/>
      <c r="N36" s="49"/>
      <c r="O36" s="51">
        <v>13847227</v>
      </c>
      <c r="P36" s="51">
        <v>13520890</v>
      </c>
      <c r="Q36" s="226">
        <v>13433329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17">
        <v>5624</v>
      </c>
      <c r="G37" s="17">
        <v>5916</v>
      </c>
      <c r="H37" s="214">
        <v>13363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2">
        <v>1409428</v>
      </c>
      <c r="G38" s="22">
        <v>1537452</v>
      </c>
      <c r="H38" s="215">
        <v>1422646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2">
        <v>766175</v>
      </c>
      <c r="G39" s="22">
        <v>886902</v>
      </c>
      <c r="H39" s="215">
        <v>666778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2">
        <v>643253</v>
      </c>
      <c r="G40" s="22">
        <v>650550</v>
      </c>
      <c r="H40" s="215">
        <v>755868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2">
        <v>341760</v>
      </c>
      <c r="G41" s="22">
        <v>342620</v>
      </c>
      <c r="H41" s="215">
        <v>240509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39">
        <f>F37+F38+F41</f>
        <v>1756812</v>
      </c>
      <c r="G42" s="39">
        <f>G37+G38+G41</f>
        <v>1885988</v>
      </c>
      <c r="H42" s="219">
        <f>H37+H38+H41</f>
        <v>1676518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121" t="s">
        <v>229</v>
      </c>
      <c r="G43" s="121" t="s">
        <v>229</v>
      </c>
      <c r="H43" s="122" t="s">
        <v>229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2">
        <v>2079</v>
      </c>
      <c r="G44" s="22">
        <v>2079</v>
      </c>
      <c r="H44" s="23">
        <v>2079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6">
        <v>35796</v>
      </c>
      <c r="G45" s="66">
        <v>35796</v>
      </c>
      <c r="H45" s="92">
        <v>35796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30">
        <v>131.3</v>
      </c>
      <c r="G46" s="30">
        <v>130.9</v>
      </c>
      <c r="H46" s="31">
        <v>131.1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30">
        <v>132.9</v>
      </c>
      <c r="G47" s="30">
        <v>147.1</v>
      </c>
      <c r="H47" s="31">
        <v>137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30">
        <v>72.2</v>
      </c>
      <c r="G48" s="30">
        <v>84.9</v>
      </c>
      <c r="H48" s="31">
        <v>64.2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30">
        <v>60.7</v>
      </c>
      <c r="G49" s="30">
        <v>62.2</v>
      </c>
      <c r="H49" s="31">
        <v>72.8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30"/>
      <c r="G50" s="30">
        <v>7.3</v>
      </c>
      <c r="H50" s="31"/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2">
        <v>400</v>
      </c>
      <c r="G51" s="22">
        <v>400</v>
      </c>
      <c r="H51" s="23">
        <v>400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4">
        <v>30042</v>
      </c>
      <c r="G52" s="94">
        <v>30042</v>
      </c>
      <c r="H52" s="95">
        <v>30042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7">
        <v>7</v>
      </c>
      <c r="G53" s="17">
        <v>6</v>
      </c>
      <c r="H53" s="214">
        <v>6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2">
        <v>7</v>
      </c>
      <c r="G54" s="22">
        <v>6</v>
      </c>
      <c r="H54" s="215">
        <v>7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39">
        <f>F53+F54</f>
        <v>14</v>
      </c>
      <c r="G55" s="39">
        <f>G53+G54</f>
        <v>12</v>
      </c>
      <c r="H55" s="219">
        <f>H53+H54</f>
        <v>13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215</v>
      </c>
      <c r="D3" s="3"/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27233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123</v>
      </c>
      <c r="O5" s="36">
        <v>1184506</v>
      </c>
      <c r="P5" s="17">
        <v>1212268</v>
      </c>
      <c r="Q5" s="18">
        <v>1155318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30834</v>
      </c>
      <c r="G6" s="346"/>
      <c r="H6" s="347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1">
        <v>905006</v>
      </c>
      <c r="P6" s="22">
        <v>908948</v>
      </c>
      <c r="Q6" s="23">
        <v>929270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108370</v>
      </c>
      <c r="G7" s="17">
        <v>108814</v>
      </c>
      <c r="H7" s="18">
        <v>109568</v>
      </c>
      <c r="I7" s="9"/>
      <c r="J7" s="333"/>
      <c r="K7" s="339"/>
      <c r="L7" s="337" t="s">
        <v>126</v>
      </c>
      <c r="M7" s="19" t="s">
        <v>18</v>
      </c>
      <c r="N7" s="11"/>
      <c r="O7" s="21">
        <v>890555</v>
      </c>
      <c r="P7" s="22">
        <v>895416</v>
      </c>
      <c r="Q7" s="23">
        <v>916475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59569</v>
      </c>
      <c r="G8" s="22">
        <v>61145</v>
      </c>
      <c r="H8" s="23">
        <v>62517</v>
      </c>
      <c r="I8" s="24"/>
      <c r="J8" s="333"/>
      <c r="K8" s="339"/>
      <c r="L8" s="339"/>
      <c r="M8" s="19" t="s">
        <v>20</v>
      </c>
      <c r="N8" s="11"/>
      <c r="O8" s="21">
        <v>14351</v>
      </c>
      <c r="P8" s="22">
        <v>13442</v>
      </c>
      <c r="Q8" s="23">
        <v>12725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59569</v>
      </c>
      <c r="G9" s="22">
        <v>61145</v>
      </c>
      <c r="H9" s="23">
        <v>62517</v>
      </c>
      <c r="I9" s="9"/>
      <c r="J9" s="333"/>
      <c r="K9" s="339"/>
      <c r="L9" s="338"/>
      <c r="M9" s="19" t="s">
        <v>23</v>
      </c>
      <c r="N9" s="11" t="s">
        <v>128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0.5496816462120513</v>
      </c>
      <c r="G10" s="26">
        <f>IF(G9=0,0,G9/G7)</f>
        <v>0.5619221791313618</v>
      </c>
      <c r="H10" s="27">
        <f>IF(H9=0,0,H9/H7)</f>
        <v>0.570577175817757</v>
      </c>
      <c r="I10" s="9"/>
      <c r="J10" s="333"/>
      <c r="K10" s="338"/>
      <c r="L10" s="340" t="s">
        <v>27</v>
      </c>
      <c r="M10" s="341"/>
      <c r="N10" s="28"/>
      <c r="O10" s="21">
        <v>277483</v>
      </c>
      <c r="P10" s="22">
        <v>303238</v>
      </c>
      <c r="Q10" s="23">
        <v>225238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54839</v>
      </c>
      <c r="G11" s="22">
        <v>56583</v>
      </c>
      <c r="H11" s="23">
        <v>57656</v>
      </c>
      <c r="I11" s="9"/>
      <c r="J11" s="333"/>
      <c r="K11" s="324" t="s">
        <v>30</v>
      </c>
      <c r="L11" s="324"/>
      <c r="M11" s="324"/>
      <c r="N11" s="11" t="s">
        <v>127</v>
      </c>
      <c r="O11" s="109">
        <v>768874</v>
      </c>
      <c r="P11" s="22">
        <v>821568</v>
      </c>
      <c r="Q11" s="23">
        <v>688886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0.9205962833017174</v>
      </c>
      <c r="G12" s="26">
        <f>IF(G11=0,0,G11/G9)</f>
        <v>0.9253904652874315</v>
      </c>
      <c r="H12" s="27">
        <f>IF(H11=0,0,H11/H9)</f>
        <v>0.9222451493193852</v>
      </c>
      <c r="I12" s="9"/>
      <c r="J12" s="333"/>
      <c r="K12" s="337" t="s">
        <v>124</v>
      </c>
      <c r="L12" s="323" t="s">
        <v>33</v>
      </c>
      <c r="M12" s="324"/>
      <c r="N12" s="11"/>
      <c r="O12" s="21">
        <v>444669</v>
      </c>
      <c r="P12" s="22">
        <v>521384</v>
      </c>
      <c r="Q12" s="23">
        <v>408688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1073</v>
      </c>
      <c r="G13" s="30">
        <v>1073</v>
      </c>
      <c r="H13" s="31">
        <v>1073</v>
      </c>
      <c r="I13" s="9"/>
      <c r="J13" s="333"/>
      <c r="K13" s="339"/>
      <c r="L13" s="337" t="s">
        <v>126</v>
      </c>
      <c r="M13" s="19" t="s">
        <v>35</v>
      </c>
      <c r="N13" s="11"/>
      <c r="O13" s="21">
        <v>50346</v>
      </c>
      <c r="P13" s="22">
        <v>51048</v>
      </c>
      <c r="Q13" s="23">
        <v>42915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596</v>
      </c>
      <c r="G14" s="30">
        <v>604</v>
      </c>
      <c r="H14" s="31">
        <v>609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596</v>
      </c>
      <c r="G15" s="34">
        <v>604</v>
      </c>
      <c r="H15" s="35">
        <v>609</v>
      </c>
      <c r="I15" s="9"/>
      <c r="J15" s="333"/>
      <c r="K15" s="338"/>
      <c r="L15" s="340" t="s">
        <v>39</v>
      </c>
      <c r="M15" s="341"/>
      <c r="N15" s="28"/>
      <c r="O15" s="21">
        <v>324205</v>
      </c>
      <c r="P15" s="22">
        <v>300184</v>
      </c>
      <c r="Q15" s="23">
        <v>280198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33767250</v>
      </c>
      <c r="G16" s="17">
        <v>34286315</v>
      </c>
      <c r="H16" s="18">
        <v>34737061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415632</v>
      </c>
      <c r="P16" s="39">
        <f>P5-P11</f>
        <v>390700</v>
      </c>
      <c r="Q16" s="40">
        <f>Q5-Q11</f>
        <v>466432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5208727</v>
      </c>
      <c r="G17" s="22">
        <v>5320477</v>
      </c>
      <c r="H17" s="23">
        <v>5415777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36">
        <v>898325</v>
      </c>
      <c r="P17" s="17">
        <v>917988</v>
      </c>
      <c r="Q17" s="18">
        <v>913423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16598700</v>
      </c>
      <c r="G18" s="22">
        <v>16731200</v>
      </c>
      <c r="H18" s="23">
        <v>16865800</v>
      </c>
      <c r="I18" s="9"/>
      <c r="J18" s="333"/>
      <c r="K18" s="337" t="s">
        <v>126</v>
      </c>
      <c r="L18" s="323" t="s">
        <v>49</v>
      </c>
      <c r="M18" s="324"/>
      <c r="N18" s="11"/>
      <c r="O18" s="21">
        <v>352600</v>
      </c>
      <c r="P18" s="22">
        <v>386500</v>
      </c>
      <c r="Q18" s="23">
        <v>329500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1429525</v>
      </c>
      <c r="G19" s="22">
        <v>1457758</v>
      </c>
      <c r="H19" s="23">
        <v>1486750</v>
      </c>
      <c r="I19" s="9"/>
      <c r="J19" s="333"/>
      <c r="K19" s="338"/>
      <c r="L19" s="323" t="s">
        <v>27</v>
      </c>
      <c r="M19" s="324"/>
      <c r="N19" s="11"/>
      <c r="O19" s="109">
        <v>251213</v>
      </c>
      <c r="P19" s="22">
        <v>210840</v>
      </c>
      <c r="Q19" s="23">
        <v>321570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10530298</v>
      </c>
      <c r="G20" s="22">
        <v>10776880</v>
      </c>
      <c r="H20" s="23">
        <v>10968734</v>
      </c>
      <c r="I20" s="9"/>
      <c r="J20" s="333"/>
      <c r="K20" s="323" t="s">
        <v>52</v>
      </c>
      <c r="L20" s="324"/>
      <c r="M20" s="324"/>
      <c r="N20" s="41" t="s">
        <v>133</v>
      </c>
      <c r="O20" s="21">
        <v>1118236</v>
      </c>
      <c r="P20" s="22">
        <v>1186559</v>
      </c>
      <c r="Q20" s="23">
        <v>1148540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9995477</v>
      </c>
      <c r="G21" s="39">
        <v>10218977</v>
      </c>
      <c r="H21" s="40">
        <v>10409577</v>
      </c>
      <c r="I21" s="9"/>
      <c r="J21" s="333"/>
      <c r="K21" s="337" t="s">
        <v>126</v>
      </c>
      <c r="L21" s="323" t="s">
        <v>55</v>
      </c>
      <c r="M21" s="324"/>
      <c r="N21" s="11"/>
      <c r="O21" s="21">
        <v>390483</v>
      </c>
      <c r="P21" s="22">
        <v>519065</v>
      </c>
      <c r="Q21" s="23">
        <v>450746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200</v>
      </c>
      <c r="G22" s="44">
        <v>204</v>
      </c>
      <c r="H22" s="45">
        <v>205</v>
      </c>
      <c r="I22" s="9"/>
      <c r="J22" s="333"/>
      <c r="K22" s="339"/>
      <c r="L22" s="46" t="s">
        <v>126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135</v>
      </c>
      <c r="O23" s="21">
        <v>727451</v>
      </c>
      <c r="P23" s="22">
        <v>667449</v>
      </c>
      <c r="Q23" s="23">
        <v>697788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136</v>
      </c>
      <c r="O24" s="42">
        <f>O17-O20</f>
        <v>-219911</v>
      </c>
      <c r="P24" s="39">
        <f>P17-P20</f>
        <v>-268571</v>
      </c>
      <c r="Q24" s="40">
        <f>Q17-Q20</f>
        <v>-235117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157</v>
      </c>
      <c r="G25" s="46" t="s">
        <v>157</v>
      </c>
      <c r="H25" s="48" t="s">
        <v>157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195721</v>
      </c>
      <c r="P25" s="51">
        <f>P16+P24</f>
        <v>122129</v>
      </c>
      <c r="Q25" s="52">
        <f>Q16+Q24</f>
        <v>231315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/>
      <c r="G26" s="22"/>
      <c r="H26" s="23"/>
      <c r="I26" s="9"/>
      <c r="J26" s="319" t="s">
        <v>71</v>
      </c>
      <c r="K26" s="320"/>
      <c r="L26" s="320"/>
      <c r="M26" s="320"/>
      <c r="N26" s="49" t="s">
        <v>138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/>
      <c r="G27" s="30"/>
      <c r="H27" s="31"/>
      <c r="I27" s="9"/>
      <c r="J27" s="319" t="s">
        <v>75</v>
      </c>
      <c r="K27" s="320"/>
      <c r="L27" s="320"/>
      <c r="M27" s="320"/>
      <c r="N27" s="49" t="s">
        <v>139</v>
      </c>
      <c r="O27" s="50">
        <v>14000</v>
      </c>
      <c r="P27" s="51">
        <v>29635</v>
      </c>
      <c r="Q27" s="52">
        <v>17500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140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19750</v>
      </c>
      <c r="G29" s="30">
        <v>19684</v>
      </c>
      <c r="H29" s="31">
        <v>20039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209721</v>
      </c>
      <c r="P29" s="51">
        <f>P25-P26+P27-P28</f>
        <v>151764</v>
      </c>
      <c r="Q29" s="52">
        <f>Q25-Q26+Q27-Q28</f>
        <v>248815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142</v>
      </c>
      <c r="O30" s="50">
        <v>29635</v>
      </c>
      <c r="P30" s="51">
        <v>17500</v>
      </c>
      <c r="Q30" s="290">
        <v>4000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17973</v>
      </c>
      <c r="G31" s="30">
        <v>17909</v>
      </c>
      <c r="H31" s="31">
        <v>18034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180086</v>
      </c>
      <c r="P31" s="51">
        <f>P29-P30</f>
        <v>134264</v>
      </c>
      <c r="Q31" s="52">
        <f>Q29-Q30</f>
        <v>244815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7047194</v>
      </c>
      <c r="G32" s="30">
        <v>7116128</v>
      </c>
      <c r="H32" s="31">
        <v>6791595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0.791610111439694</v>
      </c>
      <c r="P32" s="58">
        <f>IF(P5=0,0,P5/(P11+P23))</f>
        <v>0.8141397982695967</v>
      </c>
      <c r="Q32" s="59">
        <f>IF(Q5=0,0,Q5/(Q11+Q23))</f>
        <v>0.8331576131087768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29">
        <v>7047194</v>
      </c>
      <c r="G34" s="30">
        <v>7116128</v>
      </c>
      <c r="H34" s="31">
        <v>6791595</v>
      </c>
      <c r="I34" s="9"/>
      <c r="J34" s="319" t="s">
        <v>94</v>
      </c>
      <c r="K34" s="320"/>
      <c r="L34" s="320"/>
      <c r="M34" s="320"/>
      <c r="N34" s="49"/>
      <c r="O34" s="50">
        <v>543047</v>
      </c>
      <c r="P34" s="51">
        <v>527520</v>
      </c>
      <c r="Q34" s="52">
        <v>559533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29">
        <v>5217409</v>
      </c>
      <c r="G35" s="30">
        <v>5277589</v>
      </c>
      <c r="H35" s="31">
        <v>5374433</v>
      </c>
      <c r="I35" s="9"/>
      <c r="J35" s="315" t="s">
        <v>126</v>
      </c>
      <c r="K35" s="316"/>
      <c r="L35" s="317" t="s">
        <v>96</v>
      </c>
      <c r="M35" s="318"/>
      <c r="N35" s="49"/>
      <c r="O35" s="50">
        <v>355982</v>
      </c>
      <c r="P35" s="51">
        <v>394489</v>
      </c>
      <c r="Q35" s="52">
        <v>314954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0.7403526850545054</v>
      </c>
      <c r="G36" s="61">
        <f>IF(G35=0,0,G35/G34)</f>
        <v>0.7416377277081019</v>
      </c>
      <c r="H36" s="62">
        <f>IF(H35=0,0,H35/H34)</f>
        <v>0.7913359085752316</v>
      </c>
      <c r="I36" s="9"/>
      <c r="J36" s="319" t="s">
        <v>98</v>
      </c>
      <c r="K36" s="320"/>
      <c r="L36" s="320"/>
      <c r="M36" s="320"/>
      <c r="N36" s="49"/>
      <c r="O36" s="50">
        <v>10281331</v>
      </c>
      <c r="P36" s="51">
        <v>10000383</v>
      </c>
      <c r="Q36" s="52">
        <v>9632095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14351</v>
      </c>
      <c r="G37" s="17">
        <v>13442</v>
      </c>
      <c r="H37" s="18">
        <v>12725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855271</v>
      </c>
      <c r="G38" s="22">
        <v>922328</v>
      </c>
      <c r="H38" s="23">
        <v>824440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439997</v>
      </c>
      <c r="G39" s="22">
        <v>516528</v>
      </c>
      <c r="H39" s="23">
        <v>400586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415274</v>
      </c>
      <c r="G40" s="22">
        <v>405800</v>
      </c>
      <c r="H40" s="23">
        <v>423854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373803</v>
      </c>
      <c r="G41" s="22">
        <v>299247</v>
      </c>
      <c r="H41" s="23">
        <v>354609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1243425</v>
      </c>
      <c r="G42" s="39">
        <f>G37+G38+G41</f>
        <v>1235017</v>
      </c>
      <c r="H42" s="40">
        <f>H37+H38+H41</f>
        <v>1191774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411" t="s">
        <v>196</v>
      </c>
      <c r="G43" s="412"/>
      <c r="H43" s="413"/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2575</v>
      </c>
      <c r="G44" s="22">
        <v>2575</v>
      </c>
      <c r="H44" s="23">
        <v>2575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414">
        <v>39539</v>
      </c>
      <c r="G45" s="415"/>
      <c r="H45" s="416"/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170.6</v>
      </c>
      <c r="G46" s="30">
        <v>169.7</v>
      </c>
      <c r="H46" s="31">
        <v>170.5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163.9</v>
      </c>
      <c r="G47" s="30">
        <v>174.8</v>
      </c>
      <c r="H47" s="31">
        <v>153.4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84.3</v>
      </c>
      <c r="G48" s="30">
        <v>97.9</v>
      </c>
      <c r="H48" s="31">
        <v>74.5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79.5</v>
      </c>
      <c r="G49" s="30">
        <v>76.9</v>
      </c>
      <c r="H49" s="31">
        <v>78.9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14.3</v>
      </c>
      <c r="G50" s="30">
        <v>9.3</v>
      </c>
      <c r="H50" s="31">
        <v>12.2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450</v>
      </c>
      <c r="G51" s="22">
        <v>450</v>
      </c>
      <c r="H51" s="23">
        <v>450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408">
        <v>39022</v>
      </c>
      <c r="G52" s="409"/>
      <c r="H52" s="410"/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8</v>
      </c>
      <c r="G53" s="17">
        <v>8</v>
      </c>
      <c r="H53" s="18">
        <v>8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5</v>
      </c>
      <c r="G54" s="22">
        <v>5</v>
      </c>
      <c r="H54" s="23">
        <v>5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13</v>
      </c>
      <c r="G55" s="39">
        <f>G53+G54</f>
        <v>13</v>
      </c>
      <c r="H55" s="40">
        <f>H53+H54</f>
        <v>13</v>
      </c>
    </row>
  </sheetData>
  <sheetProtection/>
  <mergeCells count="99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7:D47"/>
    <mergeCell ref="C40:D40"/>
    <mergeCell ref="B41:D41"/>
    <mergeCell ref="B42:D42"/>
    <mergeCell ref="A43:A52"/>
    <mergeCell ref="B43:B49"/>
    <mergeCell ref="C43:D43"/>
    <mergeCell ref="C48:C49"/>
    <mergeCell ref="B50:C52"/>
    <mergeCell ref="A37:A42"/>
    <mergeCell ref="B37:D37"/>
    <mergeCell ref="B38:D38"/>
    <mergeCell ref="B39:B40"/>
    <mergeCell ref="C39:D39"/>
    <mergeCell ref="F43:H43"/>
    <mergeCell ref="C44:D44"/>
    <mergeCell ref="C45:D45"/>
    <mergeCell ref="F45:H45"/>
    <mergeCell ref="C46:D46"/>
    <mergeCell ref="F52:H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216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27638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2637771</v>
      </c>
      <c r="P5" s="17">
        <v>3069915</v>
      </c>
      <c r="Q5" s="18">
        <v>3336526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30784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2084112</v>
      </c>
      <c r="P6" s="22">
        <v>1798853</v>
      </c>
      <c r="Q6" s="23">
        <v>1974070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165128</v>
      </c>
      <c r="G7" s="17">
        <v>162679</v>
      </c>
      <c r="H7" s="18">
        <v>162155</v>
      </c>
      <c r="I7" s="9"/>
      <c r="J7" s="333"/>
      <c r="K7" s="339"/>
      <c r="L7" s="337" t="s">
        <v>17</v>
      </c>
      <c r="M7" s="19" t="s">
        <v>18</v>
      </c>
      <c r="N7" s="11"/>
      <c r="O7" s="21">
        <v>2087112</v>
      </c>
      <c r="P7" s="22">
        <v>1798853</v>
      </c>
      <c r="Q7" s="23">
        <v>1974070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164500</v>
      </c>
      <c r="G8" s="22">
        <v>162310</v>
      </c>
      <c r="H8" s="23">
        <v>161589</v>
      </c>
      <c r="I8" s="24"/>
      <c r="J8" s="333"/>
      <c r="K8" s="339"/>
      <c r="L8" s="339"/>
      <c r="M8" s="19" t="s">
        <v>20</v>
      </c>
      <c r="N8" s="11"/>
      <c r="O8" s="21"/>
      <c r="P8" s="22"/>
      <c r="Q8" s="23"/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164500</v>
      </c>
      <c r="G9" s="22">
        <v>162310</v>
      </c>
      <c r="H9" s="23">
        <v>161589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0.9961968896855773</v>
      </c>
      <c r="G10" s="26">
        <f>IF(G9=0,0,G9/G7)</f>
        <v>0.9977317293565857</v>
      </c>
      <c r="H10" s="27">
        <f>IF(H9=0,0,H9/H7)</f>
        <v>0.9965095125034689</v>
      </c>
      <c r="I10" s="9"/>
      <c r="J10" s="333"/>
      <c r="K10" s="338"/>
      <c r="L10" s="340" t="s">
        <v>27</v>
      </c>
      <c r="M10" s="341"/>
      <c r="N10" s="28"/>
      <c r="O10" s="21">
        <v>548409</v>
      </c>
      <c r="P10" s="22">
        <v>1227646</v>
      </c>
      <c r="Q10" s="23">
        <v>478123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158176</v>
      </c>
      <c r="G11" s="22">
        <v>156501</v>
      </c>
      <c r="H11" s="23">
        <v>155532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2295711</v>
      </c>
      <c r="P11" s="22">
        <v>2892208</v>
      </c>
      <c r="Q11" s="23">
        <v>3469467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0.9615562310030396</v>
      </c>
      <c r="G12" s="26">
        <f>IF(G11=0,0,G11/G9)</f>
        <v>0.9642104614626332</v>
      </c>
      <c r="H12" s="27">
        <f>IF(H11=0,0,H11/H9)</f>
        <v>0.9625160128474092</v>
      </c>
      <c r="I12" s="9"/>
      <c r="J12" s="333"/>
      <c r="K12" s="337" t="s">
        <v>12</v>
      </c>
      <c r="L12" s="323" t="s">
        <v>33</v>
      </c>
      <c r="M12" s="324"/>
      <c r="N12" s="11"/>
      <c r="O12" s="21">
        <v>1688019</v>
      </c>
      <c r="P12" s="22">
        <v>1438171</v>
      </c>
      <c r="Q12" s="23">
        <v>1622651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1524</v>
      </c>
      <c r="G13" s="30">
        <v>1524</v>
      </c>
      <c r="H13" s="31">
        <v>1613</v>
      </c>
      <c r="I13" s="9"/>
      <c r="J13" s="333"/>
      <c r="K13" s="339"/>
      <c r="L13" s="337" t="s">
        <v>17</v>
      </c>
      <c r="M13" s="19" t="s">
        <v>35</v>
      </c>
      <c r="N13" s="11"/>
      <c r="O13" s="21">
        <v>73427</v>
      </c>
      <c r="P13" s="22">
        <v>84220</v>
      </c>
      <c r="Q13" s="23">
        <v>68624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1580</v>
      </c>
      <c r="G14" s="30">
        <v>1580</v>
      </c>
      <c r="H14" s="31">
        <v>1582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1580</v>
      </c>
      <c r="G15" s="34">
        <v>1580</v>
      </c>
      <c r="H15" s="35">
        <v>1582</v>
      </c>
      <c r="I15" s="9"/>
      <c r="J15" s="333"/>
      <c r="K15" s="338"/>
      <c r="L15" s="340" t="s">
        <v>39</v>
      </c>
      <c r="M15" s="341"/>
      <c r="N15" s="28"/>
      <c r="O15" s="21">
        <v>381475</v>
      </c>
      <c r="P15" s="22">
        <v>355137</v>
      </c>
      <c r="Q15" s="23">
        <v>330736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41815216</v>
      </c>
      <c r="G16" s="17">
        <v>41949636</v>
      </c>
      <c r="H16" s="18">
        <v>42066670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342060</v>
      </c>
      <c r="P16" s="39">
        <f>P5-P11</f>
        <v>177707</v>
      </c>
      <c r="Q16" s="40">
        <f>Q5-Q11</f>
        <v>-132941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5045861</v>
      </c>
      <c r="G17" s="22">
        <v>5045861</v>
      </c>
      <c r="H17" s="23">
        <v>5045861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846990</v>
      </c>
      <c r="P17" s="17">
        <v>714567</v>
      </c>
      <c r="Q17" s="18">
        <v>672581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18136100</v>
      </c>
      <c r="G18" s="22">
        <v>18236600</v>
      </c>
      <c r="H18" s="23">
        <v>18328800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108500</v>
      </c>
      <c r="P18" s="22">
        <v>100500</v>
      </c>
      <c r="Q18" s="23">
        <v>92200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1091013</v>
      </c>
      <c r="G19" s="22">
        <v>1096506</v>
      </c>
      <c r="H19" s="23">
        <v>1098410</v>
      </c>
      <c r="I19" s="9"/>
      <c r="J19" s="333"/>
      <c r="K19" s="338"/>
      <c r="L19" s="323" t="s">
        <v>27</v>
      </c>
      <c r="M19" s="324"/>
      <c r="N19" s="11"/>
      <c r="O19" s="109">
        <v>731401</v>
      </c>
      <c r="P19" s="22">
        <v>608574</v>
      </c>
      <c r="Q19" s="23">
        <v>575477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17542242</v>
      </c>
      <c r="G20" s="22">
        <v>17570669</v>
      </c>
      <c r="H20" s="23">
        <v>17593599</v>
      </c>
      <c r="I20" s="9"/>
      <c r="J20" s="333"/>
      <c r="K20" s="323" t="s">
        <v>52</v>
      </c>
      <c r="L20" s="324"/>
      <c r="M20" s="324"/>
      <c r="N20" s="41" t="s">
        <v>53</v>
      </c>
      <c r="O20" s="21">
        <v>909718</v>
      </c>
      <c r="P20" s="22">
        <v>869872</v>
      </c>
      <c r="Q20" s="23">
        <v>864081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9742100</v>
      </c>
      <c r="G21" s="39">
        <v>9742100</v>
      </c>
      <c r="H21" s="40">
        <v>9742100</v>
      </c>
      <c r="I21" s="9"/>
      <c r="J21" s="333"/>
      <c r="K21" s="337" t="s">
        <v>17</v>
      </c>
      <c r="L21" s="323" t="s">
        <v>55</v>
      </c>
      <c r="M21" s="324"/>
      <c r="N21" s="11"/>
      <c r="O21" s="21">
        <v>240442</v>
      </c>
      <c r="P21" s="22">
        <v>198499</v>
      </c>
      <c r="Q21" s="23">
        <v>187560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294</v>
      </c>
      <c r="G22" s="44">
        <v>294</v>
      </c>
      <c r="H22" s="45">
        <v>294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1">
        <v>669276</v>
      </c>
      <c r="P23" s="22">
        <v>671373</v>
      </c>
      <c r="Q23" s="23">
        <v>676521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65</v>
      </c>
      <c r="O24" s="42">
        <f>O17-O20</f>
        <v>-62728</v>
      </c>
      <c r="P24" s="39">
        <f>P17-P20</f>
        <v>-155305</v>
      </c>
      <c r="Q24" s="40">
        <f>Q17-Q20</f>
        <v>-191500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157</v>
      </c>
      <c r="G25" s="46" t="s">
        <v>157</v>
      </c>
      <c r="H25" s="48" t="s">
        <v>157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279332</v>
      </c>
      <c r="P25" s="51">
        <f>P16+P24</f>
        <v>22402</v>
      </c>
      <c r="Q25" s="52">
        <f>Q16+Q24</f>
        <v>-324441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/>
      <c r="G26" s="22"/>
      <c r="H26" s="23"/>
      <c r="I26" s="9"/>
      <c r="J26" s="319" t="s">
        <v>71</v>
      </c>
      <c r="K26" s="320"/>
      <c r="L26" s="320"/>
      <c r="M26" s="320"/>
      <c r="N26" s="49" t="s">
        <v>72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/>
      <c r="G27" s="30"/>
      <c r="H27" s="31"/>
      <c r="I27" s="9"/>
      <c r="J27" s="319" t="s">
        <v>75</v>
      </c>
      <c r="K27" s="320"/>
      <c r="L27" s="320"/>
      <c r="M27" s="320"/>
      <c r="N27" s="49" t="s">
        <v>76</v>
      </c>
      <c r="O27" s="50">
        <v>11637</v>
      </c>
      <c r="P27" s="51">
        <v>290967</v>
      </c>
      <c r="Q27" s="52">
        <v>476470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74014</v>
      </c>
      <c r="G29" s="30">
        <v>71340</v>
      </c>
      <c r="H29" s="31">
        <v>67460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290969</v>
      </c>
      <c r="P29" s="51">
        <v>476469</v>
      </c>
      <c r="Q29" s="52">
        <v>647329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84</v>
      </c>
      <c r="O30" s="53"/>
      <c r="P30" s="54"/>
      <c r="Q30" s="52">
        <v>449530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70340</v>
      </c>
      <c r="G31" s="30">
        <v>63776</v>
      </c>
      <c r="H31" s="31">
        <v>63662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290969</v>
      </c>
      <c r="P31" s="51">
        <f>P29-P30</f>
        <v>476469</v>
      </c>
      <c r="Q31" s="52">
        <f>Q29-Q30</f>
        <v>197799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86">
        <v>25845038</v>
      </c>
      <c r="G32" s="87">
        <v>23504481</v>
      </c>
      <c r="H32" s="88">
        <v>23560539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0.88963998830349</v>
      </c>
      <c r="P32" s="58">
        <f>IF(P5=0,0,P5/(P11+P23))</f>
        <v>0.8614691233340844</v>
      </c>
      <c r="Q32" s="59">
        <f>IF(Q5=0,0,Q5/(Q11+Q23))</f>
        <v>0.8047601681432749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86">
        <v>25845038</v>
      </c>
      <c r="G34" s="87">
        <v>23504481</v>
      </c>
      <c r="H34" s="88">
        <v>23560539</v>
      </c>
      <c r="I34" s="9"/>
      <c r="J34" s="319" t="s">
        <v>94</v>
      </c>
      <c r="K34" s="320"/>
      <c r="L34" s="320"/>
      <c r="M34" s="320"/>
      <c r="N34" s="49"/>
      <c r="O34" s="50">
        <v>1279810</v>
      </c>
      <c r="P34" s="51">
        <v>1836220</v>
      </c>
      <c r="Q34" s="52">
        <v>1056600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86">
        <v>21145749</v>
      </c>
      <c r="G35" s="87">
        <v>18827570</v>
      </c>
      <c r="H35" s="88">
        <v>18999843</v>
      </c>
      <c r="I35" s="9"/>
      <c r="J35" s="315" t="s">
        <v>17</v>
      </c>
      <c r="K35" s="316"/>
      <c r="L35" s="317" t="s">
        <v>96</v>
      </c>
      <c r="M35" s="318"/>
      <c r="N35" s="49"/>
      <c r="O35" s="50">
        <v>640077</v>
      </c>
      <c r="P35" s="51">
        <v>1300938</v>
      </c>
      <c r="Q35" s="52">
        <v>527692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0.8181744209468758</v>
      </c>
      <c r="G36" s="61">
        <f>IF(G35=0,0,G35/G34)</f>
        <v>0.8010204522278114</v>
      </c>
      <c r="H36" s="62">
        <f>IF(H35=0,0,H35/H34)</f>
        <v>0.8064264998351693</v>
      </c>
      <c r="I36" s="9"/>
      <c r="J36" s="319" t="s">
        <v>98</v>
      </c>
      <c r="K36" s="320"/>
      <c r="L36" s="320"/>
      <c r="M36" s="320"/>
      <c r="N36" s="49"/>
      <c r="O36" s="50">
        <v>10787978</v>
      </c>
      <c r="P36" s="51">
        <v>10380204</v>
      </c>
      <c r="Q36" s="52">
        <v>10291183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/>
      <c r="G37" s="17"/>
      <c r="H37" s="18"/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2640541</v>
      </c>
      <c r="G38" s="22">
        <v>3254614</v>
      </c>
      <c r="H38" s="23">
        <v>3839011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1877562</v>
      </c>
      <c r="G39" s="22">
        <v>2507818</v>
      </c>
      <c r="H39" s="23">
        <v>3101277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762979</v>
      </c>
      <c r="G40" s="22">
        <v>746796</v>
      </c>
      <c r="H40" s="23">
        <v>737734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324446</v>
      </c>
      <c r="G41" s="22">
        <v>308967</v>
      </c>
      <c r="H41" s="23">
        <v>306977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2964987</v>
      </c>
      <c r="G42" s="39">
        <f>G37+G38+G41</f>
        <v>3563581</v>
      </c>
      <c r="H42" s="40">
        <f>H37+H38+H41</f>
        <v>4145988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145</v>
      </c>
      <c r="G43" s="36" t="s">
        <v>145</v>
      </c>
      <c r="H43" s="18" t="s">
        <v>145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1462</v>
      </c>
      <c r="G44" s="22">
        <v>1462</v>
      </c>
      <c r="H44" s="23">
        <v>1462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30769</v>
      </c>
      <c r="G45" s="66">
        <v>30769</v>
      </c>
      <c r="H45" s="92">
        <v>30769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98.7</v>
      </c>
      <c r="G46" s="30">
        <v>95.5</v>
      </c>
      <c r="H46" s="31">
        <v>103.9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124.8</v>
      </c>
      <c r="G47" s="30">
        <v>172.8</v>
      </c>
      <c r="H47" s="31">
        <v>202.1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88.7</v>
      </c>
      <c r="G48" s="30">
        <v>133.1</v>
      </c>
      <c r="H48" s="31">
        <v>163.2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36</v>
      </c>
      <c r="G49" s="30">
        <v>39.6</v>
      </c>
      <c r="H49" s="31">
        <v>38.8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7.5</v>
      </c>
      <c r="G50" s="30">
        <v>7.5</v>
      </c>
      <c r="H50" s="31">
        <v>7.5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300</v>
      </c>
      <c r="G51" s="22">
        <v>300</v>
      </c>
      <c r="H51" s="23">
        <v>300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30956</v>
      </c>
      <c r="G52" s="94">
        <v>30956</v>
      </c>
      <c r="H52" s="95">
        <v>30956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8</v>
      </c>
      <c r="G53" s="17">
        <v>8</v>
      </c>
      <c r="H53" s="18">
        <v>7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3</v>
      </c>
      <c r="G54" s="22">
        <v>5</v>
      </c>
      <c r="H54" s="23">
        <v>7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11</v>
      </c>
      <c r="G55" s="39">
        <f>G53+G54</f>
        <v>13</v>
      </c>
      <c r="H55" s="40">
        <f>H53+H54</f>
        <v>14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211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9">
        <v>22601</v>
      </c>
      <c r="G5" s="350"/>
      <c r="H5" s="351"/>
      <c r="I5" s="9"/>
      <c r="J5" s="332" t="s">
        <v>8</v>
      </c>
      <c r="K5" s="348" t="s">
        <v>9</v>
      </c>
      <c r="L5" s="348"/>
      <c r="M5" s="348"/>
      <c r="N5" s="10" t="s">
        <v>123</v>
      </c>
      <c r="O5" s="36">
        <v>6296385</v>
      </c>
      <c r="P5" s="17">
        <v>6293111</v>
      </c>
      <c r="Q5" s="18">
        <v>6239088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9">
        <v>26390</v>
      </c>
      <c r="G6" s="350"/>
      <c r="H6" s="351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1">
        <v>5240047</v>
      </c>
      <c r="P6" s="22">
        <v>5274666</v>
      </c>
      <c r="Q6" s="23">
        <v>5230830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474160</v>
      </c>
      <c r="G7" s="17">
        <v>470952</v>
      </c>
      <c r="H7" s="18">
        <v>468367</v>
      </c>
      <c r="I7" s="9"/>
      <c r="J7" s="333"/>
      <c r="K7" s="339"/>
      <c r="L7" s="337" t="s">
        <v>126</v>
      </c>
      <c r="M7" s="19" t="s">
        <v>18</v>
      </c>
      <c r="N7" s="11"/>
      <c r="O7" s="21">
        <v>4776179</v>
      </c>
      <c r="P7" s="22">
        <v>4648907</v>
      </c>
      <c r="Q7" s="23">
        <v>4632424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319500</v>
      </c>
      <c r="G8" s="22">
        <v>317300</v>
      </c>
      <c r="H8" s="23">
        <v>327100</v>
      </c>
      <c r="I8" s="24"/>
      <c r="J8" s="333"/>
      <c r="K8" s="339"/>
      <c r="L8" s="339"/>
      <c r="M8" s="19" t="s">
        <v>20</v>
      </c>
      <c r="N8" s="11"/>
      <c r="O8" s="21">
        <v>463868</v>
      </c>
      <c r="P8" s="22">
        <v>625759</v>
      </c>
      <c r="Q8" s="23">
        <v>598406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319500</v>
      </c>
      <c r="G9" s="22">
        <v>317300</v>
      </c>
      <c r="H9" s="23">
        <v>327100</v>
      </c>
      <c r="I9" s="9"/>
      <c r="J9" s="333"/>
      <c r="K9" s="339"/>
      <c r="L9" s="338"/>
      <c r="M9" s="19" t="s">
        <v>23</v>
      </c>
      <c r="N9" s="11" t="s">
        <v>128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0.6738231820482538</v>
      </c>
      <c r="G10" s="26">
        <f>IF(G9=0,0,G9/G7)</f>
        <v>0.6737416976677029</v>
      </c>
      <c r="H10" s="27">
        <f>IF(H9=0,0,H9/H7)</f>
        <v>0.6983839595872467</v>
      </c>
      <c r="I10" s="9"/>
      <c r="J10" s="333"/>
      <c r="K10" s="338"/>
      <c r="L10" s="340" t="s">
        <v>27</v>
      </c>
      <c r="M10" s="341"/>
      <c r="N10" s="28"/>
      <c r="O10" s="21">
        <v>1051021</v>
      </c>
      <c r="P10" s="22">
        <v>964144</v>
      </c>
      <c r="Q10" s="23">
        <v>978238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291820</v>
      </c>
      <c r="G11" s="22">
        <v>292440</v>
      </c>
      <c r="H11" s="23">
        <v>300260</v>
      </c>
      <c r="I11" s="9"/>
      <c r="J11" s="333"/>
      <c r="K11" s="324" t="s">
        <v>30</v>
      </c>
      <c r="L11" s="324"/>
      <c r="M11" s="324"/>
      <c r="N11" s="11" t="s">
        <v>127</v>
      </c>
      <c r="O11" s="109">
        <v>3939525</v>
      </c>
      <c r="P11" s="22">
        <v>3995893</v>
      </c>
      <c r="Q11" s="23">
        <v>4036003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0.9133646322378717</v>
      </c>
      <c r="G12" s="26">
        <f>IF(G11=0,0,G11/G9)</f>
        <v>0.9216514339741569</v>
      </c>
      <c r="H12" s="27">
        <f>IF(H11=0,0,H11/H9)</f>
        <v>0.9179455823907062</v>
      </c>
      <c r="I12" s="9"/>
      <c r="J12" s="333"/>
      <c r="K12" s="337" t="s">
        <v>124</v>
      </c>
      <c r="L12" s="323" t="s">
        <v>33</v>
      </c>
      <c r="M12" s="324"/>
      <c r="N12" s="11"/>
      <c r="O12" s="21">
        <v>2764365</v>
      </c>
      <c r="P12" s="22">
        <v>2905390</v>
      </c>
      <c r="Q12" s="23">
        <v>3030116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4740</v>
      </c>
      <c r="G13" s="30">
        <v>4740</v>
      </c>
      <c r="H13" s="31">
        <v>4740</v>
      </c>
      <c r="I13" s="9"/>
      <c r="J13" s="333"/>
      <c r="K13" s="339"/>
      <c r="L13" s="337" t="s">
        <v>126</v>
      </c>
      <c r="M13" s="19" t="s">
        <v>35</v>
      </c>
      <c r="N13" s="11"/>
      <c r="O13" s="21">
        <v>258772</v>
      </c>
      <c r="P13" s="22">
        <v>247712</v>
      </c>
      <c r="Q13" s="23">
        <v>245786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2149</v>
      </c>
      <c r="G14" s="30">
        <v>2156</v>
      </c>
      <c r="H14" s="31">
        <v>2168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2149</v>
      </c>
      <c r="G15" s="34">
        <v>2156</v>
      </c>
      <c r="H15" s="35">
        <v>2168</v>
      </c>
      <c r="I15" s="9"/>
      <c r="J15" s="333"/>
      <c r="K15" s="338"/>
      <c r="L15" s="340" t="s">
        <v>39</v>
      </c>
      <c r="M15" s="341"/>
      <c r="N15" s="28"/>
      <c r="O15" s="21">
        <v>1175160</v>
      </c>
      <c r="P15" s="22">
        <v>1090503</v>
      </c>
      <c r="Q15" s="23">
        <v>1005887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132003974</v>
      </c>
      <c r="G16" s="17">
        <v>133730146</v>
      </c>
      <c r="H16" s="18">
        <v>136179516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2356860</v>
      </c>
      <c r="P16" s="39">
        <f>P5-P11</f>
        <v>2297218</v>
      </c>
      <c r="Q16" s="40">
        <f>Q5-Q11</f>
        <v>2203085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19754730</v>
      </c>
      <c r="G17" s="22">
        <v>20142565</v>
      </c>
      <c r="H17" s="23">
        <v>20892268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36">
        <v>1466184</v>
      </c>
      <c r="P17" s="17">
        <v>1702511</v>
      </c>
      <c r="Q17" s="18">
        <v>2565125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65223420</v>
      </c>
      <c r="G18" s="22">
        <v>66125620</v>
      </c>
      <c r="H18" s="23">
        <v>67363920</v>
      </c>
      <c r="I18" s="9"/>
      <c r="J18" s="333"/>
      <c r="K18" s="337" t="s">
        <v>126</v>
      </c>
      <c r="L18" s="323" t="s">
        <v>49</v>
      </c>
      <c r="M18" s="324"/>
      <c r="N18" s="11"/>
      <c r="O18" s="21">
        <v>9312900</v>
      </c>
      <c r="P18" s="22">
        <v>902200</v>
      </c>
      <c r="Q18" s="23">
        <v>1345800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3113308</v>
      </c>
      <c r="G19" s="22">
        <v>3134120</v>
      </c>
      <c r="H19" s="23">
        <v>3151931</v>
      </c>
      <c r="I19" s="9"/>
      <c r="J19" s="333"/>
      <c r="K19" s="338"/>
      <c r="L19" s="323" t="s">
        <v>27</v>
      </c>
      <c r="M19" s="324"/>
      <c r="N19" s="11"/>
      <c r="O19" s="109">
        <v>385111</v>
      </c>
      <c r="P19" s="22">
        <v>359311</v>
      </c>
      <c r="Q19" s="23">
        <v>423356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43912516</v>
      </c>
      <c r="G20" s="22">
        <v>44327841</v>
      </c>
      <c r="H20" s="23">
        <v>44771397</v>
      </c>
      <c r="I20" s="9"/>
      <c r="J20" s="333"/>
      <c r="K20" s="323" t="s">
        <v>52</v>
      </c>
      <c r="L20" s="324"/>
      <c r="M20" s="324"/>
      <c r="N20" s="41" t="s">
        <v>133</v>
      </c>
      <c r="O20" s="21">
        <v>3877170</v>
      </c>
      <c r="P20" s="22">
        <v>4051695</v>
      </c>
      <c r="Q20" s="23">
        <v>4812362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37187280</v>
      </c>
      <c r="G21" s="39">
        <v>37963084</v>
      </c>
      <c r="H21" s="40">
        <v>39416926</v>
      </c>
      <c r="I21" s="9"/>
      <c r="J21" s="333"/>
      <c r="K21" s="337" t="s">
        <v>126</v>
      </c>
      <c r="L21" s="323" t="s">
        <v>55</v>
      </c>
      <c r="M21" s="324"/>
      <c r="N21" s="11"/>
      <c r="O21" s="21">
        <v>1422911</v>
      </c>
      <c r="P21" s="22">
        <v>1653355</v>
      </c>
      <c r="Q21" s="23">
        <v>2466981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463</v>
      </c>
      <c r="G22" s="44">
        <v>469</v>
      </c>
      <c r="H22" s="45">
        <v>471</v>
      </c>
      <c r="I22" s="9"/>
      <c r="J22" s="333"/>
      <c r="K22" s="339"/>
      <c r="L22" s="46" t="s">
        <v>126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134</v>
      </c>
      <c r="G23" s="46" t="s">
        <v>134</v>
      </c>
      <c r="H23" s="48" t="s">
        <v>134</v>
      </c>
      <c r="I23" s="9"/>
      <c r="J23" s="333"/>
      <c r="K23" s="338"/>
      <c r="L23" s="323" t="s">
        <v>61</v>
      </c>
      <c r="M23" s="324"/>
      <c r="N23" s="11" t="s">
        <v>135</v>
      </c>
      <c r="O23" s="70">
        <v>2452329</v>
      </c>
      <c r="P23" s="71">
        <v>2395539</v>
      </c>
      <c r="Q23" s="72">
        <v>2343451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>
        <v>0.175</v>
      </c>
      <c r="G24" s="46">
        <v>0.177</v>
      </c>
      <c r="H24" s="48">
        <v>0.176</v>
      </c>
      <c r="I24" s="9"/>
      <c r="J24" s="334"/>
      <c r="K24" s="328" t="s">
        <v>64</v>
      </c>
      <c r="L24" s="329"/>
      <c r="M24" s="329"/>
      <c r="N24" s="37" t="s">
        <v>136</v>
      </c>
      <c r="O24" s="83">
        <f>O17-O20</f>
        <v>-2410986</v>
      </c>
      <c r="P24" s="84">
        <f>P17-P20</f>
        <v>-2349184</v>
      </c>
      <c r="Q24" s="85">
        <f>Q17-Q20</f>
        <v>-2247237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-54126</v>
      </c>
      <c r="P25" s="51">
        <f>P16+P24</f>
        <v>-51966</v>
      </c>
      <c r="Q25" s="52">
        <f>Q16+Q24</f>
        <v>-44152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138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12750</v>
      </c>
      <c r="G27" s="30">
        <v>12750</v>
      </c>
      <c r="H27" s="31">
        <v>12750</v>
      </c>
      <c r="I27" s="9"/>
      <c r="J27" s="319" t="s">
        <v>75</v>
      </c>
      <c r="K27" s="320"/>
      <c r="L27" s="320"/>
      <c r="M27" s="320"/>
      <c r="N27" s="49" t="s">
        <v>139</v>
      </c>
      <c r="O27" s="50">
        <v>252565</v>
      </c>
      <c r="P27" s="51">
        <v>198439</v>
      </c>
      <c r="Q27" s="52">
        <v>146475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>
        <v>19</v>
      </c>
      <c r="G28" s="30">
        <v>19</v>
      </c>
      <c r="H28" s="31">
        <v>33</v>
      </c>
      <c r="I28" s="9"/>
      <c r="J28" s="319" t="s">
        <v>78</v>
      </c>
      <c r="K28" s="320"/>
      <c r="L28" s="320"/>
      <c r="M28" s="320"/>
      <c r="N28" s="49" t="s">
        <v>140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111998</v>
      </c>
      <c r="G29" s="30">
        <v>117210</v>
      </c>
      <c r="H29" s="31">
        <v>113061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198439</v>
      </c>
      <c r="P29" s="51">
        <f>P25-P26+P27-P28</f>
        <v>146473</v>
      </c>
      <c r="Q29" s="52">
        <f>Q25-Q26+Q27-Q28</f>
        <v>102323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>
        <v>27</v>
      </c>
      <c r="G30" s="30">
        <v>24</v>
      </c>
      <c r="H30" s="31">
        <v>25</v>
      </c>
      <c r="I30" s="9"/>
      <c r="J30" s="319" t="s">
        <v>83</v>
      </c>
      <c r="K30" s="320"/>
      <c r="L30" s="320"/>
      <c r="M30" s="320"/>
      <c r="N30" s="49" t="s">
        <v>142</v>
      </c>
      <c r="O30" s="50">
        <v>50</v>
      </c>
      <c r="P30" s="51">
        <v>182</v>
      </c>
      <c r="Q30" s="52">
        <v>148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104718</v>
      </c>
      <c r="G31" s="30">
        <v>102868</v>
      </c>
      <c r="H31" s="31">
        <v>103972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198389</v>
      </c>
      <c r="P31" s="51">
        <f>P29-P30</f>
        <v>146291</v>
      </c>
      <c r="Q31" s="52">
        <f>Q29-Q30</f>
        <v>102175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86">
        <v>39279887</v>
      </c>
      <c r="G32" s="87">
        <v>38532027</v>
      </c>
      <c r="H32" s="88">
        <v>38630310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0.9850639579690024</v>
      </c>
      <c r="P32" s="58">
        <f>IF(P5=0,0,P5/(P11+P23))</f>
        <v>0.9846167494232905</v>
      </c>
      <c r="Q32" s="59">
        <f>IF(Q5=0,0,Q5/(Q11+Q23))</f>
        <v>0.9779971765608781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272316</v>
      </c>
      <c r="G33" s="30">
        <v>329183</v>
      </c>
      <c r="H33" s="31">
        <v>339253</v>
      </c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86">
        <v>39007571</v>
      </c>
      <c r="G34" s="87">
        <v>38202844</v>
      </c>
      <c r="H34" s="88">
        <v>38291057</v>
      </c>
      <c r="I34" s="9"/>
      <c r="J34" s="319" t="s">
        <v>94</v>
      </c>
      <c r="K34" s="320"/>
      <c r="L34" s="320"/>
      <c r="M34" s="320"/>
      <c r="N34" s="49"/>
      <c r="O34" s="50">
        <v>1900000</v>
      </c>
      <c r="P34" s="51">
        <v>1949214</v>
      </c>
      <c r="Q34" s="52">
        <v>2000000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86">
        <v>31849512</v>
      </c>
      <c r="G35" s="87">
        <v>30988461</v>
      </c>
      <c r="H35" s="88">
        <v>30958341</v>
      </c>
      <c r="I35" s="9"/>
      <c r="J35" s="315" t="s">
        <v>126</v>
      </c>
      <c r="K35" s="316"/>
      <c r="L35" s="317" t="s">
        <v>96</v>
      </c>
      <c r="M35" s="318"/>
      <c r="N35" s="49"/>
      <c r="O35" s="50">
        <v>1436471</v>
      </c>
      <c r="P35" s="51">
        <v>1584958</v>
      </c>
      <c r="Q35" s="52">
        <v>1489117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0.8164956490113163</v>
      </c>
      <c r="G36" s="61">
        <f>IF(G35=0,0,G35/G34)</f>
        <v>0.811155865777951</v>
      </c>
      <c r="H36" s="62">
        <f>IF(H35=0,0,H35/H34)</f>
        <v>0.8085005592820277</v>
      </c>
      <c r="I36" s="9"/>
      <c r="J36" s="319" t="s">
        <v>98</v>
      </c>
      <c r="K36" s="320"/>
      <c r="L36" s="320"/>
      <c r="M36" s="320"/>
      <c r="N36" s="49"/>
      <c r="O36" s="50">
        <v>34036745</v>
      </c>
      <c r="P36" s="51">
        <v>32543405</v>
      </c>
      <c r="Q36" s="52">
        <v>31545753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463868</v>
      </c>
      <c r="G37" s="17">
        <v>625759</v>
      </c>
      <c r="H37" s="18">
        <v>598406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5157557</v>
      </c>
      <c r="G38" s="22">
        <v>5009275</v>
      </c>
      <c r="H38" s="23">
        <v>5098732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2302900</v>
      </c>
      <c r="G39" s="22">
        <v>2273106</v>
      </c>
      <c r="H39" s="23">
        <v>2485097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2854657</v>
      </c>
      <c r="G40" s="22">
        <v>2736169</v>
      </c>
      <c r="H40" s="23">
        <v>2613635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770428</v>
      </c>
      <c r="G41" s="22">
        <v>756399</v>
      </c>
      <c r="H41" s="23">
        <v>682316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6391853</v>
      </c>
      <c r="G42" s="39">
        <f>G37+G38+G41</f>
        <v>6391433</v>
      </c>
      <c r="H42" s="40">
        <f>H37+H38+H41</f>
        <v>6379454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89" t="s">
        <v>151</v>
      </c>
      <c r="G43" s="90" t="s">
        <v>151</v>
      </c>
      <c r="H43" s="91" t="s">
        <v>151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2446</v>
      </c>
      <c r="G44" s="22">
        <v>2446</v>
      </c>
      <c r="H44" s="23">
        <v>2446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37712</v>
      </c>
      <c r="G45" s="66">
        <v>37712</v>
      </c>
      <c r="H45" s="92">
        <v>37712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150</v>
      </c>
      <c r="G46" s="30">
        <v>150</v>
      </c>
      <c r="H46" s="31">
        <v>150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161.9</v>
      </c>
      <c r="G47" s="30">
        <v>161.6</v>
      </c>
      <c r="H47" s="31">
        <v>164.6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72.3</v>
      </c>
      <c r="G48" s="30">
        <v>73.4</v>
      </c>
      <c r="H48" s="31">
        <v>80.2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89.6</v>
      </c>
      <c r="G49" s="30">
        <v>88.3</v>
      </c>
      <c r="H49" s="31">
        <v>84.4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3.2</v>
      </c>
      <c r="G50" s="30">
        <v>1.6</v>
      </c>
      <c r="H50" s="31">
        <v>2.2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250</v>
      </c>
      <c r="G51" s="22">
        <v>250</v>
      </c>
      <c r="H51" s="23">
        <v>250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24196</v>
      </c>
      <c r="G52" s="94">
        <v>24196</v>
      </c>
      <c r="H52" s="95">
        <v>24196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29</v>
      </c>
      <c r="G53" s="17">
        <v>28</v>
      </c>
      <c r="H53" s="18">
        <v>28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12</v>
      </c>
      <c r="G54" s="22">
        <v>12</v>
      </c>
      <c r="H54" s="23">
        <v>15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41</v>
      </c>
      <c r="G55" s="39">
        <f>G53+G54</f>
        <v>40</v>
      </c>
      <c r="H55" s="40">
        <f>H53+H54</f>
        <v>43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197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26624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1177212</v>
      </c>
      <c r="P5" s="17">
        <v>1176245</v>
      </c>
      <c r="Q5" s="18">
        <v>1203231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27716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1012701</v>
      </c>
      <c r="P6" s="22">
        <v>992440</v>
      </c>
      <c r="Q6" s="23">
        <v>1012181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89368</v>
      </c>
      <c r="G7" s="17">
        <v>90284</v>
      </c>
      <c r="H7" s="18">
        <v>90711</v>
      </c>
      <c r="I7" s="9"/>
      <c r="J7" s="333"/>
      <c r="K7" s="339"/>
      <c r="L7" s="337" t="s">
        <v>17</v>
      </c>
      <c r="M7" s="19" t="s">
        <v>18</v>
      </c>
      <c r="N7" s="11"/>
      <c r="O7" s="21">
        <v>937990</v>
      </c>
      <c r="P7" s="22">
        <v>917698</v>
      </c>
      <c r="Q7" s="23">
        <v>932637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80387</v>
      </c>
      <c r="G8" s="22">
        <v>81156</v>
      </c>
      <c r="H8" s="23">
        <v>81322</v>
      </c>
      <c r="I8" s="24"/>
      <c r="J8" s="333"/>
      <c r="K8" s="339"/>
      <c r="L8" s="339"/>
      <c r="M8" s="19" t="s">
        <v>20</v>
      </c>
      <c r="N8" s="11"/>
      <c r="O8" s="21">
        <v>74503</v>
      </c>
      <c r="P8" s="22">
        <v>74461</v>
      </c>
      <c r="Q8" s="23">
        <v>79259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80387</v>
      </c>
      <c r="G9" s="22">
        <v>81156</v>
      </c>
      <c r="H9" s="23">
        <v>81322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0.8995054158087906</v>
      </c>
      <c r="G10" s="26">
        <f>IF(G9=0,0,G9/G7)</f>
        <v>0.8988968144964777</v>
      </c>
      <c r="H10" s="27">
        <f>IF(H9=0,0,H9/H7)</f>
        <v>0.8964954636152176</v>
      </c>
      <c r="I10" s="9"/>
      <c r="J10" s="333"/>
      <c r="K10" s="338"/>
      <c r="L10" s="340" t="s">
        <v>27</v>
      </c>
      <c r="M10" s="341"/>
      <c r="N10" s="28"/>
      <c r="O10" s="21">
        <v>161954</v>
      </c>
      <c r="P10" s="22">
        <v>180819</v>
      </c>
      <c r="Q10" s="23">
        <v>187332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75994</v>
      </c>
      <c r="G11" s="22">
        <v>76615</v>
      </c>
      <c r="H11" s="23">
        <v>76893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758386</v>
      </c>
      <c r="P11" s="22">
        <v>791188</v>
      </c>
      <c r="Q11" s="23">
        <v>812322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0.9453518603754338</v>
      </c>
      <c r="G12" s="26">
        <f>IF(G11=0,0,G11/G9)</f>
        <v>0.9440460347971807</v>
      </c>
      <c r="H12" s="27">
        <f>IF(H11=0,0,H11/H9)</f>
        <v>0.9455374929293426</v>
      </c>
      <c r="I12" s="9"/>
      <c r="J12" s="333"/>
      <c r="K12" s="337" t="s">
        <v>12</v>
      </c>
      <c r="L12" s="323" t="s">
        <v>33</v>
      </c>
      <c r="M12" s="324"/>
      <c r="N12" s="11"/>
      <c r="O12" s="21">
        <v>543907</v>
      </c>
      <c r="P12" s="22">
        <v>587760</v>
      </c>
      <c r="Q12" s="23">
        <v>621927</v>
      </c>
    </row>
    <row r="13" spans="1:17" ht="26.25" customHeight="1">
      <c r="A13" s="326"/>
      <c r="B13" s="307" t="s">
        <v>34</v>
      </c>
      <c r="C13" s="308"/>
      <c r="D13" s="308"/>
      <c r="E13" s="20"/>
      <c r="F13" s="21">
        <v>736</v>
      </c>
      <c r="G13" s="22">
        <v>736</v>
      </c>
      <c r="H13" s="23">
        <v>743</v>
      </c>
      <c r="I13" s="9"/>
      <c r="J13" s="333"/>
      <c r="K13" s="339"/>
      <c r="L13" s="337" t="s">
        <v>17</v>
      </c>
      <c r="M13" s="19" t="s">
        <v>35</v>
      </c>
      <c r="N13" s="11"/>
      <c r="O13" s="21">
        <v>58461</v>
      </c>
      <c r="P13" s="22">
        <v>59570</v>
      </c>
      <c r="Q13" s="23">
        <v>45058</v>
      </c>
    </row>
    <row r="14" spans="1:17" ht="26.25" customHeight="1">
      <c r="A14" s="326"/>
      <c r="B14" s="307" t="s">
        <v>36</v>
      </c>
      <c r="C14" s="308"/>
      <c r="D14" s="308"/>
      <c r="E14" s="20"/>
      <c r="F14" s="21">
        <v>1089</v>
      </c>
      <c r="G14" s="22">
        <v>1091</v>
      </c>
      <c r="H14" s="23">
        <v>1093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42">
        <v>1089</v>
      </c>
      <c r="G15" s="39">
        <v>1091</v>
      </c>
      <c r="H15" s="40">
        <v>1093</v>
      </c>
      <c r="I15" s="9"/>
      <c r="J15" s="333"/>
      <c r="K15" s="338"/>
      <c r="L15" s="340" t="s">
        <v>39</v>
      </c>
      <c r="M15" s="341"/>
      <c r="N15" s="28"/>
      <c r="O15" s="21">
        <v>214479</v>
      </c>
      <c r="P15" s="22">
        <v>203428</v>
      </c>
      <c r="Q15" s="23">
        <v>190395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29308556</v>
      </c>
      <c r="G16" s="17">
        <v>29655185</v>
      </c>
      <c r="H16" s="18">
        <v>29861066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418826</v>
      </c>
      <c r="P16" s="39">
        <f>P5-P11</f>
        <v>385057</v>
      </c>
      <c r="Q16" s="40">
        <f>Q5-Q11</f>
        <v>390909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5272867</v>
      </c>
      <c r="G17" s="22">
        <v>5367367</v>
      </c>
      <c r="H17" s="23">
        <v>5412867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397025</v>
      </c>
      <c r="P17" s="17">
        <v>402346</v>
      </c>
      <c r="Q17" s="18">
        <v>260115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12407560</v>
      </c>
      <c r="G18" s="22">
        <v>12597760</v>
      </c>
      <c r="H18" s="23">
        <v>12675660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149200</v>
      </c>
      <c r="P18" s="22">
        <v>190200</v>
      </c>
      <c r="Q18" s="23">
        <v>77900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1220126</v>
      </c>
      <c r="G19" s="22">
        <v>1225978</v>
      </c>
      <c r="H19" s="23">
        <v>1229227</v>
      </c>
      <c r="I19" s="9"/>
      <c r="J19" s="333"/>
      <c r="K19" s="338"/>
      <c r="L19" s="323" t="s">
        <v>27</v>
      </c>
      <c r="M19" s="324"/>
      <c r="N19" s="11"/>
      <c r="O19" s="109">
        <v>143839</v>
      </c>
      <c r="P19" s="22">
        <v>96651</v>
      </c>
      <c r="Q19" s="23">
        <v>116450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10408003</v>
      </c>
      <c r="G20" s="22">
        <v>10464080</v>
      </c>
      <c r="H20" s="23">
        <v>10543312</v>
      </c>
      <c r="I20" s="9"/>
      <c r="J20" s="333"/>
      <c r="K20" s="323" t="s">
        <v>52</v>
      </c>
      <c r="L20" s="324"/>
      <c r="M20" s="324"/>
      <c r="N20" s="41" t="s">
        <v>53</v>
      </c>
      <c r="O20" s="21">
        <v>790320</v>
      </c>
      <c r="P20" s="22">
        <v>788576</v>
      </c>
      <c r="Q20" s="23">
        <v>662584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9963210</v>
      </c>
      <c r="G21" s="39">
        <v>10152210</v>
      </c>
      <c r="H21" s="40">
        <v>10243210</v>
      </c>
      <c r="I21" s="9"/>
      <c r="J21" s="333"/>
      <c r="K21" s="337" t="s">
        <v>17</v>
      </c>
      <c r="L21" s="323" t="s">
        <v>55</v>
      </c>
      <c r="M21" s="324"/>
      <c r="N21" s="11"/>
      <c r="O21" s="21">
        <v>308063</v>
      </c>
      <c r="P21" s="22">
        <v>346629</v>
      </c>
      <c r="Q21" s="23">
        <v>205881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36">
        <v>341</v>
      </c>
      <c r="G22" s="17">
        <v>342</v>
      </c>
      <c r="H22" s="18">
        <v>345</v>
      </c>
      <c r="I22" s="9"/>
      <c r="J22" s="333"/>
      <c r="K22" s="339"/>
      <c r="L22" s="46" t="s">
        <v>17</v>
      </c>
      <c r="M22" s="19" t="s">
        <v>58</v>
      </c>
      <c r="N22" s="11"/>
      <c r="O22" s="12"/>
      <c r="P22" s="13"/>
      <c r="Q22" s="14"/>
    </row>
    <row r="23" spans="1:17" ht="26.25" customHeight="1">
      <c r="A23" s="326"/>
      <c r="B23" s="307" t="s">
        <v>59</v>
      </c>
      <c r="C23" s="308"/>
      <c r="D23" s="308"/>
      <c r="E23" s="20"/>
      <c r="F23" s="234" t="s">
        <v>60</v>
      </c>
      <c r="G23" s="105" t="s">
        <v>60</v>
      </c>
      <c r="H23" s="212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1">
        <v>482257</v>
      </c>
      <c r="P23" s="22">
        <v>441947</v>
      </c>
      <c r="Q23" s="23">
        <v>456703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234">
        <v>0</v>
      </c>
      <c r="G24" s="105">
        <v>0</v>
      </c>
      <c r="H24" s="48"/>
      <c r="I24" s="9"/>
      <c r="J24" s="334"/>
      <c r="K24" s="328" t="s">
        <v>64</v>
      </c>
      <c r="L24" s="329"/>
      <c r="M24" s="329"/>
      <c r="N24" s="37" t="s">
        <v>65</v>
      </c>
      <c r="O24" s="42">
        <f>O17-O20</f>
        <v>-393295</v>
      </c>
      <c r="P24" s="39">
        <f>P17-P20</f>
        <v>-386230</v>
      </c>
      <c r="Q24" s="40">
        <f>Q17-Q20</f>
        <v>-402469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234" t="s">
        <v>157</v>
      </c>
      <c r="G25" s="105" t="s">
        <v>157</v>
      </c>
      <c r="H25" s="212" t="s">
        <v>157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25531</v>
      </c>
      <c r="P25" s="51">
        <f>P16+P24</f>
        <v>-1173</v>
      </c>
      <c r="Q25" s="52">
        <f>Q16+Q24</f>
        <v>-11560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/>
      <c r="G26" s="22"/>
      <c r="H26" s="23"/>
      <c r="I26" s="9"/>
      <c r="J26" s="319" t="s">
        <v>71</v>
      </c>
      <c r="K26" s="320"/>
      <c r="L26" s="320"/>
      <c r="M26" s="320"/>
      <c r="N26" s="49" t="s">
        <v>72</v>
      </c>
      <c r="O26" s="50">
        <v>50</v>
      </c>
      <c r="P26" s="51">
        <v>76</v>
      </c>
      <c r="Q26" s="52">
        <v>53</v>
      </c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/>
      <c r="G27" s="30"/>
      <c r="H27" s="31"/>
      <c r="I27" s="9"/>
      <c r="J27" s="319" t="s">
        <v>75</v>
      </c>
      <c r="K27" s="320"/>
      <c r="L27" s="320"/>
      <c r="M27" s="320"/>
      <c r="N27" s="49" t="s">
        <v>76</v>
      </c>
      <c r="O27" s="50">
        <v>26044</v>
      </c>
      <c r="P27" s="51">
        <v>51524</v>
      </c>
      <c r="Q27" s="52">
        <v>50275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1">
        <v>28366</v>
      </c>
      <c r="G29" s="22">
        <v>27431</v>
      </c>
      <c r="H29" s="23">
        <v>28585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51525</v>
      </c>
      <c r="P29" s="51">
        <f>P25-P26+P27-P28</f>
        <v>50275</v>
      </c>
      <c r="Q29" s="52">
        <f>Q25-Q26+Q27-Q28</f>
        <v>38662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22"/>
      <c r="H30" s="31"/>
      <c r="I30" s="9"/>
      <c r="J30" s="319" t="s">
        <v>83</v>
      </c>
      <c r="K30" s="320"/>
      <c r="L30" s="320"/>
      <c r="M30" s="320"/>
      <c r="N30" s="49" t="s">
        <v>84</v>
      </c>
      <c r="O30" s="50">
        <v>9421</v>
      </c>
      <c r="P30" s="51">
        <v>14148</v>
      </c>
      <c r="Q30" s="52">
        <v>16221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1">
        <v>25984</v>
      </c>
      <c r="G31" s="22">
        <v>24557</v>
      </c>
      <c r="H31" s="23">
        <v>25239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42104</v>
      </c>
      <c r="P31" s="51">
        <f>P29-P30</f>
        <v>36127</v>
      </c>
      <c r="Q31" s="52">
        <f>Q29-Q30</f>
        <v>22441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1">
        <v>9446002</v>
      </c>
      <c r="G32" s="22">
        <v>9025992</v>
      </c>
      <c r="H32" s="23">
        <v>9222926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0.9488724798350533</v>
      </c>
      <c r="P32" s="58">
        <f>IF(P5=0,0,P5/(P11+P23))</f>
        <v>0.9538655540553143</v>
      </c>
      <c r="Q32" s="59">
        <f>IF(Q5=0,0,Q5/(Q11+Q23))</f>
        <v>0.9481538976773507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1"/>
      <c r="G33" s="22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21">
        <v>9446002</v>
      </c>
      <c r="G34" s="22">
        <v>9025992</v>
      </c>
      <c r="H34" s="23">
        <v>9222926</v>
      </c>
      <c r="I34" s="9"/>
      <c r="J34" s="319" t="s">
        <v>94</v>
      </c>
      <c r="K34" s="320"/>
      <c r="L34" s="320"/>
      <c r="M34" s="320"/>
      <c r="N34" s="49"/>
      <c r="O34" s="50">
        <v>380296</v>
      </c>
      <c r="P34" s="51">
        <v>351931</v>
      </c>
      <c r="Q34" s="52">
        <v>383041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21">
        <v>7712575</v>
      </c>
      <c r="G35" s="22">
        <v>7600353</v>
      </c>
      <c r="H35" s="23">
        <v>7714559</v>
      </c>
      <c r="I35" s="9"/>
      <c r="J35" s="315" t="s">
        <v>17</v>
      </c>
      <c r="K35" s="316"/>
      <c r="L35" s="317" t="s">
        <v>96</v>
      </c>
      <c r="M35" s="318"/>
      <c r="N35" s="49"/>
      <c r="O35" s="50">
        <v>297702</v>
      </c>
      <c r="P35" s="51">
        <v>308326</v>
      </c>
      <c r="Q35" s="52">
        <v>317426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0.8164909344715362</v>
      </c>
      <c r="G36" s="61">
        <f>IF(G35=0,0,G35/G34)</f>
        <v>0.8420518210075967</v>
      </c>
      <c r="H36" s="62">
        <f>IF(H35=0,0,H35/H34)</f>
        <v>0.8364546132106015</v>
      </c>
      <c r="I36" s="9"/>
      <c r="J36" s="319" t="s">
        <v>98</v>
      </c>
      <c r="K36" s="320"/>
      <c r="L36" s="320"/>
      <c r="M36" s="320"/>
      <c r="N36" s="49"/>
      <c r="O36" s="50">
        <v>6863725</v>
      </c>
      <c r="P36" s="51">
        <v>6611978</v>
      </c>
      <c r="Q36" s="52">
        <v>6233175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79299</v>
      </c>
      <c r="G37" s="17">
        <v>80525</v>
      </c>
      <c r="H37" s="18">
        <v>85338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935633</v>
      </c>
      <c r="G38" s="22">
        <v>916812</v>
      </c>
      <c r="H38" s="23">
        <v>943368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510204</v>
      </c>
      <c r="G39" s="22">
        <v>559258</v>
      </c>
      <c r="H39" s="23">
        <v>593609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425429</v>
      </c>
      <c r="G40" s="22">
        <v>357554</v>
      </c>
      <c r="H40" s="23">
        <v>349759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225711</v>
      </c>
      <c r="G41" s="22">
        <v>235798</v>
      </c>
      <c r="H41" s="23">
        <v>240319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1240643</v>
      </c>
      <c r="G42" s="39">
        <f>G37+G38+G41</f>
        <v>1233135</v>
      </c>
      <c r="H42" s="40">
        <f>H37+H38+H41</f>
        <v>1269025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235" t="s">
        <v>145</v>
      </c>
      <c r="G43" s="107" t="s">
        <v>145</v>
      </c>
      <c r="H43" s="108" t="s">
        <v>145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2047</v>
      </c>
      <c r="G44" s="22">
        <v>2047</v>
      </c>
      <c r="H44" s="23">
        <v>2047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236" t="s">
        <v>198</v>
      </c>
      <c r="G45" s="237" t="s">
        <v>198</v>
      </c>
      <c r="H45" s="238" t="s">
        <v>198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121.6</v>
      </c>
      <c r="G46" s="30">
        <v>120.7</v>
      </c>
      <c r="H46" s="31">
        <v>120.9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121.3</v>
      </c>
      <c r="G47" s="30">
        <v>120.6</v>
      </c>
      <c r="H47" s="31">
        <v>122.3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66.1</v>
      </c>
      <c r="G48" s="30">
        <v>73.6</v>
      </c>
      <c r="H48" s="31">
        <v>76.9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55.2</v>
      </c>
      <c r="G49" s="30">
        <v>47</v>
      </c>
      <c r="H49" s="31">
        <v>45.4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3.2</v>
      </c>
      <c r="G50" s="30">
        <v>1.2</v>
      </c>
      <c r="H50" s="31">
        <v>4.7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413</v>
      </c>
      <c r="G51" s="22">
        <v>413</v>
      </c>
      <c r="H51" s="23">
        <v>413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239" t="s">
        <v>199</v>
      </c>
      <c r="G52" s="240" t="s">
        <v>199</v>
      </c>
      <c r="H52" s="241" t="s">
        <v>199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6</v>
      </c>
      <c r="G53" s="17">
        <v>6</v>
      </c>
      <c r="H53" s="18">
        <v>4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5</v>
      </c>
      <c r="G54" s="22">
        <v>4</v>
      </c>
      <c r="H54" s="23">
        <v>5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11</v>
      </c>
      <c r="G55" s="39">
        <f>G53+G54</f>
        <v>10</v>
      </c>
      <c r="H55" s="40">
        <f>H53+H54</f>
        <v>9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217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27120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17">
        <v>1160879</v>
      </c>
      <c r="P5" s="17">
        <v>1166698</v>
      </c>
      <c r="Q5" s="214">
        <v>1212110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30773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2">
        <v>545759</v>
      </c>
      <c r="P6" s="22">
        <v>572000</v>
      </c>
      <c r="Q6" s="215">
        <v>617848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7">
        <v>61463</v>
      </c>
      <c r="G7" s="17">
        <v>61481</v>
      </c>
      <c r="H7" s="214">
        <v>61559</v>
      </c>
      <c r="I7" s="9"/>
      <c r="J7" s="333"/>
      <c r="K7" s="339"/>
      <c r="L7" s="337" t="s">
        <v>17</v>
      </c>
      <c r="M7" s="19" t="s">
        <v>18</v>
      </c>
      <c r="N7" s="11"/>
      <c r="O7" s="22">
        <v>545683</v>
      </c>
      <c r="P7" s="22">
        <v>571924</v>
      </c>
      <c r="Q7" s="215">
        <v>607379</v>
      </c>
    </row>
    <row r="8" spans="1:17" ht="26.25" customHeight="1">
      <c r="A8" s="326"/>
      <c r="B8" s="307" t="s">
        <v>19</v>
      </c>
      <c r="C8" s="308"/>
      <c r="D8" s="308"/>
      <c r="E8" s="20"/>
      <c r="F8" s="22">
        <v>41163</v>
      </c>
      <c r="G8" s="22">
        <v>41212</v>
      </c>
      <c r="H8" s="215">
        <v>41171</v>
      </c>
      <c r="I8" s="24"/>
      <c r="J8" s="333"/>
      <c r="K8" s="339"/>
      <c r="L8" s="339"/>
      <c r="M8" s="19" t="s">
        <v>20</v>
      </c>
      <c r="N8" s="11"/>
      <c r="O8" s="22"/>
      <c r="P8" s="22"/>
      <c r="Q8" s="215">
        <v>10394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2">
        <v>41163</v>
      </c>
      <c r="G9" s="22">
        <v>41212</v>
      </c>
      <c r="H9" s="215">
        <v>41171</v>
      </c>
      <c r="I9" s="9"/>
      <c r="J9" s="333"/>
      <c r="K9" s="339"/>
      <c r="L9" s="338"/>
      <c r="M9" s="19" t="s">
        <v>23</v>
      </c>
      <c r="N9" s="11" t="s">
        <v>24</v>
      </c>
      <c r="O9" s="22"/>
      <c r="P9" s="22"/>
      <c r="Q9" s="215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0.6697199941428176</v>
      </c>
      <c r="G10" s="26">
        <f>IF(G9=0,0,G9/G7)</f>
        <v>0.6703209121517216</v>
      </c>
      <c r="H10" s="27">
        <f>IF(H9=0,0,H9/H7)</f>
        <v>0.6688055361523092</v>
      </c>
      <c r="I10" s="9"/>
      <c r="J10" s="333"/>
      <c r="K10" s="338"/>
      <c r="L10" s="340" t="s">
        <v>27</v>
      </c>
      <c r="M10" s="341"/>
      <c r="N10" s="28"/>
      <c r="O10" s="22">
        <v>613179</v>
      </c>
      <c r="P10" s="22">
        <v>592283</v>
      </c>
      <c r="Q10" s="215">
        <v>590825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39086</v>
      </c>
      <c r="G11" s="22">
        <v>39270</v>
      </c>
      <c r="H11" s="23">
        <v>39406</v>
      </c>
      <c r="I11" s="9"/>
      <c r="J11" s="333"/>
      <c r="K11" s="324" t="s">
        <v>30</v>
      </c>
      <c r="L11" s="324"/>
      <c r="M11" s="324"/>
      <c r="N11" s="11" t="s">
        <v>22</v>
      </c>
      <c r="O11" s="22">
        <v>684291</v>
      </c>
      <c r="P11" s="22">
        <v>662706</v>
      </c>
      <c r="Q11" s="215">
        <v>626868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0.9495420644753784</v>
      </c>
      <c r="G12" s="26">
        <f>IF(G11=0,0,G11/G9)</f>
        <v>0.9528778025817723</v>
      </c>
      <c r="H12" s="27">
        <f>IF(H11=0,0,H11/H9)</f>
        <v>0.9571300187024847</v>
      </c>
      <c r="I12" s="9"/>
      <c r="J12" s="333"/>
      <c r="K12" s="337" t="s">
        <v>12</v>
      </c>
      <c r="L12" s="323" t="s">
        <v>33</v>
      </c>
      <c r="M12" s="324"/>
      <c r="N12" s="11"/>
      <c r="O12" s="22">
        <v>385273</v>
      </c>
      <c r="P12" s="22">
        <v>387894</v>
      </c>
      <c r="Q12" s="215">
        <v>380897</v>
      </c>
    </row>
    <row r="13" spans="1:17" ht="26.25" customHeight="1">
      <c r="A13" s="326"/>
      <c r="B13" s="307" t="s">
        <v>34</v>
      </c>
      <c r="C13" s="308"/>
      <c r="D13" s="308"/>
      <c r="E13" s="20"/>
      <c r="F13" s="30">
        <v>1770</v>
      </c>
      <c r="G13" s="30">
        <v>1776</v>
      </c>
      <c r="H13" s="217">
        <v>1776</v>
      </c>
      <c r="I13" s="9"/>
      <c r="J13" s="333"/>
      <c r="K13" s="339"/>
      <c r="L13" s="337" t="s">
        <v>17</v>
      </c>
      <c r="M13" s="19" t="s">
        <v>35</v>
      </c>
      <c r="N13" s="11"/>
      <c r="O13" s="22">
        <v>50532</v>
      </c>
      <c r="P13" s="22">
        <v>50022</v>
      </c>
      <c r="Q13" s="215">
        <v>45526</v>
      </c>
    </row>
    <row r="14" spans="1:17" ht="26.25" customHeight="1">
      <c r="A14" s="326"/>
      <c r="B14" s="307" t="s">
        <v>36</v>
      </c>
      <c r="C14" s="308"/>
      <c r="D14" s="308"/>
      <c r="E14" s="20"/>
      <c r="F14" s="30">
        <v>913</v>
      </c>
      <c r="G14" s="30">
        <v>913</v>
      </c>
      <c r="H14" s="217">
        <v>913</v>
      </c>
      <c r="I14" s="9"/>
      <c r="J14" s="333"/>
      <c r="K14" s="339"/>
      <c r="L14" s="338"/>
      <c r="M14" s="19" t="s">
        <v>37</v>
      </c>
      <c r="N14" s="11"/>
      <c r="O14" s="22"/>
      <c r="P14" s="22"/>
      <c r="Q14" s="215"/>
    </row>
    <row r="15" spans="1:17" ht="26.25" customHeight="1" thickBot="1">
      <c r="A15" s="327"/>
      <c r="B15" s="309" t="s">
        <v>38</v>
      </c>
      <c r="C15" s="310"/>
      <c r="D15" s="310"/>
      <c r="E15" s="32"/>
      <c r="F15" s="34">
        <v>913</v>
      </c>
      <c r="G15" s="34">
        <v>913</v>
      </c>
      <c r="H15" s="218">
        <v>913</v>
      </c>
      <c r="I15" s="9"/>
      <c r="J15" s="333"/>
      <c r="K15" s="338"/>
      <c r="L15" s="340" t="s">
        <v>39</v>
      </c>
      <c r="M15" s="341"/>
      <c r="N15" s="28"/>
      <c r="O15" s="22">
        <v>298418</v>
      </c>
      <c r="P15" s="22">
        <v>270592</v>
      </c>
      <c r="Q15" s="215">
        <v>244721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7">
        <v>36441197</v>
      </c>
      <c r="G16" s="17">
        <v>36694709</v>
      </c>
      <c r="H16" s="214">
        <v>37032968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476588</v>
      </c>
      <c r="P16" s="39">
        <f>P5-P11</f>
        <v>503992</v>
      </c>
      <c r="Q16" s="40">
        <f>Q5-Q11</f>
        <v>585242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2">
        <v>9369649</v>
      </c>
      <c r="G17" s="22">
        <v>9461635</v>
      </c>
      <c r="H17" s="215">
        <v>9549299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17">
        <v>596752</v>
      </c>
      <c r="P17" s="17">
        <v>391739</v>
      </c>
      <c r="Q17" s="214">
        <v>337083</v>
      </c>
    </row>
    <row r="18" spans="1:17" ht="26.25" customHeight="1">
      <c r="A18" s="303"/>
      <c r="B18" s="314"/>
      <c r="C18" s="307" t="s">
        <v>48</v>
      </c>
      <c r="D18" s="308"/>
      <c r="E18" s="20"/>
      <c r="F18" s="22">
        <v>16684034</v>
      </c>
      <c r="G18" s="22">
        <v>16775034</v>
      </c>
      <c r="H18" s="215">
        <v>16890534</v>
      </c>
      <c r="I18" s="9"/>
      <c r="J18" s="333"/>
      <c r="K18" s="337" t="s">
        <v>17</v>
      </c>
      <c r="L18" s="323" t="s">
        <v>49</v>
      </c>
      <c r="M18" s="324"/>
      <c r="N18" s="11"/>
      <c r="O18" s="22">
        <v>158400</v>
      </c>
      <c r="P18" s="22">
        <v>91000</v>
      </c>
      <c r="Q18" s="215">
        <v>115500</v>
      </c>
    </row>
    <row r="19" spans="1:17" ht="26.25" customHeight="1">
      <c r="A19" s="303"/>
      <c r="B19" s="314"/>
      <c r="C19" s="307" t="s">
        <v>50</v>
      </c>
      <c r="D19" s="308"/>
      <c r="E19" s="20"/>
      <c r="F19" s="22">
        <v>2312068</v>
      </c>
      <c r="G19" s="22">
        <v>2313802</v>
      </c>
      <c r="H19" s="215">
        <v>2316914</v>
      </c>
      <c r="I19" s="9"/>
      <c r="J19" s="333"/>
      <c r="K19" s="338"/>
      <c r="L19" s="323" t="s">
        <v>27</v>
      </c>
      <c r="M19" s="324"/>
      <c r="N19" s="11"/>
      <c r="O19" s="22">
        <v>99173</v>
      </c>
      <c r="P19" s="22">
        <v>68847</v>
      </c>
      <c r="Q19" s="215">
        <v>38781</v>
      </c>
    </row>
    <row r="20" spans="1:17" ht="26.25" customHeight="1">
      <c r="A20" s="303"/>
      <c r="B20" s="314"/>
      <c r="C20" s="307" t="s">
        <v>51</v>
      </c>
      <c r="D20" s="308"/>
      <c r="E20" s="20"/>
      <c r="F20" s="22">
        <v>8075446</v>
      </c>
      <c r="G20" s="22">
        <v>8144238</v>
      </c>
      <c r="H20" s="215">
        <v>8276221</v>
      </c>
      <c r="I20" s="9"/>
      <c r="J20" s="333"/>
      <c r="K20" s="323" t="s">
        <v>52</v>
      </c>
      <c r="L20" s="324"/>
      <c r="M20" s="324"/>
      <c r="N20" s="41" t="s">
        <v>53</v>
      </c>
      <c r="O20" s="22">
        <v>1069966</v>
      </c>
      <c r="P20" s="22">
        <v>894254</v>
      </c>
      <c r="Q20" s="215">
        <v>930702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39">
        <v>17293300</v>
      </c>
      <c r="G21" s="39">
        <v>17502610</v>
      </c>
      <c r="H21" s="219">
        <v>17643590</v>
      </c>
      <c r="I21" s="9"/>
      <c r="J21" s="333"/>
      <c r="K21" s="337" t="s">
        <v>17</v>
      </c>
      <c r="L21" s="323" t="s">
        <v>55</v>
      </c>
      <c r="M21" s="324"/>
      <c r="N21" s="11"/>
      <c r="O21" s="22">
        <v>394196</v>
      </c>
      <c r="P21" s="22">
        <v>249085</v>
      </c>
      <c r="Q21" s="215">
        <v>331864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265</v>
      </c>
      <c r="G22" s="44">
        <v>265</v>
      </c>
      <c r="H22" s="45">
        <v>267</v>
      </c>
      <c r="I22" s="9"/>
      <c r="J22" s="333"/>
      <c r="K22" s="339"/>
      <c r="L22" s="46" t="s">
        <v>17</v>
      </c>
      <c r="M22" s="19" t="s">
        <v>58</v>
      </c>
      <c r="N22" s="11"/>
      <c r="O22" s="22"/>
      <c r="P22" s="22"/>
      <c r="Q22" s="215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2">
        <v>670346</v>
      </c>
      <c r="P23" s="22">
        <v>640742</v>
      </c>
      <c r="Q23" s="215">
        <v>592443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65</v>
      </c>
      <c r="O24" s="42">
        <f>O17-O20</f>
        <v>-473214</v>
      </c>
      <c r="P24" s="39">
        <f>P17-P20</f>
        <v>-502515</v>
      </c>
      <c r="Q24" s="40">
        <f>Q17-Q20</f>
        <v>-593619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3374</v>
      </c>
      <c r="P25" s="51">
        <f>P16+P24</f>
        <v>1477</v>
      </c>
      <c r="Q25" s="52">
        <f>Q16+Q24</f>
        <v>-8377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72</v>
      </c>
      <c r="O26" s="51">
        <v>1500</v>
      </c>
      <c r="P26" s="51">
        <v>1022</v>
      </c>
      <c r="Q26" s="226">
        <v>0</v>
      </c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21600</v>
      </c>
      <c r="G27" s="30">
        <v>21600</v>
      </c>
      <c r="H27" s="31">
        <v>21600</v>
      </c>
      <c r="I27" s="9"/>
      <c r="J27" s="319" t="s">
        <v>75</v>
      </c>
      <c r="K27" s="320"/>
      <c r="L27" s="320"/>
      <c r="M27" s="320"/>
      <c r="N27" s="49" t="s">
        <v>76</v>
      </c>
      <c r="O27" s="51">
        <v>11474</v>
      </c>
      <c r="P27" s="51">
        <v>13348</v>
      </c>
      <c r="Q27" s="226">
        <v>13804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18973</v>
      </c>
      <c r="G29" s="30">
        <v>20927</v>
      </c>
      <c r="H29" s="31">
        <v>19598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13348</v>
      </c>
      <c r="P29" s="51">
        <f>P25-P26+P27-P28</f>
        <v>13803</v>
      </c>
      <c r="Q29" s="52">
        <f>Q25-Q26+Q27-Q28</f>
        <v>5427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84</v>
      </c>
      <c r="O30" s="53"/>
      <c r="P30" s="51">
        <v>3286</v>
      </c>
      <c r="Q30" s="52">
        <v>17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13295</v>
      </c>
      <c r="G31" s="30">
        <v>13230</v>
      </c>
      <c r="H31" s="31">
        <v>13273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13348</v>
      </c>
      <c r="P31" s="51">
        <f>P29-P30</f>
        <v>10517</v>
      </c>
      <c r="Q31" s="52">
        <f>Q29-Q30</f>
        <v>5410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30">
        <v>4934295</v>
      </c>
      <c r="G32" s="30">
        <v>4912063</v>
      </c>
      <c r="H32" s="217">
        <v>4876420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0.8569668479452429</v>
      </c>
      <c r="P32" s="58">
        <f>IF(P5=0,0,P5/(P11+P23))</f>
        <v>0.8950859566319485</v>
      </c>
      <c r="Q32" s="59">
        <f>IF(Q5=0,0,Q5/(Q11+Q23))</f>
        <v>0.9940942056620501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29">
        <v>4934295</v>
      </c>
      <c r="G34" s="30">
        <v>4912063</v>
      </c>
      <c r="H34" s="31">
        <v>4876420</v>
      </c>
      <c r="I34" s="9"/>
      <c r="J34" s="319" t="s">
        <v>94</v>
      </c>
      <c r="K34" s="320"/>
      <c r="L34" s="320"/>
      <c r="M34" s="320"/>
      <c r="N34" s="49"/>
      <c r="O34" s="51">
        <v>712352</v>
      </c>
      <c r="P34" s="51">
        <v>661130</v>
      </c>
      <c r="Q34" s="226">
        <v>640000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30">
        <v>4352399</v>
      </c>
      <c r="G35" s="30">
        <v>4371111</v>
      </c>
      <c r="H35" s="217">
        <v>4387335</v>
      </c>
      <c r="I35" s="9"/>
      <c r="J35" s="315" t="s">
        <v>17</v>
      </c>
      <c r="K35" s="316"/>
      <c r="L35" s="317" t="s">
        <v>96</v>
      </c>
      <c r="M35" s="318"/>
      <c r="N35" s="49"/>
      <c r="O35" s="51">
        <v>528320</v>
      </c>
      <c r="P35" s="51">
        <v>553862</v>
      </c>
      <c r="Q35" s="226">
        <v>618814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0.8820710962761651</v>
      </c>
      <c r="G36" s="61">
        <f>IF(G35=0,0,G35/G34)</f>
        <v>0.8898727479676055</v>
      </c>
      <c r="H36" s="62">
        <f>IF(H35=0,0,H35/H34)</f>
        <v>0.8997040861943802</v>
      </c>
      <c r="I36" s="9"/>
      <c r="J36" s="319" t="s">
        <v>98</v>
      </c>
      <c r="K36" s="320"/>
      <c r="L36" s="320"/>
      <c r="M36" s="320"/>
      <c r="N36" s="49"/>
      <c r="O36" s="51">
        <v>8442705</v>
      </c>
      <c r="P36" s="51">
        <v>7892963</v>
      </c>
      <c r="Q36" s="226">
        <v>7416020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/>
      <c r="G37" s="127"/>
      <c r="H37" s="18"/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2">
        <v>826317</v>
      </c>
      <c r="G38" s="128">
        <v>749996</v>
      </c>
      <c r="H38" s="23">
        <v>609641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2">
        <v>369388</v>
      </c>
      <c r="G39" s="128">
        <v>376296</v>
      </c>
      <c r="H39" s="23">
        <v>369525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2">
        <v>456929</v>
      </c>
      <c r="G40" s="128">
        <v>373700</v>
      </c>
      <c r="H40" s="23">
        <v>240116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2">
        <v>528320</v>
      </c>
      <c r="G41" s="128">
        <v>553452</v>
      </c>
      <c r="H41" s="23">
        <v>609670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1354637</v>
      </c>
      <c r="G42" s="132">
        <f>G37+G38+G41</f>
        <v>1303448</v>
      </c>
      <c r="H42" s="40">
        <f>H37+H38+H41</f>
        <v>1219311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17" t="s">
        <v>226</v>
      </c>
      <c r="G43" s="17" t="s">
        <v>226</v>
      </c>
      <c r="H43" s="214" t="s">
        <v>148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2">
        <v>2058</v>
      </c>
      <c r="G44" s="22">
        <v>2238</v>
      </c>
      <c r="H44" s="215">
        <v>2238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6">
        <v>35886</v>
      </c>
      <c r="G45" s="66">
        <v>40817</v>
      </c>
      <c r="H45" s="224">
        <v>40817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30">
        <v>125.4</v>
      </c>
      <c r="G46" s="30">
        <v>130.8</v>
      </c>
      <c r="H46" s="217">
        <v>138.43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30">
        <v>189.9</v>
      </c>
      <c r="G47" s="30">
        <v>171.6</v>
      </c>
      <c r="H47" s="217">
        <v>138.95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30">
        <v>84.9</v>
      </c>
      <c r="G48" s="30">
        <v>86.1</v>
      </c>
      <c r="H48" s="217">
        <v>84.22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30">
        <v>105</v>
      </c>
      <c r="G49" s="30">
        <v>85.5</v>
      </c>
      <c r="H49" s="217">
        <v>54.8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30">
        <v>0.4</v>
      </c>
      <c r="G50" s="30">
        <v>0.2</v>
      </c>
      <c r="H50" s="217">
        <v>0.3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2">
        <v>450</v>
      </c>
      <c r="G51" s="22">
        <v>450</v>
      </c>
      <c r="H51" s="215">
        <v>450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4">
        <v>30713</v>
      </c>
      <c r="G52" s="94">
        <v>30713</v>
      </c>
      <c r="H52" s="95">
        <v>30713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7">
        <v>7</v>
      </c>
      <c r="G53" s="17">
        <v>7</v>
      </c>
      <c r="H53" s="214">
        <v>7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2">
        <v>5</v>
      </c>
      <c r="G54" s="22">
        <v>3</v>
      </c>
      <c r="H54" s="215">
        <v>4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12</v>
      </c>
      <c r="G55" s="39">
        <f>G53+G54</f>
        <v>10</v>
      </c>
      <c r="H55" s="40">
        <f>H53+H54</f>
        <v>11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218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 t="s">
        <v>200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17">
        <v>314861</v>
      </c>
      <c r="P5" s="17">
        <v>316037</v>
      </c>
      <c r="Q5" s="214">
        <v>307467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 t="s">
        <v>201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2">
        <v>261528</v>
      </c>
      <c r="P6" s="22">
        <v>264238</v>
      </c>
      <c r="Q6" s="215">
        <v>258694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7">
        <v>76132</v>
      </c>
      <c r="G7" s="17">
        <v>75441</v>
      </c>
      <c r="H7" s="214">
        <v>74623</v>
      </c>
      <c r="I7" s="9"/>
      <c r="J7" s="333"/>
      <c r="K7" s="339"/>
      <c r="L7" s="337" t="s">
        <v>17</v>
      </c>
      <c r="M7" s="19" t="s">
        <v>18</v>
      </c>
      <c r="N7" s="11"/>
      <c r="O7" s="22">
        <v>245320</v>
      </c>
      <c r="P7" s="22">
        <v>246719</v>
      </c>
      <c r="Q7" s="215">
        <v>239911</v>
      </c>
    </row>
    <row r="8" spans="1:17" ht="26.25" customHeight="1">
      <c r="A8" s="326"/>
      <c r="B8" s="307" t="s">
        <v>19</v>
      </c>
      <c r="C8" s="308"/>
      <c r="D8" s="308"/>
      <c r="E8" s="20"/>
      <c r="F8" s="22">
        <v>19569</v>
      </c>
      <c r="G8" s="22">
        <v>19571</v>
      </c>
      <c r="H8" s="215">
        <v>19571</v>
      </c>
      <c r="I8" s="24"/>
      <c r="J8" s="333"/>
      <c r="K8" s="339"/>
      <c r="L8" s="339"/>
      <c r="M8" s="19" t="s">
        <v>20</v>
      </c>
      <c r="N8" s="11"/>
      <c r="O8" s="22">
        <v>16034</v>
      </c>
      <c r="P8" s="22">
        <v>17435</v>
      </c>
      <c r="Q8" s="215">
        <v>18619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2">
        <v>19569</v>
      </c>
      <c r="G9" s="22">
        <v>19571</v>
      </c>
      <c r="H9" s="215">
        <v>19571</v>
      </c>
      <c r="I9" s="9"/>
      <c r="J9" s="333"/>
      <c r="K9" s="339"/>
      <c r="L9" s="338"/>
      <c r="M9" s="19" t="s">
        <v>23</v>
      </c>
      <c r="N9" s="11" t="s">
        <v>24</v>
      </c>
      <c r="O9" s="22"/>
      <c r="P9" s="22"/>
      <c r="Q9" s="215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6">
        <f>IF(F9=0,0,F9/F7)</f>
        <v>0.2570404035096937</v>
      </c>
      <c r="G10" s="26">
        <f>IF(G9=0,0,G9/G7)</f>
        <v>0.2594212696014104</v>
      </c>
      <c r="H10" s="216">
        <f>IF(H9=0,0,H9/H7)</f>
        <v>0.2622649853262399</v>
      </c>
      <c r="I10" s="9"/>
      <c r="J10" s="333"/>
      <c r="K10" s="338"/>
      <c r="L10" s="340" t="s">
        <v>27</v>
      </c>
      <c r="M10" s="341"/>
      <c r="N10" s="28"/>
      <c r="O10" s="22">
        <v>51461</v>
      </c>
      <c r="P10" s="22">
        <v>49945</v>
      </c>
      <c r="Q10" s="215">
        <v>46952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2">
        <v>18884</v>
      </c>
      <c r="G11" s="22">
        <v>19165</v>
      </c>
      <c r="H11" s="215">
        <v>19281</v>
      </c>
      <c r="I11" s="9"/>
      <c r="J11" s="333"/>
      <c r="K11" s="324" t="s">
        <v>30</v>
      </c>
      <c r="L11" s="324"/>
      <c r="M11" s="324"/>
      <c r="N11" s="11" t="s">
        <v>22</v>
      </c>
      <c r="O11" s="22">
        <v>283140</v>
      </c>
      <c r="P11" s="22">
        <v>270019</v>
      </c>
      <c r="Q11" s="215">
        <v>256228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6">
        <f>IF(F11=0,0,F11/F9)</f>
        <v>0.9649956563953191</v>
      </c>
      <c r="G12" s="26">
        <f>IF(G11=0,0,G11/G9)</f>
        <v>0.9792550201829238</v>
      </c>
      <c r="H12" s="216">
        <f>IF(H11=0,0,H11/H9)</f>
        <v>0.985182157273517</v>
      </c>
      <c r="I12" s="9"/>
      <c r="J12" s="333"/>
      <c r="K12" s="337" t="s">
        <v>12</v>
      </c>
      <c r="L12" s="323" t="s">
        <v>33</v>
      </c>
      <c r="M12" s="324"/>
      <c r="N12" s="11"/>
      <c r="O12" s="22">
        <v>142730</v>
      </c>
      <c r="P12" s="22">
        <v>155297</v>
      </c>
      <c r="Q12" s="215">
        <v>156349</v>
      </c>
    </row>
    <row r="13" spans="1:17" ht="26.25" customHeight="1">
      <c r="A13" s="326"/>
      <c r="B13" s="307" t="s">
        <v>34</v>
      </c>
      <c r="C13" s="308"/>
      <c r="D13" s="308"/>
      <c r="E13" s="20"/>
      <c r="F13" s="30">
        <v>225</v>
      </c>
      <c r="G13" s="30">
        <v>225</v>
      </c>
      <c r="H13" s="217">
        <v>225</v>
      </c>
      <c r="I13" s="9"/>
      <c r="J13" s="333"/>
      <c r="K13" s="339"/>
      <c r="L13" s="337" t="s">
        <v>17</v>
      </c>
      <c r="M13" s="19" t="s">
        <v>35</v>
      </c>
      <c r="N13" s="11"/>
      <c r="O13" s="22">
        <v>23414</v>
      </c>
      <c r="P13" s="22">
        <v>23034</v>
      </c>
      <c r="Q13" s="215">
        <v>23635</v>
      </c>
    </row>
    <row r="14" spans="1:17" ht="26.25" customHeight="1">
      <c r="A14" s="326"/>
      <c r="B14" s="307" t="s">
        <v>36</v>
      </c>
      <c r="C14" s="308"/>
      <c r="D14" s="308"/>
      <c r="E14" s="20"/>
      <c r="F14" s="30">
        <v>432</v>
      </c>
      <c r="G14" s="30">
        <v>435</v>
      </c>
      <c r="H14" s="217">
        <v>435</v>
      </c>
      <c r="I14" s="9"/>
      <c r="J14" s="333"/>
      <c r="K14" s="339"/>
      <c r="L14" s="338"/>
      <c r="M14" s="19" t="s">
        <v>37</v>
      </c>
      <c r="N14" s="11"/>
      <c r="O14" s="22"/>
      <c r="P14" s="22"/>
      <c r="Q14" s="215"/>
    </row>
    <row r="15" spans="1:17" ht="26.25" customHeight="1" thickBot="1">
      <c r="A15" s="327"/>
      <c r="B15" s="309" t="s">
        <v>38</v>
      </c>
      <c r="C15" s="310"/>
      <c r="D15" s="310"/>
      <c r="E15" s="32"/>
      <c r="F15" s="34">
        <v>432</v>
      </c>
      <c r="G15" s="34">
        <v>435</v>
      </c>
      <c r="H15" s="218">
        <v>435</v>
      </c>
      <c r="I15" s="9"/>
      <c r="J15" s="333"/>
      <c r="K15" s="338"/>
      <c r="L15" s="340" t="s">
        <v>39</v>
      </c>
      <c r="M15" s="341"/>
      <c r="N15" s="28"/>
      <c r="O15" s="22">
        <v>140410</v>
      </c>
      <c r="P15" s="22">
        <v>114722</v>
      </c>
      <c r="Q15" s="215">
        <v>99879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7">
        <v>15452719</v>
      </c>
      <c r="G16" s="17">
        <v>15655778</v>
      </c>
      <c r="H16" s="214">
        <v>15893993</v>
      </c>
      <c r="I16" s="9"/>
      <c r="J16" s="334"/>
      <c r="K16" s="328" t="s">
        <v>42</v>
      </c>
      <c r="L16" s="329"/>
      <c r="M16" s="329"/>
      <c r="N16" s="37" t="s">
        <v>29</v>
      </c>
      <c r="O16" s="39">
        <f>O5-O11</f>
        <v>31721</v>
      </c>
      <c r="P16" s="39">
        <f>P5-P11</f>
        <v>46018</v>
      </c>
      <c r="Q16" s="219">
        <f>Q5-Q11</f>
        <v>51239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2">
        <v>3090460</v>
      </c>
      <c r="G17" s="22">
        <v>3122400</v>
      </c>
      <c r="H17" s="215">
        <v>3174700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17">
        <v>652835</v>
      </c>
      <c r="P17" s="17">
        <v>576001</v>
      </c>
      <c r="Q17" s="214">
        <v>701408</v>
      </c>
    </row>
    <row r="18" spans="1:17" ht="26.25" customHeight="1">
      <c r="A18" s="303"/>
      <c r="B18" s="314"/>
      <c r="C18" s="307" t="s">
        <v>48</v>
      </c>
      <c r="D18" s="308"/>
      <c r="E18" s="20"/>
      <c r="F18" s="22">
        <v>6497400</v>
      </c>
      <c r="G18" s="22">
        <v>6525800</v>
      </c>
      <c r="H18" s="215">
        <v>6585300</v>
      </c>
      <c r="I18" s="9"/>
      <c r="J18" s="333"/>
      <c r="K18" s="337" t="s">
        <v>17</v>
      </c>
      <c r="L18" s="323" t="s">
        <v>49</v>
      </c>
      <c r="M18" s="324"/>
      <c r="N18" s="11"/>
      <c r="O18" s="22">
        <v>467400</v>
      </c>
      <c r="P18" s="22">
        <v>365100</v>
      </c>
      <c r="Q18" s="215">
        <v>358700</v>
      </c>
    </row>
    <row r="19" spans="1:17" ht="26.25" customHeight="1">
      <c r="A19" s="303"/>
      <c r="B19" s="314"/>
      <c r="C19" s="307" t="s">
        <v>50</v>
      </c>
      <c r="D19" s="308"/>
      <c r="E19" s="20"/>
      <c r="F19" s="22">
        <v>790285</v>
      </c>
      <c r="G19" s="22">
        <v>796891</v>
      </c>
      <c r="H19" s="215">
        <v>808251</v>
      </c>
      <c r="I19" s="9"/>
      <c r="J19" s="333"/>
      <c r="K19" s="338"/>
      <c r="L19" s="323" t="s">
        <v>27</v>
      </c>
      <c r="M19" s="324"/>
      <c r="N19" s="11"/>
      <c r="O19" s="22">
        <v>156274</v>
      </c>
      <c r="P19" s="22">
        <v>171213</v>
      </c>
      <c r="Q19" s="215">
        <v>145231</v>
      </c>
    </row>
    <row r="20" spans="1:17" ht="26.25" customHeight="1">
      <c r="A20" s="303"/>
      <c r="B20" s="314"/>
      <c r="C20" s="307" t="s">
        <v>51</v>
      </c>
      <c r="D20" s="308"/>
      <c r="E20" s="20"/>
      <c r="F20" s="22">
        <v>5074574</v>
      </c>
      <c r="G20" s="22">
        <v>5210687</v>
      </c>
      <c r="H20" s="215">
        <v>5325742</v>
      </c>
      <c r="I20" s="9"/>
      <c r="J20" s="333"/>
      <c r="K20" s="323" t="s">
        <v>52</v>
      </c>
      <c r="L20" s="324"/>
      <c r="M20" s="324"/>
      <c r="N20" s="41" t="s">
        <v>53</v>
      </c>
      <c r="O20" s="22">
        <v>674276</v>
      </c>
      <c r="P20" s="22">
        <v>653592</v>
      </c>
      <c r="Q20" s="215">
        <v>660864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39">
        <v>6413172</v>
      </c>
      <c r="G21" s="39">
        <v>6480185</v>
      </c>
      <c r="H21" s="219">
        <v>6586211</v>
      </c>
      <c r="I21" s="9"/>
      <c r="J21" s="333"/>
      <c r="K21" s="337" t="s">
        <v>17</v>
      </c>
      <c r="L21" s="323" t="s">
        <v>55</v>
      </c>
      <c r="M21" s="324"/>
      <c r="N21" s="11"/>
      <c r="O21" s="22">
        <v>131623</v>
      </c>
      <c r="P21" s="22">
        <v>203059</v>
      </c>
      <c r="Q21" s="215">
        <v>238215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4">
        <v>103</v>
      </c>
      <c r="G22" s="44">
        <v>105</v>
      </c>
      <c r="H22" s="220">
        <v>105</v>
      </c>
      <c r="I22" s="9"/>
      <c r="J22" s="333"/>
      <c r="K22" s="339"/>
      <c r="L22" s="46" t="s">
        <v>17</v>
      </c>
      <c r="M22" s="19" t="s">
        <v>58</v>
      </c>
      <c r="N22" s="11"/>
      <c r="O22" s="22"/>
      <c r="P22" s="22"/>
      <c r="Q22" s="215"/>
    </row>
    <row r="23" spans="1:17" ht="26.25" customHeight="1">
      <c r="A23" s="326"/>
      <c r="B23" s="307" t="s">
        <v>59</v>
      </c>
      <c r="C23" s="308"/>
      <c r="D23" s="308"/>
      <c r="E23" s="20"/>
      <c r="F23" s="46" t="s">
        <v>60</v>
      </c>
      <c r="G23" s="46" t="s">
        <v>60</v>
      </c>
      <c r="H23" s="221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2">
        <v>542653</v>
      </c>
      <c r="P23" s="22">
        <v>450533</v>
      </c>
      <c r="Q23" s="215">
        <v>422649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6"/>
      <c r="G24" s="46"/>
      <c r="H24" s="221"/>
      <c r="I24" s="9"/>
      <c r="J24" s="334"/>
      <c r="K24" s="328" t="s">
        <v>64</v>
      </c>
      <c r="L24" s="329"/>
      <c r="M24" s="329"/>
      <c r="N24" s="37" t="s">
        <v>65</v>
      </c>
      <c r="O24" s="39">
        <f>O17-O20</f>
        <v>-21441</v>
      </c>
      <c r="P24" s="39">
        <f>P17-P20</f>
        <v>-77591</v>
      </c>
      <c r="Q24" s="219">
        <f>Q17-Q20</f>
        <v>40544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6" t="s">
        <v>157</v>
      </c>
      <c r="G25" s="46" t="s">
        <v>157</v>
      </c>
      <c r="H25" s="221" t="s">
        <v>157</v>
      </c>
      <c r="I25" s="9"/>
      <c r="J25" s="319" t="s">
        <v>68</v>
      </c>
      <c r="K25" s="320"/>
      <c r="L25" s="320"/>
      <c r="M25" s="320"/>
      <c r="N25" s="49" t="s">
        <v>69</v>
      </c>
      <c r="O25" s="51">
        <f>O16+O24</f>
        <v>10280</v>
      </c>
      <c r="P25" s="51">
        <f>P16+P24</f>
        <v>-31573</v>
      </c>
      <c r="Q25" s="226">
        <f>Q16+Q24</f>
        <v>91783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2"/>
      <c r="G26" s="22"/>
      <c r="H26" s="215"/>
      <c r="I26" s="9"/>
      <c r="J26" s="319" t="s">
        <v>71</v>
      </c>
      <c r="K26" s="320"/>
      <c r="L26" s="320"/>
      <c r="M26" s="320"/>
      <c r="N26" s="49" t="s">
        <v>72</v>
      </c>
      <c r="O26" s="54"/>
      <c r="P26" s="54"/>
      <c r="Q26" s="227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30"/>
      <c r="G27" s="30"/>
      <c r="H27" s="217"/>
      <c r="I27" s="9"/>
      <c r="J27" s="319" t="s">
        <v>75</v>
      </c>
      <c r="K27" s="320"/>
      <c r="L27" s="320"/>
      <c r="M27" s="320"/>
      <c r="N27" s="49" t="s">
        <v>76</v>
      </c>
      <c r="O27" s="51">
        <v>24963</v>
      </c>
      <c r="P27" s="51">
        <v>40184</v>
      </c>
      <c r="Q27" s="226">
        <v>8611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30"/>
      <c r="G28" s="30"/>
      <c r="H28" s="217"/>
      <c r="I28" s="9"/>
      <c r="J28" s="319" t="s">
        <v>78</v>
      </c>
      <c r="K28" s="320"/>
      <c r="L28" s="320"/>
      <c r="M28" s="320"/>
      <c r="N28" s="49" t="s">
        <v>79</v>
      </c>
      <c r="O28" s="54"/>
      <c r="P28" s="54"/>
      <c r="Q28" s="227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30">
        <v>6227</v>
      </c>
      <c r="G29" s="30">
        <v>6280</v>
      </c>
      <c r="H29" s="217">
        <v>6204</v>
      </c>
      <c r="I29" s="9"/>
      <c r="J29" s="319" t="s">
        <v>81</v>
      </c>
      <c r="K29" s="320"/>
      <c r="L29" s="320"/>
      <c r="M29" s="320"/>
      <c r="N29" s="49" t="s">
        <v>82</v>
      </c>
      <c r="O29" s="51">
        <f>O25-O26+O27-O28</f>
        <v>35243</v>
      </c>
      <c r="P29" s="51">
        <f>P25-P26+P27-P28</f>
        <v>8611</v>
      </c>
      <c r="Q29" s="226">
        <f>Q25-Q26+Q27-Q28</f>
        <v>100394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30"/>
      <c r="G30" s="30"/>
      <c r="H30" s="217"/>
      <c r="I30" s="9"/>
      <c r="J30" s="319" t="s">
        <v>83</v>
      </c>
      <c r="K30" s="320"/>
      <c r="L30" s="320"/>
      <c r="M30" s="320"/>
      <c r="N30" s="49" t="s">
        <v>84</v>
      </c>
      <c r="O30" s="51">
        <v>15835</v>
      </c>
      <c r="P30" s="51"/>
      <c r="Q30" s="226">
        <v>88218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30">
        <v>5705</v>
      </c>
      <c r="G31" s="30">
        <v>5622</v>
      </c>
      <c r="H31" s="217">
        <v>5478</v>
      </c>
      <c r="I31" s="9"/>
      <c r="J31" s="319" t="s">
        <v>86</v>
      </c>
      <c r="K31" s="320"/>
      <c r="L31" s="320"/>
      <c r="M31" s="320"/>
      <c r="N31" s="49" t="s">
        <v>87</v>
      </c>
      <c r="O31" s="51">
        <f>O29-O30</f>
        <v>19408</v>
      </c>
      <c r="P31" s="51">
        <f>P29-P30</f>
        <v>8611</v>
      </c>
      <c r="Q31" s="226">
        <f>Q29-Q30</f>
        <v>12176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30">
        <v>2073786</v>
      </c>
      <c r="G32" s="30">
        <v>2066281</v>
      </c>
      <c r="H32" s="217">
        <v>2001665</v>
      </c>
      <c r="I32" s="9"/>
      <c r="J32" s="319" t="s">
        <v>89</v>
      </c>
      <c r="K32" s="320"/>
      <c r="L32" s="320"/>
      <c r="M32" s="320"/>
      <c r="N32" s="49"/>
      <c r="O32" s="58">
        <f>IF(O5=0,0,O5/(O11+O23))</f>
        <v>0.38128320293342277</v>
      </c>
      <c r="P32" s="58">
        <f>IF(P5=0,0,P5/(P11+P23))</f>
        <v>0.4386040146998412</v>
      </c>
      <c r="Q32" s="228">
        <f>IF(Q5=0,0,Q5/(Q11+Q23))</f>
        <v>0.4529053127444294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30"/>
      <c r="G33" s="30"/>
      <c r="H33" s="217"/>
      <c r="I33" s="9"/>
      <c r="J33" s="319" t="s">
        <v>92</v>
      </c>
      <c r="K33" s="320"/>
      <c r="L33" s="320"/>
      <c r="M33" s="320"/>
      <c r="N33" s="49"/>
      <c r="O33" s="58">
        <f>IF(O31&lt;0,O31/(O6-O9),0)</f>
        <v>0</v>
      </c>
      <c r="P33" s="58">
        <f>IF(P31&lt;0,P31/(P6-P9),0)</f>
        <v>0</v>
      </c>
      <c r="Q33" s="228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30">
        <v>2073786</v>
      </c>
      <c r="G34" s="30">
        <v>2066281</v>
      </c>
      <c r="H34" s="217">
        <v>2001665</v>
      </c>
      <c r="I34" s="9"/>
      <c r="J34" s="319" t="s">
        <v>94</v>
      </c>
      <c r="K34" s="320"/>
      <c r="L34" s="320"/>
      <c r="M34" s="320"/>
      <c r="N34" s="49"/>
      <c r="O34" s="51">
        <v>223769</v>
      </c>
      <c r="P34" s="51">
        <v>238593</v>
      </c>
      <c r="Q34" s="226">
        <v>210802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30">
        <v>1720429</v>
      </c>
      <c r="G35" s="30">
        <v>1692254</v>
      </c>
      <c r="H35" s="217">
        <v>1666406</v>
      </c>
      <c r="I35" s="9"/>
      <c r="J35" s="315" t="s">
        <v>17</v>
      </c>
      <c r="K35" s="316"/>
      <c r="L35" s="317" t="s">
        <v>96</v>
      </c>
      <c r="M35" s="318"/>
      <c r="N35" s="49"/>
      <c r="O35" s="51">
        <v>100195</v>
      </c>
      <c r="P35" s="51">
        <v>99851</v>
      </c>
      <c r="Q35" s="226">
        <v>98291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1">
        <f>IF(F35=0,0,F35/F34)</f>
        <v>0.8296077801663239</v>
      </c>
      <c r="G36" s="61">
        <f>IF(G35=0,0,G35/G34)</f>
        <v>0.818985413890947</v>
      </c>
      <c r="H36" s="222">
        <f>IF(H35=0,0,H35/H34)</f>
        <v>0.832509935478714</v>
      </c>
      <c r="I36" s="9"/>
      <c r="J36" s="319" t="s">
        <v>98</v>
      </c>
      <c r="K36" s="320"/>
      <c r="L36" s="320"/>
      <c r="M36" s="320"/>
      <c r="N36" s="49"/>
      <c r="O36" s="51">
        <v>4136750</v>
      </c>
      <c r="P36" s="51">
        <v>4051317</v>
      </c>
      <c r="Q36" s="226">
        <v>3987368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17">
        <v>21771</v>
      </c>
      <c r="G37" s="17">
        <v>23593</v>
      </c>
      <c r="H37" s="214">
        <v>24836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2">
        <v>319348</v>
      </c>
      <c r="G38" s="22">
        <v>313667</v>
      </c>
      <c r="H38" s="215">
        <v>310513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2">
        <v>129668</v>
      </c>
      <c r="G39" s="22">
        <v>140639</v>
      </c>
      <c r="H39" s="215">
        <v>144194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2">
        <v>189680</v>
      </c>
      <c r="G40" s="22">
        <v>173028</v>
      </c>
      <c r="H40" s="215">
        <v>166319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2">
        <v>81557</v>
      </c>
      <c r="G41" s="22">
        <v>80823</v>
      </c>
      <c r="H41" s="215">
        <v>78062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39">
        <f>F37+F38+F41</f>
        <v>422676</v>
      </c>
      <c r="G42" s="39">
        <f>G37+G38+G41</f>
        <v>418083</v>
      </c>
      <c r="H42" s="219">
        <f>H37+H38+H41</f>
        <v>413411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242" t="s">
        <v>152</v>
      </c>
      <c r="G43" s="121" t="s">
        <v>152</v>
      </c>
      <c r="H43" s="243" t="s">
        <v>152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2">
        <v>2620</v>
      </c>
      <c r="G44" s="22">
        <v>2620</v>
      </c>
      <c r="H44" s="215">
        <v>2620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244">
        <v>40269</v>
      </c>
      <c r="G45" s="66">
        <v>40269</v>
      </c>
      <c r="H45" s="224">
        <v>40269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30">
        <v>142.6</v>
      </c>
      <c r="G46" s="30">
        <v>145.8</v>
      </c>
      <c r="H46" s="217">
        <v>144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30">
        <v>185.6</v>
      </c>
      <c r="G47" s="30">
        <v>185.4</v>
      </c>
      <c r="H47" s="217">
        <v>186.3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30">
        <v>75.4</v>
      </c>
      <c r="G48" s="30">
        <v>83.1</v>
      </c>
      <c r="H48" s="217">
        <v>86.5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30">
        <v>110.3</v>
      </c>
      <c r="G49" s="30">
        <v>102.2</v>
      </c>
      <c r="H49" s="217">
        <v>99.8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30">
        <v>9.7</v>
      </c>
      <c r="G50" s="30">
        <v>3.9</v>
      </c>
      <c r="H50" s="217">
        <v>6.3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2">
        <v>610</v>
      </c>
      <c r="G51" s="22">
        <v>610</v>
      </c>
      <c r="H51" s="215">
        <v>610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240" t="s">
        <v>202</v>
      </c>
      <c r="G52" s="240" t="s">
        <v>203</v>
      </c>
      <c r="H52" s="245" t="s">
        <v>203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7">
        <v>3</v>
      </c>
      <c r="G53" s="17">
        <v>3</v>
      </c>
      <c r="H53" s="214">
        <v>3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2">
        <v>8</v>
      </c>
      <c r="G54" s="22">
        <v>8</v>
      </c>
      <c r="H54" s="215">
        <v>8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39">
        <f>F53+F54</f>
        <v>11</v>
      </c>
      <c r="G55" s="39">
        <f>G53+G54</f>
        <v>11</v>
      </c>
      <c r="H55" s="219">
        <f>H53+H54</f>
        <v>11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204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246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246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27401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17">
        <v>1100092</v>
      </c>
      <c r="P5" s="247">
        <v>1107786</v>
      </c>
      <c r="Q5" s="18">
        <v>1127952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29434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2">
        <v>1047990</v>
      </c>
      <c r="P6" s="248">
        <v>1037874</v>
      </c>
      <c r="Q6" s="23">
        <v>1075753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7">
        <v>90529</v>
      </c>
      <c r="G7" s="247">
        <v>91505</v>
      </c>
      <c r="H7" s="18">
        <v>92489</v>
      </c>
      <c r="I7" s="9"/>
      <c r="J7" s="333"/>
      <c r="K7" s="339"/>
      <c r="L7" s="337" t="s">
        <v>17</v>
      </c>
      <c r="M7" s="19" t="s">
        <v>18</v>
      </c>
      <c r="N7" s="11"/>
      <c r="O7" s="22">
        <v>958377</v>
      </c>
      <c r="P7" s="248">
        <v>940423</v>
      </c>
      <c r="Q7" s="23">
        <v>971248</v>
      </c>
    </row>
    <row r="8" spans="1:17" ht="26.25" customHeight="1">
      <c r="A8" s="326"/>
      <c r="B8" s="307" t="s">
        <v>19</v>
      </c>
      <c r="C8" s="308"/>
      <c r="D8" s="308"/>
      <c r="E8" s="20"/>
      <c r="F8" s="22">
        <v>70810</v>
      </c>
      <c r="G8" s="248">
        <v>71856</v>
      </c>
      <c r="H8" s="23">
        <v>73095</v>
      </c>
      <c r="I8" s="24"/>
      <c r="J8" s="333"/>
      <c r="K8" s="339"/>
      <c r="L8" s="339"/>
      <c r="M8" s="19" t="s">
        <v>20</v>
      </c>
      <c r="N8" s="11"/>
      <c r="O8" s="22">
        <v>89613</v>
      </c>
      <c r="P8" s="248">
        <v>97451</v>
      </c>
      <c r="Q8" s="23">
        <v>104505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2">
        <v>70810</v>
      </c>
      <c r="G9" s="248">
        <v>71856</v>
      </c>
      <c r="H9" s="23">
        <v>73095</v>
      </c>
      <c r="I9" s="9"/>
      <c r="J9" s="333"/>
      <c r="K9" s="339"/>
      <c r="L9" s="338"/>
      <c r="M9" s="19" t="s">
        <v>23</v>
      </c>
      <c r="N9" s="11" t="s">
        <v>24</v>
      </c>
      <c r="O9" s="22"/>
      <c r="P9" s="248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49">
        <f>IF(F9=0,0,F9/F7)</f>
        <v>0.78218029581681</v>
      </c>
      <c r="G10" s="129">
        <f>IF(G9=0,0,G9/G7)</f>
        <v>0.7852685645593137</v>
      </c>
      <c r="H10" s="27">
        <f>IF(H9=0,0,H9/H7)</f>
        <v>0.7903101990506979</v>
      </c>
      <c r="I10" s="9"/>
      <c r="J10" s="333"/>
      <c r="K10" s="338"/>
      <c r="L10" s="340" t="s">
        <v>27</v>
      </c>
      <c r="M10" s="341"/>
      <c r="N10" s="28"/>
      <c r="O10" s="22">
        <v>51594</v>
      </c>
      <c r="P10" s="248">
        <v>69690</v>
      </c>
      <c r="Q10" s="23">
        <v>47889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2">
        <v>70022</v>
      </c>
      <c r="G11" s="248">
        <v>71091</v>
      </c>
      <c r="H11" s="23">
        <v>72333</v>
      </c>
      <c r="I11" s="9"/>
      <c r="J11" s="333"/>
      <c r="K11" s="324" t="s">
        <v>30</v>
      </c>
      <c r="L11" s="324"/>
      <c r="M11" s="324"/>
      <c r="N11" s="11" t="s">
        <v>22</v>
      </c>
      <c r="O11" s="22">
        <v>758959</v>
      </c>
      <c r="P11" s="248">
        <v>904027</v>
      </c>
      <c r="Q11" s="23">
        <v>850994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49">
        <f>IF(F11=0,0,F11/F9)</f>
        <v>0.9888716283010874</v>
      </c>
      <c r="G12" s="129">
        <f>IF(G11=0,0,G11/G9)</f>
        <v>0.9893537074148296</v>
      </c>
      <c r="H12" s="27">
        <f>IF(H11=0,0,H11/H9)</f>
        <v>0.9895752103427047</v>
      </c>
      <c r="I12" s="9"/>
      <c r="J12" s="333"/>
      <c r="K12" s="337" t="s">
        <v>12</v>
      </c>
      <c r="L12" s="323" t="s">
        <v>33</v>
      </c>
      <c r="M12" s="324"/>
      <c r="N12" s="11"/>
      <c r="O12" s="22">
        <v>614257</v>
      </c>
      <c r="P12" s="248">
        <v>754526</v>
      </c>
      <c r="Q12" s="23">
        <v>724004</v>
      </c>
    </row>
    <row r="13" spans="1:17" ht="26.25" customHeight="1">
      <c r="A13" s="326"/>
      <c r="B13" s="307" t="s">
        <v>34</v>
      </c>
      <c r="C13" s="308"/>
      <c r="D13" s="308"/>
      <c r="E13" s="20"/>
      <c r="F13" s="30">
        <v>473</v>
      </c>
      <c r="G13" s="250">
        <v>507</v>
      </c>
      <c r="H13" s="31">
        <v>507</v>
      </c>
      <c r="I13" s="9"/>
      <c r="J13" s="333"/>
      <c r="K13" s="339"/>
      <c r="L13" s="337" t="s">
        <v>17</v>
      </c>
      <c r="M13" s="19" t="s">
        <v>35</v>
      </c>
      <c r="N13" s="11"/>
      <c r="O13" s="22">
        <v>70308</v>
      </c>
      <c r="P13" s="248">
        <v>67981</v>
      </c>
      <c r="Q13" s="23">
        <v>65876</v>
      </c>
    </row>
    <row r="14" spans="1:17" ht="26.25" customHeight="1">
      <c r="A14" s="326"/>
      <c r="B14" s="307" t="s">
        <v>36</v>
      </c>
      <c r="C14" s="308"/>
      <c r="D14" s="308"/>
      <c r="E14" s="20"/>
      <c r="F14" s="30">
        <v>1370</v>
      </c>
      <c r="G14" s="250">
        <v>1360</v>
      </c>
      <c r="H14" s="31">
        <v>1428</v>
      </c>
      <c r="I14" s="9"/>
      <c r="J14" s="333"/>
      <c r="K14" s="339"/>
      <c r="L14" s="338"/>
      <c r="M14" s="19" t="s">
        <v>37</v>
      </c>
      <c r="N14" s="11"/>
      <c r="O14" s="22"/>
      <c r="P14" s="248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4">
        <v>1370</v>
      </c>
      <c r="G15" s="251">
        <v>1360</v>
      </c>
      <c r="H15" s="35">
        <v>1428</v>
      </c>
      <c r="I15" s="9"/>
      <c r="J15" s="333"/>
      <c r="K15" s="338"/>
      <c r="L15" s="340" t="s">
        <v>39</v>
      </c>
      <c r="M15" s="341"/>
      <c r="N15" s="28"/>
      <c r="O15" s="22">
        <v>101134</v>
      </c>
      <c r="P15" s="248">
        <v>92339</v>
      </c>
      <c r="Q15" s="23">
        <v>84328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7">
        <v>25653013</v>
      </c>
      <c r="G16" s="247">
        <v>25736828</v>
      </c>
      <c r="H16" s="18">
        <v>25852114</v>
      </c>
      <c r="I16" s="9"/>
      <c r="J16" s="334"/>
      <c r="K16" s="328" t="s">
        <v>42</v>
      </c>
      <c r="L16" s="329"/>
      <c r="M16" s="329"/>
      <c r="N16" s="37" t="s">
        <v>29</v>
      </c>
      <c r="O16" s="132">
        <f>O5-O11</f>
        <v>341133</v>
      </c>
      <c r="P16" s="39">
        <f>P5-P11</f>
        <v>203759</v>
      </c>
      <c r="Q16" s="219">
        <f>Q5-Q11</f>
        <v>276958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2">
        <v>3293001</v>
      </c>
      <c r="G17" s="248">
        <v>3293001</v>
      </c>
      <c r="H17" s="23">
        <v>3299201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17">
        <v>135708</v>
      </c>
      <c r="P17" s="247">
        <v>122584</v>
      </c>
      <c r="Q17" s="18">
        <v>168270</v>
      </c>
    </row>
    <row r="18" spans="1:17" ht="26.25" customHeight="1">
      <c r="A18" s="303"/>
      <c r="B18" s="314"/>
      <c r="C18" s="307" t="s">
        <v>48</v>
      </c>
      <c r="D18" s="308"/>
      <c r="E18" s="20"/>
      <c r="F18" s="22">
        <v>6435700</v>
      </c>
      <c r="G18" s="248">
        <v>6483600</v>
      </c>
      <c r="H18" s="23">
        <v>6569300</v>
      </c>
      <c r="I18" s="9"/>
      <c r="J18" s="333"/>
      <c r="K18" s="337" t="s">
        <v>17</v>
      </c>
      <c r="L18" s="323" t="s">
        <v>49</v>
      </c>
      <c r="M18" s="324"/>
      <c r="N18" s="11"/>
      <c r="O18" s="22">
        <v>22500</v>
      </c>
      <c r="P18" s="248">
        <v>47900</v>
      </c>
      <c r="Q18" s="23">
        <v>85700</v>
      </c>
    </row>
    <row r="19" spans="1:17" ht="26.25" customHeight="1">
      <c r="A19" s="303"/>
      <c r="B19" s="314"/>
      <c r="C19" s="307" t="s">
        <v>50</v>
      </c>
      <c r="D19" s="308"/>
      <c r="E19" s="20"/>
      <c r="F19" s="22">
        <v>398451</v>
      </c>
      <c r="G19" s="248">
        <v>402010</v>
      </c>
      <c r="H19" s="23">
        <v>403737</v>
      </c>
      <c r="I19" s="9"/>
      <c r="J19" s="333"/>
      <c r="K19" s="338"/>
      <c r="L19" s="323" t="s">
        <v>27</v>
      </c>
      <c r="M19" s="324"/>
      <c r="N19" s="11"/>
      <c r="O19" s="22">
        <v>71086</v>
      </c>
      <c r="P19" s="248">
        <v>60022</v>
      </c>
      <c r="Q19" s="23">
        <v>63153</v>
      </c>
    </row>
    <row r="20" spans="1:17" ht="26.25" customHeight="1">
      <c r="A20" s="303"/>
      <c r="B20" s="314"/>
      <c r="C20" s="307" t="s">
        <v>51</v>
      </c>
      <c r="D20" s="308"/>
      <c r="E20" s="20"/>
      <c r="F20" s="22">
        <v>15525861</v>
      </c>
      <c r="G20" s="248">
        <v>15558217</v>
      </c>
      <c r="H20" s="23">
        <v>15579876</v>
      </c>
      <c r="I20" s="9"/>
      <c r="J20" s="333"/>
      <c r="K20" s="323" t="s">
        <v>52</v>
      </c>
      <c r="L20" s="324"/>
      <c r="M20" s="324"/>
      <c r="N20" s="41" t="s">
        <v>53</v>
      </c>
      <c r="O20" s="22">
        <v>320543</v>
      </c>
      <c r="P20" s="248">
        <v>301282</v>
      </c>
      <c r="Q20" s="23">
        <v>323648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39">
        <v>5951937</v>
      </c>
      <c r="G21" s="252">
        <v>5987267</v>
      </c>
      <c r="H21" s="40">
        <v>6019951</v>
      </c>
      <c r="I21" s="9"/>
      <c r="J21" s="333"/>
      <c r="K21" s="337" t="s">
        <v>17</v>
      </c>
      <c r="L21" s="323" t="s">
        <v>55</v>
      </c>
      <c r="M21" s="324"/>
      <c r="N21" s="11"/>
      <c r="O21" s="22">
        <v>112879</v>
      </c>
      <c r="P21" s="248">
        <v>103256</v>
      </c>
      <c r="Q21" s="23">
        <v>134653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4">
        <v>357</v>
      </c>
      <c r="G22" s="253">
        <v>369</v>
      </c>
      <c r="H22" s="45">
        <v>369</v>
      </c>
      <c r="I22" s="9"/>
      <c r="J22" s="333"/>
      <c r="K22" s="339"/>
      <c r="L22" s="46" t="s">
        <v>17</v>
      </c>
      <c r="M22" s="19" t="s">
        <v>58</v>
      </c>
      <c r="N22" s="11"/>
      <c r="O22" s="22"/>
      <c r="P22" s="248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134" t="s">
        <v>60</v>
      </c>
      <c r="G23" s="134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2">
        <v>207664</v>
      </c>
      <c r="P23" s="248">
        <v>198026</v>
      </c>
      <c r="Q23" s="23">
        <v>188995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134"/>
      <c r="G24" s="46"/>
      <c r="H24" s="221"/>
      <c r="I24" s="9"/>
      <c r="J24" s="334"/>
      <c r="K24" s="328" t="s">
        <v>64</v>
      </c>
      <c r="L24" s="329"/>
      <c r="M24" s="329"/>
      <c r="N24" s="37" t="s">
        <v>65</v>
      </c>
      <c r="O24" s="254">
        <f>O17-O20</f>
        <v>-184835</v>
      </c>
      <c r="P24" s="255">
        <f>P17-P20</f>
        <v>-178698</v>
      </c>
      <c r="Q24" s="256">
        <f>Q17-Q20</f>
        <v>-155378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134" t="s">
        <v>157</v>
      </c>
      <c r="G25" s="46" t="s">
        <v>157</v>
      </c>
      <c r="H25" s="221" t="s">
        <v>157</v>
      </c>
      <c r="I25" s="9"/>
      <c r="J25" s="319" t="s">
        <v>68</v>
      </c>
      <c r="K25" s="320"/>
      <c r="L25" s="320"/>
      <c r="M25" s="320"/>
      <c r="N25" s="257" t="s">
        <v>69</v>
      </c>
      <c r="O25" s="258">
        <f>O16+O24</f>
        <v>156298</v>
      </c>
      <c r="P25" s="51">
        <f>P16+P24</f>
        <v>25061</v>
      </c>
      <c r="Q25" s="226">
        <f>Q16+Q24</f>
        <v>121580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128"/>
      <c r="G26" s="22"/>
      <c r="H26" s="215"/>
      <c r="I26" s="9"/>
      <c r="J26" s="319" t="s">
        <v>71</v>
      </c>
      <c r="K26" s="320"/>
      <c r="L26" s="320"/>
      <c r="M26" s="320"/>
      <c r="N26" s="49" t="s">
        <v>72</v>
      </c>
      <c r="O26" s="50">
        <v>63057</v>
      </c>
      <c r="P26" s="291">
        <v>106427</v>
      </c>
      <c r="Q26" s="52">
        <v>64419</v>
      </c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130"/>
      <c r="G27" s="30"/>
      <c r="H27" s="217"/>
      <c r="I27" s="9"/>
      <c r="J27" s="319" t="s">
        <v>75</v>
      </c>
      <c r="K27" s="320"/>
      <c r="L27" s="320"/>
      <c r="M27" s="320"/>
      <c r="N27" s="49" t="s">
        <v>76</v>
      </c>
      <c r="O27" s="50">
        <v>71816</v>
      </c>
      <c r="P27" s="291">
        <v>130067</v>
      </c>
      <c r="Q27" s="52">
        <v>45291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130"/>
      <c r="G28" s="30"/>
      <c r="H28" s="217"/>
      <c r="I28" s="9"/>
      <c r="J28" s="319" t="s">
        <v>78</v>
      </c>
      <c r="K28" s="320"/>
      <c r="L28" s="320"/>
      <c r="M28" s="320"/>
      <c r="N28" s="257" t="s">
        <v>79</v>
      </c>
      <c r="O28" s="259"/>
      <c r="P28" s="54"/>
      <c r="Q28" s="227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30">
        <v>27107</v>
      </c>
      <c r="G29" s="250">
        <v>27493</v>
      </c>
      <c r="H29" s="31">
        <v>28269</v>
      </c>
      <c r="I29" s="9"/>
      <c r="J29" s="319" t="s">
        <v>81</v>
      </c>
      <c r="K29" s="320"/>
      <c r="L29" s="320"/>
      <c r="M29" s="320"/>
      <c r="N29" s="257" t="s">
        <v>82</v>
      </c>
      <c r="O29" s="258">
        <f>O25-O26+O27-O28</f>
        <v>165057</v>
      </c>
      <c r="P29" s="51">
        <f>P25-P26+P27-P28</f>
        <v>48701</v>
      </c>
      <c r="Q29" s="226">
        <f>Q25-Q26+Q27-Q28</f>
        <v>102452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130"/>
      <c r="G30" s="130"/>
      <c r="H30" s="31"/>
      <c r="I30" s="9"/>
      <c r="J30" s="319" t="s">
        <v>83</v>
      </c>
      <c r="K30" s="320"/>
      <c r="L30" s="320"/>
      <c r="M30" s="320"/>
      <c r="N30" s="257" t="s">
        <v>84</v>
      </c>
      <c r="O30" s="258">
        <v>8760</v>
      </c>
      <c r="P30" s="54"/>
      <c r="Q30" s="227"/>
    </row>
    <row r="31" spans="1:17" ht="26.25" customHeight="1" thickBot="1">
      <c r="A31" s="326"/>
      <c r="B31" s="321" t="s">
        <v>85</v>
      </c>
      <c r="C31" s="322"/>
      <c r="D31" s="322"/>
      <c r="E31" s="20"/>
      <c r="F31" s="30">
        <v>24775</v>
      </c>
      <c r="G31" s="250">
        <v>24742</v>
      </c>
      <c r="H31" s="31">
        <v>25117</v>
      </c>
      <c r="I31" s="9"/>
      <c r="J31" s="319" t="s">
        <v>86</v>
      </c>
      <c r="K31" s="320"/>
      <c r="L31" s="320"/>
      <c r="M31" s="320"/>
      <c r="N31" s="257" t="s">
        <v>87</v>
      </c>
      <c r="O31" s="258">
        <f>O29-O30</f>
        <v>156297</v>
      </c>
      <c r="P31" s="51">
        <f>P29-P30</f>
        <v>48701</v>
      </c>
      <c r="Q31" s="226">
        <f>Q29-Q30</f>
        <v>102452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30">
        <v>9061815</v>
      </c>
      <c r="G32" s="250">
        <v>9156391</v>
      </c>
      <c r="H32" s="31">
        <v>9270653</v>
      </c>
      <c r="I32" s="9"/>
      <c r="J32" s="319" t="s">
        <v>89</v>
      </c>
      <c r="K32" s="320"/>
      <c r="L32" s="320"/>
      <c r="M32" s="320"/>
      <c r="N32" s="257"/>
      <c r="O32" s="260">
        <f>IF(O5=0,0,O5/(O11+O23))</f>
        <v>1.1380776166095778</v>
      </c>
      <c r="P32" s="58">
        <f>IF(P5=0,0,P5/(P11+P23))</f>
        <v>1.0052021091544598</v>
      </c>
      <c r="Q32" s="228">
        <f>IF(Q5=0,0,Q5/(Q11+Q23))</f>
        <v>1.0845807022958898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30"/>
      <c r="G33" s="250"/>
      <c r="H33" s="31"/>
      <c r="I33" s="9"/>
      <c r="J33" s="319" t="s">
        <v>92</v>
      </c>
      <c r="K33" s="320"/>
      <c r="L33" s="320"/>
      <c r="M33" s="320"/>
      <c r="N33" s="257"/>
      <c r="O33" s="260">
        <f>IF(O31&lt;0,O31/(O6-O9),0)</f>
        <v>0</v>
      </c>
      <c r="P33" s="58">
        <f>IF(P31&lt;0,P31/(P6-P9),0)</f>
        <v>0</v>
      </c>
      <c r="Q33" s="228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30">
        <v>9061815</v>
      </c>
      <c r="G34" s="250">
        <v>9156391</v>
      </c>
      <c r="H34" s="31">
        <v>9270653</v>
      </c>
      <c r="I34" s="9"/>
      <c r="J34" s="319" t="s">
        <v>94</v>
      </c>
      <c r="K34" s="320"/>
      <c r="L34" s="320"/>
      <c r="M34" s="320"/>
      <c r="N34" s="257"/>
      <c r="O34" s="292">
        <v>212293</v>
      </c>
      <c r="P34" s="291">
        <v>227163</v>
      </c>
      <c r="Q34" s="52">
        <v>215547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30">
        <v>7494234</v>
      </c>
      <c r="G35" s="250">
        <v>7392690</v>
      </c>
      <c r="H35" s="31">
        <v>7586163</v>
      </c>
      <c r="I35" s="9"/>
      <c r="J35" s="315" t="s">
        <v>17</v>
      </c>
      <c r="K35" s="316"/>
      <c r="L35" s="317" t="s">
        <v>96</v>
      </c>
      <c r="M35" s="318"/>
      <c r="N35" s="257"/>
      <c r="O35" s="292">
        <v>212293</v>
      </c>
      <c r="P35" s="291">
        <v>227163</v>
      </c>
      <c r="Q35" s="52">
        <v>215547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261">
        <f>IF(F35=0,0,F35/F34)</f>
        <v>0.8270124693563045</v>
      </c>
      <c r="G36" s="139">
        <f>IF(G35=0,0,G35/G34)</f>
        <v>0.8073803313991288</v>
      </c>
      <c r="H36" s="62">
        <f>IF(H35=0,0,H35/H34)</f>
        <v>0.8182986678500425</v>
      </c>
      <c r="I36" s="9"/>
      <c r="J36" s="319" t="s">
        <v>98</v>
      </c>
      <c r="K36" s="320"/>
      <c r="L36" s="320"/>
      <c r="M36" s="320"/>
      <c r="N36" s="257"/>
      <c r="O36" s="292">
        <v>2861095</v>
      </c>
      <c r="P36" s="291">
        <v>2710975</v>
      </c>
      <c r="Q36" s="52">
        <v>2607680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17">
        <v>68979</v>
      </c>
      <c r="G37" s="247">
        <v>79276</v>
      </c>
      <c r="H37" s="18">
        <v>77331</v>
      </c>
      <c r="I37" s="9"/>
      <c r="J37" s="63"/>
      <c r="K37" s="63"/>
      <c r="L37" s="63"/>
      <c r="M37" s="63"/>
      <c r="N37" s="63"/>
      <c r="O37" s="9"/>
      <c r="P37" s="9"/>
      <c r="Q37" s="9"/>
    </row>
    <row r="38" spans="1:9" ht="26.25" customHeight="1">
      <c r="A38" s="303"/>
      <c r="B38" s="307" t="s">
        <v>101</v>
      </c>
      <c r="C38" s="308"/>
      <c r="D38" s="308"/>
      <c r="E38" s="20"/>
      <c r="F38" s="22">
        <v>759320</v>
      </c>
      <c r="G38" s="248">
        <v>881105</v>
      </c>
      <c r="H38" s="23">
        <v>838928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2">
        <v>598986</v>
      </c>
      <c r="G39" s="248">
        <v>729197</v>
      </c>
      <c r="H39" s="23">
        <v>705046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2">
        <v>160334</v>
      </c>
      <c r="G40" s="248">
        <v>151908</v>
      </c>
      <c r="H40" s="23">
        <v>133882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2">
        <v>138324</v>
      </c>
      <c r="G41" s="248">
        <v>141672</v>
      </c>
      <c r="H41" s="23">
        <v>123730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252">
        <f>F37+F38+F41</f>
        <v>966623</v>
      </c>
      <c r="G42" s="39">
        <f>G37+G38+G41</f>
        <v>1102053</v>
      </c>
      <c r="H42" s="219">
        <f>H37+H38+H41</f>
        <v>1039989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127" t="s">
        <v>148</v>
      </c>
      <c r="G43" s="17" t="s">
        <v>205</v>
      </c>
      <c r="H43" s="214" t="s">
        <v>205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2">
        <v>2079</v>
      </c>
      <c r="G44" s="248">
        <v>2079</v>
      </c>
      <c r="H44" s="23">
        <v>2079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6">
        <v>38808</v>
      </c>
      <c r="G45" s="262">
        <v>38808</v>
      </c>
      <c r="H45" s="92">
        <v>38808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30">
        <v>127.8819</v>
      </c>
      <c r="G46" s="250">
        <v>127.2</v>
      </c>
      <c r="H46" s="31">
        <v>128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30">
        <v>101.3205</v>
      </c>
      <c r="G47" s="250">
        <v>119.2</v>
      </c>
      <c r="H47" s="31">
        <v>110.6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30">
        <v>79.9262</v>
      </c>
      <c r="G48" s="250">
        <v>98.6</v>
      </c>
      <c r="H48" s="31">
        <v>92.9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30">
        <v>23.3943</v>
      </c>
      <c r="G49" s="250">
        <v>20.6</v>
      </c>
      <c r="H49" s="31">
        <v>17.7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30">
        <v>1</v>
      </c>
      <c r="G50" s="250">
        <v>1</v>
      </c>
      <c r="H50" s="31">
        <v>1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2">
        <v>390</v>
      </c>
      <c r="G51" s="248">
        <v>390</v>
      </c>
      <c r="H51" s="23">
        <v>390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263">
        <v>38899</v>
      </c>
      <c r="G52" s="94">
        <v>38899</v>
      </c>
      <c r="H52" s="225">
        <v>38899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27">
        <v>9</v>
      </c>
      <c r="G53" s="17">
        <v>9</v>
      </c>
      <c r="H53" s="214">
        <v>10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128">
        <v>2</v>
      </c>
      <c r="G54" s="22">
        <v>2</v>
      </c>
      <c r="H54" s="215">
        <v>2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252">
        <f>F53+F54</f>
        <v>11</v>
      </c>
      <c r="G55" s="39">
        <f>G53+G54</f>
        <v>11</v>
      </c>
      <c r="H55" s="219">
        <f>H53+H54</f>
        <v>12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219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26327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123</v>
      </c>
      <c r="O5" s="17">
        <v>613153</v>
      </c>
      <c r="P5" s="127">
        <v>674177</v>
      </c>
      <c r="Q5" s="18">
        <v>675747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28581</v>
      </c>
      <c r="G6" s="346"/>
      <c r="H6" s="347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2">
        <v>586775</v>
      </c>
      <c r="P6" s="128">
        <v>650309</v>
      </c>
      <c r="Q6" s="23">
        <v>656033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7">
        <v>61692</v>
      </c>
      <c r="G7" s="127">
        <v>61899</v>
      </c>
      <c r="H7" s="18">
        <v>62386</v>
      </c>
      <c r="I7" s="9"/>
      <c r="J7" s="333"/>
      <c r="K7" s="339"/>
      <c r="L7" s="337" t="s">
        <v>126</v>
      </c>
      <c r="M7" s="19" t="s">
        <v>18</v>
      </c>
      <c r="N7" s="11"/>
      <c r="O7" s="22">
        <v>581369</v>
      </c>
      <c r="P7" s="128">
        <v>647401</v>
      </c>
      <c r="Q7" s="23">
        <v>652459</v>
      </c>
    </row>
    <row r="8" spans="1:17" ht="26.25" customHeight="1">
      <c r="A8" s="326"/>
      <c r="B8" s="307" t="s">
        <v>19</v>
      </c>
      <c r="C8" s="308"/>
      <c r="D8" s="308"/>
      <c r="E8" s="20"/>
      <c r="F8" s="22">
        <v>47984</v>
      </c>
      <c r="G8" s="128">
        <v>47716</v>
      </c>
      <c r="H8" s="23">
        <v>47495</v>
      </c>
      <c r="I8" s="24"/>
      <c r="J8" s="333"/>
      <c r="K8" s="339"/>
      <c r="L8" s="339"/>
      <c r="M8" s="19" t="s">
        <v>20</v>
      </c>
      <c r="N8" s="11"/>
      <c r="O8" s="22">
        <v>5308</v>
      </c>
      <c r="P8" s="128">
        <v>2807</v>
      </c>
      <c r="Q8" s="23">
        <v>2519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2">
        <v>47984</v>
      </c>
      <c r="G9" s="128">
        <v>47716</v>
      </c>
      <c r="H9" s="23">
        <v>47495</v>
      </c>
      <c r="I9" s="9"/>
      <c r="J9" s="333"/>
      <c r="K9" s="339"/>
      <c r="L9" s="338"/>
      <c r="M9" s="19" t="s">
        <v>23</v>
      </c>
      <c r="N9" s="11" t="s">
        <v>128</v>
      </c>
      <c r="O9" s="22"/>
      <c r="P9" s="128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0.777799390520651</v>
      </c>
      <c r="G10" s="129">
        <f>IF(G9=0,0,G9/G7)</f>
        <v>0.7708686731611173</v>
      </c>
      <c r="H10" s="27">
        <f>IF(H9=0,0,H9/H7)</f>
        <v>0.7613086269355304</v>
      </c>
      <c r="I10" s="9"/>
      <c r="J10" s="333"/>
      <c r="K10" s="338"/>
      <c r="L10" s="340" t="s">
        <v>27</v>
      </c>
      <c r="M10" s="341"/>
      <c r="N10" s="28"/>
      <c r="O10" s="22">
        <v>26138</v>
      </c>
      <c r="P10" s="128">
        <v>23686</v>
      </c>
      <c r="Q10" s="23">
        <v>18792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2">
        <v>47427</v>
      </c>
      <c r="G11" s="128">
        <v>47255</v>
      </c>
      <c r="H11" s="23">
        <v>47154</v>
      </c>
      <c r="I11" s="9"/>
      <c r="J11" s="333"/>
      <c r="K11" s="324" t="s">
        <v>30</v>
      </c>
      <c r="L11" s="324"/>
      <c r="M11" s="324"/>
      <c r="N11" s="11" t="s">
        <v>127</v>
      </c>
      <c r="O11" s="22">
        <v>419175</v>
      </c>
      <c r="P11" s="128">
        <v>517270</v>
      </c>
      <c r="Q11" s="23">
        <v>472810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0.988391963987996</v>
      </c>
      <c r="G12" s="129">
        <f>IF(G11=0,0,G11/G9)</f>
        <v>0.9903386704669294</v>
      </c>
      <c r="H12" s="27">
        <f>IF(H11=0,0,H11/H9)</f>
        <v>0.992820296873355</v>
      </c>
      <c r="I12" s="9"/>
      <c r="J12" s="333"/>
      <c r="K12" s="337" t="s">
        <v>124</v>
      </c>
      <c r="L12" s="323" t="s">
        <v>33</v>
      </c>
      <c r="M12" s="324"/>
      <c r="N12" s="11"/>
      <c r="O12" s="22">
        <v>349565</v>
      </c>
      <c r="P12" s="128">
        <v>435170</v>
      </c>
      <c r="Q12" s="23">
        <v>405479</v>
      </c>
    </row>
    <row r="13" spans="1:17" ht="26.25" customHeight="1">
      <c r="A13" s="326"/>
      <c r="B13" s="307" t="s">
        <v>34</v>
      </c>
      <c r="C13" s="308"/>
      <c r="D13" s="308"/>
      <c r="E13" s="20"/>
      <c r="F13" s="30">
        <v>333</v>
      </c>
      <c r="G13" s="130">
        <v>333</v>
      </c>
      <c r="H13" s="31">
        <v>389</v>
      </c>
      <c r="I13" s="9"/>
      <c r="J13" s="333"/>
      <c r="K13" s="339"/>
      <c r="L13" s="337" t="s">
        <v>126</v>
      </c>
      <c r="M13" s="19" t="s">
        <v>35</v>
      </c>
      <c r="N13" s="11"/>
      <c r="O13" s="22">
        <v>44886</v>
      </c>
      <c r="P13" s="128">
        <v>39411</v>
      </c>
      <c r="Q13" s="23">
        <v>44396</v>
      </c>
    </row>
    <row r="14" spans="1:17" ht="26.25" customHeight="1">
      <c r="A14" s="326"/>
      <c r="B14" s="307" t="s">
        <v>36</v>
      </c>
      <c r="C14" s="308"/>
      <c r="D14" s="308"/>
      <c r="E14" s="20"/>
      <c r="F14" s="30">
        <v>794</v>
      </c>
      <c r="G14" s="130">
        <v>794</v>
      </c>
      <c r="H14" s="31">
        <v>803</v>
      </c>
      <c r="I14" s="9"/>
      <c r="J14" s="333"/>
      <c r="K14" s="339"/>
      <c r="L14" s="338"/>
      <c r="M14" s="19" t="s">
        <v>37</v>
      </c>
      <c r="N14" s="11"/>
      <c r="O14" s="22"/>
      <c r="P14" s="128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4">
        <v>794</v>
      </c>
      <c r="G15" s="131">
        <v>794</v>
      </c>
      <c r="H15" s="35">
        <v>803</v>
      </c>
      <c r="I15" s="9"/>
      <c r="J15" s="333"/>
      <c r="K15" s="338"/>
      <c r="L15" s="340" t="s">
        <v>39</v>
      </c>
      <c r="M15" s="341"/>
      <c r="N15" s="28"/>
      <c r="O15" s="22">
        <v>69610</v>
      </c>
      <c r="P15" s="128">
        <v>64038</v>
      </c>
      <c r="Q15" s="23">
        <v>58348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7">
        <v>12981602</v>
      </c>
      <c r="G16" s="127">
        <v>13303060</v>
      </c>
      <c r="H16" s="18">
        <v>13782591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193978</v>
      </c>
      <c r="P16" s="132">
        <f>P5-P11</f>
        <v>156907</v>
      </c>
      <c r="Q16" s="40">
        <f>Q5-Q11</f>
        <v>202937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2">
        <v>1947550</v>
      </c>
      <c r="G17" s="128">
        <v>1988705</v>
      </c>
      <c r="H17" s="23">
        <v>2117895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17">
        <v>97125</v>
      </c>
      <c r="P17" s="127">
        <v>104141</v>
      </c>
      <c r="Q17" s="18">
        <v>271067</v>
      </c>
    </row>
    <row r="18" spans="1:17" ht="26.25" customHeight="1">
      <c r="A18" s="303"/>
      <c r="B18" s="314"/>
      <c r="C18" s="307" t="s">
        <v>48</v>
      </c>
      <c r="D18" s="308"/>
      <c r="E18" s="20"/>
      <c r="F18" s="22">
        <v>3673680</v>
      </c>
      <c r="G18" s="128">
        <v>3705980</v>
      </c>
      <c r="H18" s="23">
        <v>3814880</v>
      </c>
      <c r="I18" s="9"/>
      <c r="J18" s="333"/>
      <c r="K18" s="337" t="s">
        <v>126</v>
      </c>
      <c r="L18" s="323" t="s">
        <v>49</v>
      </c>
      <c r="M18" s="324"/>
      <c r="N18" s="11"/>
      <c r="O18" s="22">
        <v>43800</v>
      </c>
      <c r="P18" s="128">
        <v>32300</v>
      </c>
      <c r="Q18" s="23">
        <v>108900</v>
      </c>
    </row>
    <row r="19" spans="1:17" ht="26.25" customHeight="1">
      <c r="A19" s="303"/>
      <c r="B19" s="314"/>
      <c r="C19" s="307" t="s">
        <v>50</v>
      </c>
      <c r="D19" s="308"/>
      <c r="E19" s="20"/>
      <c r="F19" s="22">
        <v>449884</v>
      </c>
      <c r="G19" s="128">
        <v>455162</v>
      </c>
      <c r="H19" s="23">
        <v>463777</v>
      </c>
      <c r="I19" s="9"/>
      <c r="J19" s="333"/>
      <c r="K19" s="338"/>
      <c r="L19" s="323" t="s">
        <v>27</v>
      </c>
      <c r="M19" s="324"/>
      <c r="N19" s="11"/>
      <c r="O19" s="22">
        <v>26179</v>
      </c>
      <c r="P19" s="128">
        <v>25408</v>
      </c>
      <c r="Q19" s="23">
        <v>24362</v>
      </c>
    </row>
    <row r="20" spans="1:17" ht="26.25" customHeight="1">
      <c r="A20" s="303"/>
      <c r="B20" s="314"/>
      <c r="C20" s="307" t="s">
        <v>51</v>
      </c>
      <c r="D20" s="308"/>
      <c r="E20" s="20"/>
      <c r="F20" s="22">
        <v>6910488</v>
      </c>
      <c r="G20" s="128">
        <v>7153213</v>
      </c>
      <c r="H20" s="23">
        <v>7386039</v>
      </c>
      <c r="I20" s="9"/>
      <c r="J20" s="333"/>
      <c r="K20" s="323" t="s">
        <v>52</v>
      </c>
      <c r="L20" s="324"/>
      <c r="M20" s="324"/>
      <c r="N20" s="41" t="s">
        <v>133</v>
      </c>
      <c r="O20" s="22">
        <v>206667</v>
      </c>
      <c r="P20" s="128">
        <v>257420</v>
      </c>
      <c r="Q20" s="23">
        <v>421183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39">
        <v>4224780</v>
      </c>
      <c r="G21" s="132">
        <v>4381308</v>
      </c>
      <c r="H21" s="40">
        <v>4586988</v>
      </c>
      <c r="I21" s="9"/>
      <c r="J21" s="333"/>
      <c r="K21" s="337" t="s">
        <v>126</v>
      </c>
      <c r="L21" s="323" t="s">
        <v>55</v>
      </c>
      <c r="M21" s="324"/>
      <c r="N21" s="11"/>
      <c r="O21" s="22">
        <v>80273</v>
      </c>
      <c r="P21" s="128">
        <v>128877</v>
      </c>
      <c r="Q21" s="23">
        <v>293270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4">
        <v>220</v>
      </c>
      <c r="G22" s="133">
        <v>220</v>
      </c>
      <c r="H22" s="45">
        <v>220</v>
      </c>
      <c r="I22" s="9"/>
      <c r="J22" s="333"/>
      <c r="K22" s="339"/>
      <c r="L22" s="46" t="s">
        <v>126</v>
      </c>
      <c r="M22" s="19" t="s">
        <v>58</v>
      </c>
      <c r="N22" s="11"/>
      <c r="O22" s="22"/>
      <c r="P22" s="128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6" t="s">
        <v>60</v>
      </c>
      <c r="G23" s="134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135</v>
      </c>
      <c r="O23" s="22">
        <v>126394</v>
      </c>
      <c r="P23" s="128">
        <v>128543</v>
      </c>
      <c r="Q23" s="23">
        <v>127913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6"/>
      <c r="G24" s="134"/>
      <c r="H24" s="48"/>
      <c r="I24" s="9"/>
      <c r="J24" s="334"/>
      <c r="K24" s="328" t="s">
        <v>64</v>
      </c>
      <c r="L24" s="329"/>
      <c r="M24" s="329"/>
      <c r="N24" s="37" t="s">
        <v>136</v>
      </c>
      <c r="O24" s="42">
        <f>O17-O20</f>
        <v>-109542</v>
      </c>
      <c r="P24" s="132">
        <f>P17-P20</f>
        <v>-153279</v>
      </c>
      <c r="Q24" s="40">
        <f>Q17-Q20</f>
        <v>-150116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6" t="s">
        <v>157</v>
      </c>
      <c r="G25" s="134" t="s">
        <v>157</v>
      </c>
      <c r="H25" s="48" t="s">
        <v>157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84436</v>
      </c>
      <c r="P25" s="135">
        <f>P16+P24</f>
        <v>3628</v>
      </c>
      <c r="Q25" s="52">
        <f>Q16+Q24</f>
        <v>52821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2"/>
      <c r="G26" s="128"/>
      <c r="H26" s="23"/>
      <c r="I26" s="9"/>
      <c r="J26" s="319" t="s">
        <v>71</v>
      </c>
      <c r="K26" s="320"/>
      <c r="L26" s="320"/>
      <c r="M26" s="320"/>
      <c r="N26" s="49" t="s">
        <v>138</v>
      </c>
      <c r="O26" s="53"/>
      <c r="P26" s="136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30"/>
      <c r="G27" s="130"/>
      <c r="H27" s="31"/>
      <c r="I27" s="9"/>
      <c r="J27" s="319" t="s">
        <v>75</v>
      </c>
      <c r="K27" s="320"/>
      <c r="L27" s="320"/>
      <c r="M27" s="320"/>
      <c r="N27" s="49" t="s">
        <v>139</v>
      </c>
      <c r="O27" s="54"/>
      <c r="P27" s="135">
        <v>59325</v>
      </c>
      <c r="Q27" s="52">
        <v>22002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30"/>
      <c r="G28" s="130"/>
      <c r="H28" s="31"/>
      <c r="I28" s="9"/>
      <c r="J28" s="319" t="s">
        <v>78</v>
      </c>
      <c r="K28" s="320"/>
      <c r="L28" s="320"/>
      <c r="M28" s="320"/>
      <c r="N28" s="49" t="s">
        <v>140</v>
      </c>
      <c r="O28" s="53"/>
      <c r="P28" s="136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30">
        <v>16834</v>
      </c>
      <c r="G29" s="130">
        <v>18624</v>
      </c>
      <c r="H29" s="31">
        <v>18743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84436</v>
      </c>
      <c r="P29" s="135">
        <f>P25-P26+P27-P28</f>
        <v>62953</v>
      </c>
      <c r="Q29" s="52">
        <f>Q25-Q26+Q27-Q28</f>
        <v>74823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30"/>
      <c r="G30" s="130"/>
      <c r="H30" s="31"/>
      <c r="I30" s="9"/>
      <c r="J30" s="319" t="s">
        <v>83</v>
      </c>
      <c r="K30" s="320"/>
      <c r="L30" s="320"/>
      <c r="M30" s="320"/>
      <c r="N30" s="49" t="s">
        <v>142</v>
      </c>
      <c r="O30" s="51">
        <v>44195</v>
      </c>
      <c r="P30" s="135">
        <v>19652</v>
      </c>
      <c r="Q30" s="52">
        <v>43750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30">
        <v>15386</v>
      </c>
      <c r="G31" s="130">
        <v>16754</v>
      </c>
      <c r="H31" s="31">
        <v>16647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40241</v>
      </c>
      <c r="P31" s="135">
        <f>P29-P30</f>
        <v>43301</v>
      </c>
      <c r="Q31" s="52">
        <f>Q29-Q30</f>
        <v>31073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30">
        <v>5627651</v>
      </c>
      <c r="G32" s="130">
        <v>6196926</v>
      </c>
      <c r="H32" s="31">
        <v>6141411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1.1238780062650187</v>
      </c>
      <c r="P32" s="138">
        <f>IF(P5=0,0,P5/(P11+P23))</f>
        <v>1.0439198343793017</v>
      </c>
      <c r="Q32" s="59">
        <f>IF(Q5=0,0,Q5/(Q11+Q23))</f>
        <v>1.124889508142688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30"/>
      <c r="G33" s="1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13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30">
        <v>5627651</v>
      </c>
      <c r="G34" s="130">
        <v>6196926</v>
      </c>
      <c r="H34" s="31">
        <v>6141411</v>
      </c>
      <c r="I34" s="9"/>
      <c r="J34" s="319" t="s">
        <v>94</v>
      </c>
      <c r="K34" s="320"/>
      <c r="L34" s="320"/>
      <c r="M34" s="320"/>
      <c r="N34" s="49"/>
      <c r="O34" s="51">
        <v>57625</v>
      </c>
      <c r="P34" s="135">
        <v>51901</v>
      </c>
      <c r="Q34" s="52">
        <v>45673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30">
        <v>4542351</v>
      </c>
      <c r="G35" s="130">
        <v>5049208</v>
      </c>
      <c r="H35" s="31">
        <v>5008615</v>
      </c>
      <c r="I35" s="9"/>
      <c r="J35" s="315" t="s">
        <v>126</v>
      </c>
      <c r="K35" s="316"/>
      <c r="L35" s="317" t="s">
        <v>96</v>
      </c>
      <c r="M35" s="318"/>
      <c r="N35" s="49"/>
      <c r="O35" s="51">
        <v>57625</v>
      </c>
      <c r="P35" s="135">
        <v>51901</v>
      </c>
      <c r="Q35" s="52">
        <v>45673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0.8071486664684786</v>
      </c>
      <c r="G36" s="139">
        <f>IF(G35=0,0,G35/G34)</f>
        <v>0.8147923664087646</v>
      </c>
      <c r="H36" s="62">
        <f>IF(H35=0,0,H35/H34)</f>
        <v>0.8155479253871789</v>
      </c>
      <c r="I36" s="9"/>
      <c r="J36" s="319" t="s">
        <v>98</v>
      </c>
      <c r="K36" s="320"/>
      <c r="L36" s="320"/>
      <c r="M36" s="320"/>
      <c r="N36" s="49"/>
      <c r="O36" s="51">
        <v>1661422</v>
      </c>
      <c r="P36" s="135">
        <v>1565179</v>
      </c>
      <c r="Q36" s="52">
        <v>1546164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17">
        <v>2846</v>
      </c>
      <c r="G37" s="127">
        <v>3339</v>
      </c>
      <c r="H37" s="18">
        <v>3682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2">
        <v>487698</v>
      </c>
      <c r="G38" s="128">
        <v>569838</v>
      </c>
      <c r="H38" s="23">
        <v>542020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2">
        <v>334213</v>
      </c>
      <c r="G39" s="128">
        <v>418222</v>
      </c>
      <c r="H39" s="23">
        <v>394586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2">
        <v>153485</v>
      </c>
      <c r="G40" s="128">
        <v>151616</v>
      </c>
      <c r="H40" s="23">
        <v>147434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2">
        <v>55025</v>
      </c>
      <c r="G41" s="128">
        <v>72636</v>
      </c>
      <c r="H41" s="23">
        <v>55021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545569</v>
      </c>
      <c r="G42" s="132">
        <f>G37+G38+G41</f>
        <v>645813</v>
      </c>
      <c r="H42" s="40">
        <f>H37+H38+H41</f>
        <v>600723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17" t="s">
        <v>145</v>
      </c>
      <c r="G43" s="127" t="s">
        <v>145</v>
      </c>
      <c r="H43" s="18" t="s">
        <v>145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2">
        <v>2100</v>
      </c>
      <c r="G44" s="128">
        <v>2100</v>
      </c>
      <c r="H44" s="23">
        <v>2100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6">
        <v>39173</v>
      </c>
      <c r="G45" s="262">
        <v>39173</v>
      </c>
      <c r="H45" s="92">
        <v>39173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30">
        <v>128</v>
      </c>
      <c r="G46" s="130">
        <v>128.2</v>
      </c>
      <c r="H46" s="31">
        <v>130.3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30">
        <v>107.4</v>
      </c>
      <c r="G47" s="130">
        <v>112.9</v>
      </c>
      <c r="H47" s="31">
        <v>108.2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30">
        <v>73.6</v>
      </c>
      <c r="G48" s="130">
        <v>82.8</v>
      </c>
      <c r="H48" s="31">
        <v>78.8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30">
        <v>33.8</v>
      </c>
      <c r="G49" s="130">
        <v>30</v>
      </c>
      <c r="H49" s="31">
        <v>29.4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30">
        <v>19.2</v>
      </c>
      <c r="G50" s="130">
        <v>10.6</v>
      </c>
      <c r="H50" s="31">
        <v>11.9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2">
        <v>900</v>
      </c>
      <c r="G51" s="128">
        <v>900</v>
      </c>
      <c r="H51" s="23">
        <v>900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4">
        <v>29677</v>
      </c>
      <c r="G52" s="263">
        <v>29677</v>
      </c>
      <c r="H52" s="95">
        <v>29677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7">
        <v>5</v>
      </c>
      <c r="G53" s="127">
        <v>4</v>
      </c>
      <c r="H53" s="18">
        <v>5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2">
        <v>1</v>
      </c>
      <c r="G54" s="128">
        <v>1</v>
      </c>
      <c r="H54" s="23">
        <v>1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6</v>
      </c>
      <c r="G55" s="132">
        <f>G53+G54</f>
        <v>5</v>
      </c>
      <c r="H55" s="40">
        <f>H53+H54</f>
        <v>6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220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29909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123</v>
      </c>
      <c r="O5" s="36">
        <v>501553</v>
      </c>
      <c r="P5" s="17">
        <v>512032</v>
      </c>
      <c r="Q5" s="18">
        <v>542554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31502</v>
      </c>
      <c r="G6" s="346"/>
      <c r="H6" s="347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1">
        <v>322721</v>
      </c>
      <c r="P6" s="22">
        <v>310765</v>
      </c>
      <c r="Q6" s="23">
        <v>313619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50978</v>
      </c>
      <c r="G7" s="17">
        <v>50394</v>
      </c>
      <c r="H7" s="18">
        <v>50038</v>
      </c>
      <c r="I7" s="9"/>
      <c r="J7" s="333"/>
      <c r="K7" s="339"/>
      <c r="L7" s="337" t="s">
        <v>126</v>
      </c>
      <c r="M7" s="19" t="s">
        <v>18</v>
      </c>
      <c r="N7" s="11"/>
      <c r="O7" s="21">
        <v>306796</v>
      </c>
      <c r="P7" s="22">
        <v>301894</v>
      </c>
      <c r="Q7" s="23">
        <v>302671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25455</v>
      </c>
      <c r="G8" s="22">
        <v>25750</v>
      </c>
      <c r="H8" s="23">
        <v>26300</v>
      </c>
      <c r="I8" s="24"/>
      <c r="J8" s="333"/>
      <c r="K8" s="339"/>
      <c r="L8" s="339"/>
      <c r="M8" s="19" t="s">
        <v>20</v>
      </c>
      <c r="N8" s="11"/>
      <c r="O8" s="21">
        <v>15437</v>
      </c>
      <c r="P8" s="22">
        <v>8768</v>
      </c>
      <c r="Q8" s="23">
        <v>10879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25455</v>
      </c>
      <c r="G9" s="22">
        <v>25750</v>
      </c>
      <c r="H9" s="23">
        <v>26300</v>
      </c>
      <c r="I9" s="9"/>
      <c r="J9" s="333"/>
      <c r="K9" s="339"/>
      <c r="L9" s="338"/>
      <c r="M9" s="19" t="s">
        <v>23</v>
      </c>
      <c r="N9" s="11" t="s">
        <v>128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0.4993330456275256</v>
      </c>
      <c r="G10" s="26">
        <f>IF(G9=0,0,G9/G7)</f>
        <v>0.5109735285946739</v>
      </c>
      <c r="H10" s="27">
        <f>IF(H9=0,0,H9/H7)</f>
        <v>0.525600543586874</v>
      </c>
      <c r="I10" s="9"/>
      <c r="J10" s="333"/>
      <c r="K10" s="338"/>
      <c r="L10" s="340" t="s">
        <v>27</v>
      </c>
      <c r="M10" s="341"/>
      <c r="N10" s="28"/>
      <c r="O10" s="21">
        <v>178832</v>
      </c>
      <c r="P10" s="22">
        <v>201267</v>
      </c>
      <c r="Q10" s="23">
        <v>228935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24247</v>
      </c>
      <c r="G11" s="22">
        <v>24557</v>
      </c>
      <c r="H11" s="23">
        <v>25088</v>
      </c>
      <c r="I11" s="9"/>
      <c r="J11" s="333"/>
      <c r="K11" s="324" t="s">
        <v>30</v>
      </c>
      <c r="L11" s="324"/>
      <c r="M11" s="324"/>
      <c r="N11" s="11" t="s">
        <v>127</v>
      </c>
      <c r="O11" s="109">
        <v>331777</v>
      </c>
      <c r="P11" s="22">
        <v>335905</v>
      </c>
      <c r="Q11" s="23">
        <v>359897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0.952543704576704</v>
      </c>
      <c r="G12" s="26">
        <f>IF(G11=0,0,G11/G9)</f>
        <v>0.9536699029126213</v>
      </c>
      <c r="H12" s="27">
        <f>IF(H11=0,0,H11/H9)</f>
        <v>0.9539163498098859</v>
      </c>
      <c r="I12" s="9"/>
      <c r="J12" s="333"/>
      <c r="K12" s="337" t="s">
        <v>124</v>
      </c>
      <c r="L12" s="323" t="s">
        <v>33</v>
      </c>
      <c r="M12" s="324"/>
      <c r="N12" s="11"/>
      <c r="O12" s="21">
        <v>213036</v>
      </c>
      <c r="P12" s="22">
        <v>224410</v>
      </c>
      <c r="Q12" s="23">
        <v>255778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103</v>
      </c>
      <c r="G13" s="30">
        <v>103</v>
      </c>
      <c r="H13" s="31">
        <v>97</v>
      </c>
      <c r="I13" s="9"/>
      <c r="J13" s="333"/>
      <c r="K13" s="339"/>
      <c r="L13" s="337" t="s">
        <v>126</v>
      </c>
      <c r="M13" s="19" t="s">
        <v>35</v>
      </c>
      <c r="N13" s="11"/>
      <c r="O13" s="21">
        <v>33528</v>
      </c>
      <c r="P13" s="22">
        <v>35725</v>
      </c>
      <c r="Q13" s="23">
        <v>47020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402</v>
      </c>
      <c r="G14" s="30">
        <v>403</v>
      </c>
      <c r="H14" s="31">
        <v>406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402</v>
      </c>
      <c r="G15" s="34">
        <v>403</v>
      </c>
      <c r="H15" s="35">
        <v>406</v>
      </c>
      <c r="I15" s="9"/>
      <c r="J15" s="333"/>
      <c r="K15" s="338"/>
      <c r="L15" s="340" t="s">
        <v>39</v>
      </c>
      <c r="M15" s="341"/>
      <c r="N15" s="28"/>
      <c r="O15" s="21">
        <v>118741</v>
      </c>
      <c r="P15" s="22">
        <v>111495</v>
      </c>
      <c r="Q15" s="23">
        <v>104119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13250025</v>
      </c>
      <c r="G16" s="17">
        <v>13406105</v>
      </c>
      <c r="H16" s="18">
        <v>13555065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169776</v>
      </c>
      <c r="P16" s="39">
        <f>P5-P11</f>
        <v>176127</v>
      </c>
      <c r="Q16" s="40">
        <f>Q5-Q11</f>
        <v>182657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3274700</v>
      </c>
      <c r="G17" s="22">
        <v>3309700</v>
      </c>
      <c r="H17" s="23">
        <v>3345700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36">
        <v>155296</v>
      </c>
      <c r="P17" s="17">
        <v>182551</v>
      </c>
      <c r="Q17" s="18">
        <v>180117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5529400</v>
      </c>
      <c r="G18" s="22">
        <v>5590900</v>
      </c>
      <c r="H18" s="23">
        <v>5635700</v>
      </c>
      <c r="I18" s="9"/>
      <c r="J18" s="333"/>
      <c r="K18" s="337" t="s">
        <v>126</v>
      </c>
      <c r="L18" s="323" t="s">
        <v>49</v>
      </c>
      <c r="M18" s="324"/>
      <c r="N18" s="11"/>
      <c r="O18" s="21">
        <v>31800</v>
      </c>
      <c r="P18" s="22">
        <v>61500</v>
      </c>
      <c r="Q18" s="23">
        <v>44800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586084</v>
      </c>
      <c r="G19" s="22">
        <v>592424</v>
      </c>
      <c r="H19" s="23">
        <v>598232</v>
      </c>
      <c r="I19" s="9"/>
      <c r="J19" s="333"/>
      <c r="K19" s="338"/>
      <c r="L19" s="323" t="s">
        <v>27</v>
      </c>
      <c r="M19" s="324"/>
      <c r="N19" s="11"/>
      <c r="O19" s="109">
        <v>93521</v>
      </c>
      <c r="P19" s="22">
        <v>75852</v>
      </c>
      <c r="Q19" s="23">
        <v>88332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3859841</v>
      </c>
      <c r="G20" s="22">
        <v>3913081</v>
      </c>
      <c r="H20" s="23">
        <v>3975433</v>
      </c>
      <c r="I20" s="9"/>
      <c r="J20" s="333"/>
      <c r="K20" s="323" t="s">
        <v>52</v>
      </c>
      <c r="L20" s="324"/>
      <c r="M20" s="324"/>
      <c r="N20" s="41" t="s">
        <v>133</v>
      </c>
      <c r="O20" s="21">
        <v>321658</v>
      </c>
      <c r="P20" s="22">
        <v>366890</v>
      </c>
      <c r="Q20" s="23">
        <v>354696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6553627</v>
      </c>
      <c r="G21" s="39">
        <v>6623627</v>
      </c>
      <c r="H21" s="40">
        <v>6697085</v>
      </c>
      <c r="I21" s="9"/>
      <c r="J21" s="333"/>
      <c r="K21" s="337" t="s">
        <v>126</v>
      </c>
      <c r="L21" s="323" t="s">
        <v>55</v>
      </c>
      <c r="M21" s="324"/>
      <c r="N21" s="11"/>
      <c r="O21" s="21">
        <v>132216</v>
      </c>
      <c r="P21" s="22">
        <v>168758</v>
      </c>
      <c r="Q21" s="23">
        <v>148960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98</v>
      </c>
      <c r="G22" s="44">
        <v>99</v>
      </c>
      <c r="H22" s="45">
        <v>99</v>
      </c>
      <c r="I22" s="9"/>
      <c r="J22" s="333"/>
      <c r="K22" s="339"/>
      <c r="L22" s="46" t="s">
        <v>126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135</v>
      </c>
      <c r="O23" s="21">
        <v>189442</v>
      </c>
      <c r="P23" s="22">
        <v>198132</v>
      </c>
      <c r="Q23" s="23">
        <v>205736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136</v>
      </c>
      <c r="O24" s="42">
        <f>O17-O20</f>
        <v>-166362</v>
      </c>
      <c r="P24" s="39">
        <f>P17-P20</f>
        <v>-184339</v>
      </c>
      <c r="Q24" s="40">
        <f>Q17-Q20</f>
        <v>-174579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157</v>
      </c>
      <c r="G25" s="46" t="s">
        <v>157</v>
      </c>
      <c r="H25" s="48" t="s">
        <v>157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3414</v>
      </c>
      <c r="P25" s="51">
        <f>P16+P24</f>
        <v>-8212</v>
      </c>
      <c r="Q25" s="52">
        <f>Q16+Q24</f>
        <v>8078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/>
      <c r="G26" s="22"/>
      <c r="H26" s="23"/>
      <c r="I26" s="9"/>
      <c r="J26" s="319" t="s">
        <v>71</v>
      </c>
      <c r="K26" s="320"/>
      <c r="L26" s="320"/>
      <c r="M26" s="320"/>
      <c r="N26" s="49" t="s">
        <v>138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/>
      <c r="G27" s="30"/>
      <c r="H27" s="31"/>
      <c r="I27" s="9"/>
      <c r="J27" s="319" t="s">
        <v>75</v>
      </c>
      <c r="K27" s="320"/>
      <c r="L27" s="320"/>
      <c r="M27" s="320"/>
      <c r="N27" s="49" t="s">
        <v>139</v>
      </c>
      <c r="O27" s="50">
        <v>19973</v>
      </c>
      <c r="P27" s="51">
        <v>23387</v>
      </c>
      <c r="Q27" s="52">
        <v>15175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140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8276</v>
      </c>
      <c r="G29" s="30">
        <v>8246</v>
      </c>
      <c r="H29" s="31">
        <v>8413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23387</v>
      </c>
      <c r="P29" s="51">
        <f>P25-P26+P27-P28</f>
        <v>15175</v>
      </c>
      <c r="Q29" s="52">
        <f>Q25-Q26+Q27-Q28</f>
        <v>23253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142</v>
      </c>
      <c r="O30" s="50">
        <v>2604</v>
      </c>
      <c r="P30" s="54"/>
      <c r="Q30" s="55"/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7580</v>
      </c>
      <c r="G31" s="30">
        <v>7382</v>
      </c>
      <c r="H31" s="31">
        <v>7429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20783</v>
      </c>
      <c r="P31" s="51">
        <f>P29-P30</f>
        <v>15175</v>
      </c>
      <c r="Q31" s="52">
        <f>Q29-Q30</f>
        <v>23253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2755691</v>
      </c>
      <c r="G32" s="30">
        <v>2713442</v>
      </c>
      <c r="H32" s="31">
        <v>2714622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0.9622692188887972</v>
      </c>
      <c r="P32" s="58">
        <f>IF(P5=0,0,P5/(P11+P23))</f>
        <v>0.9587949898602531</v>
      </c>
      <c r="Q32" s="59">
        <f>IF(Q5=0,0,Q5/(Q11+Q23))</f>
        <v>0.9591979251564177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29">
        <v>2755691</v>
      </c>
      <c r="G34" s="30">
        <v>2713442</v>
      </c>
      <c r="H34" s="31">
        <v>2714622</v>
      </c>
      <c r="I34" s="9"/>
      <c r="J34" s="319" t="s">
        <v>94</v>
      </c>
      <c r="K34" s="320"/>
      <c r="L34" s="320"/>
      <c r="M34" s="320"/>
      <c r="N34" s="49"/>
      <c r="O34" s="50">
        <v>287790</v>
      </c>
      <c r="P34" s="51">
        <v>285887</v>
      </c>
      <c r="Q34" s="52">
        <v>328146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29">
        <v>2292056</v>
      </c>
      <c r="G35" s="30">
        <v>2261520</v>
      </c>
      <c r="H35" s="31">
        <v>2249161</v>
      </c>
      <c r="I35" s="9"/>
      <c r="J35" s="315" t="s">
        <v>126</v>
      </c>
      <c r="K35" s="316"/>
      <c r="L35" s="317" t="s">
        <v>96</v>
      </c>
      <c r="M35" s="318"/>
      <c r="N35" s="49"/>
      <c r="O35" s="50">
        <v>217171</v>
      </c>
      <c r="P35" s="51">
        <v>232773</v>
      </c>
      <c r="Q35" s="52">
        <v>261987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0.8317536327549061</v>
      </c>
      <c r="G36" s="61">
        <f>IF(G35=0,0,G35/G34)</f>
        <v>0.8334506505022035</v>
      </c>
      <c r="H36" s="62">
        <f>IF(H35=0,0,H35/H34)</f>
        <v>0.8285356119562871</v>
      </c>
      <c r="I36" s="9"/>
      <c r="J36" s="319" t="s">
        <v>98</v>
      </c>
      <c r="K36" s="320"/>
      <c r="L36" s="320"/>
      <c r="M36" s="320"/>
      <c r="N36" s="49"/>
      <c r="O36" s="50">
        <v>3426508</v>
      </c>
      <c r="P36" s="51">
        <v>3289876</v>
      </c>
      <c r="Q36" s="52">
        <v>3128940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7605</v>
      </c>
      <c r="G37" s="17">
        <v>7937</v>
      </c>
      <c r="H37" s="18">
        <v>9689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309730</v>
      </c>
      <c r="G38" s="22">
        <v>300006</v>
      </c>
      <c r="H38" s="23">
        <v>302815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209223</v>
      </c>
      <c r="G39" s="22">
        <v>220583</v>
      </c>
      <c r="H39" s="23">
        <v>251076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100507</v>
      </c>
      <c r="G40" s="22">
        <v>79423</v>
      </c>
      <c r="H40" s="23">
        <v>51739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203884</v>
      </c>
      <c r="G41" s="22">
        <v>226094</v>
      </c>
      <c r="H41" s="23">
        <v>253129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521219</v>
      </c>
      <c r="G42" s="39">
        <f>G37+G38+G41</f>
        <v>534037</v>
      </c>
      <c r="H42" s="40">
        <f>H37+H38+H41</f>
        <v>565633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145</v>
      </c>
      <c r="G43" s="17" t="s">
        <v>145</v>
      </c>
      <c r="H43" s="18" t="s">
        <v>145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2205</v>
      </c>
      <c r="G44" s="22">
        <v>2205</v>
      </c>
      <c r="H44" s="23">
        <v>2205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38899</v>
      </c>
      <c r="G45" s="66">
        <v>38899</v>
      </c>
      <c r="H45" s="92">
        <v>38899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133.9</v>
      </c>
      <c r="G46" s="30">
        <v>133.5</v>
      </c>
      <c r="H46" s="31">
        <v>134.5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135.1</v>
      </c>
      <c r="G47" s="30">
        <v>132.7</v>
      </c>
      <c r="H47" s="31">
        <v>134.6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91.3</v>
      </c>
      <c r="G48" s="30">
        <v>97.5</v>
      </c>
      <c r="H48" s="31">
        <v>111.6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43.9</v>
      </c>
      <c r="G49" s="30">
        <v>35.1</v>
      </c>
      <c r="H49" s="31">
        <v>23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3.4</v>
      </c>
      <c r="G50" s="30">
        <v>2.5</v>
      </c>
      <c r="H50" s="31">
        <v>2.1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375</v>
      </c>
      <c r="G51" s="22">
        <v>375</v>
      </c>
      <c r="H51" s="23">
        <v>375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32599</v>
      </c>
      <c r="G52" s="94">
        <v>32599</v>
      </c>
      <c r="H52" s="95">
        <v>32599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5</v>
      </c>
      <c r="G53" s="17">
        <v>6</v>
      </c>
      <c r="H53" s="18">
        <v>6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4</v>
      </c>
      <c r="G54" s="22">
        <v>3</v>
      </c>
      <c r="H54" s="23">
        <v>3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9</v>
      </c>
      <c r="G55" s="39">
        <f>G53+G54</f>
        <v>9</v>
      </c>
      <c r="H55" s="40">
        <f>H53+H54</f>
        <v>9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221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21641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123</v>
      </c>
      <c r="O5" s="36">
        <v>850978</v>
      </c>
      <c r="P5" s="17">
        <v>804047</v>
      </c>
      <c r="Q5" s="18">
        <v>797512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22007</v>
      </c>
      <c r="G6" s="346"/>
      <c r="H6" s="347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1">
        <v>618852</v>
      </c>
      <c r="P6" s="22">
        <v>577412</v>
      </c>
      <c r="Q6" s="23">
        <v>576017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85186</v>
      </c>
      <c r="G7" s="17">
        <v>84001</v>
      </c>
      <c r="H7" s="18">
        <v>82838</v>
      </c>
      <c r="I7" s="9"/>
      <c r="J7" s="333"/>
      <c r="K7" s="339"/>
      <c r="L7" s="337" t="s">
        <v>126</v>
      </c>
      <c r="M7" s="19" t="s">
        <v>18</v>
      </c>
      <c r="N7" s="11"/>
      <c r="O7" s="21">
        <v>356505</v>
      </c>
      <c r="P7" s="22">
        <v>336599</v>
      </c>
      <c r="Q7" s="23">
        <v>350413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24723</v>
      </c>
      <c r="G8" s="22">
        <v>24447</v>
      </c>
      <c r="H8" s="23">
        <v>24207</v>
      </c>
      <c r="I8" s="24"/>
      <c r="J8" s="333"/>
      <c r="K8" s="339"/>
      <c r="L8" s="339"/>
      <c r="M8" s="19" t="s">
        <v>20</v>
      </c>
      <c r="N8" s="11"/>
      <c r="O8" s="21">
        <v>262237</v>
      </c>
      <c r="P8" s="22">
        <v>240768</v>
      </c>
      <c r="Q8" s="23">
        <v>225374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24723</v>
      </c>
      <c r="G9" s="22">
        <v>24447</v>
      </c>
      <c r="H9" s="23">
        <v>24207</v>
      </c>
      <c r="I9" s="9"/>
      <c r="J9" s="333"/>
      <c r="K9" s="339"/>
      <c r="L9" s="338"/>
      <c r="M9" s="19" t="s">
        <v>23</v>
      </c>
      <c r="N9" s="11" t="s">
        <v>128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0.2902237456859108</v>
      </c>
      <c r="G10" s="26">
        <f>IF(G9=0,0,G9/G7)</f>
        <v>0.291032249616076</v>
      </c>
      <c r="H10" s="27">
        <f>IF(H9=0,0,H9/H7)</f>
        <v>0.2922209613945291</v>
      </c>
      <c r="I10" s="9"/>
      <c r="J10" s="333"/>
      <c r="K10" s="338"/>
      <c r="L10" s="340" t="s">
        <v>27</v>
      </c>
      <c r="M10" s="341"/>
      <c r="N10" s="28"/>
      <c r="O10" s="21">
        <v>227796</v>
      </c>
      <c r="P10" s="22">
        <v>220712</v>
      </c>
      <c r="Q10" s="23">
        <v>212814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19777</v>
      </c>
      <c r="G11" s="22">
        <v>19670</v>
      </c>
      <c r="H11" s="23">
        <v>19555</v>
      </c>
      <c r="I11" s="9"/>
      <c r="J11" s="333"/>
      <c r="K11" s="324" t="s">
        <v>30</v>
      </c>
      <c r="L11" s="324"/>
      <c r="M11" s="324"/>
      <c r="N11" s="11" t="s">
        <v>127</v>
      </c>
      <c r="O11" s="109">
        <v>589427</v>
      </c>
      <c r="P11" s="22">
        <v>555086</v>
      </c>
      <c r="Q11" s="23">
        <v>551972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0.799943372568054</v>
      </c>
      <c r="G12" s="26">
        <f>IF(G11=0,0,G11/G9)</f>
        <v>0.8045977011494253</v>
      </c>
      <c r="H12" s="27">
        <f>IF(H11=0,0,H11/H9)</f>
        <v>0.8078241830875367</v>
      </c>
      <c r="I12" s="9"/>
      <c r="J12" s="333"/>
      <c r="K12" s="337" t="s">
        <v>124</v>
      </c>
      <c r="L12" s="323" t="s">
        <v>33</v>
      </c>
      <c r="M12" s="324"/>
      <c r="N12" s="11"/>
      <c r="O12" s="21">
        <v>387835</v>
      </c>
      <c r="P12" s="22">
        <v>362625</v>
      </c>
      <c r="Q12" s="23">
        <v>363669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337</v>
      </c>
      <c r="G13" s="30">
        <v>316</v>
      </c>
      <c r="H13" s="31">
        <v>316</v>
      </c>
      <c r="I13" s="9"/>
      <c r="J13" s="333"/>
      <c r="K13" s="339"/>
      <c r="L13" s="337" t="s">
        <v>126</v>
      </c>
      <c r="M13" s="19" t="s">
        <v>35</v>
      </c>
      <c r="N13" s="11"/>
      <c r="O13" s="21">
        <v>88478</v>
      </c>
      <c r="P13" s="22">
        <v>82255</v>
      </c>
      <c r="Q13" s="23">
        <v>79912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698</v>
      </c>
      <c r="G14" s="30">
        <v>698</v>
      </c>
      <c r="H14" s="31">
        <v>699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698</v>
      </c>
      <c r="G15" s="34">
        <v>698</v>
      </c>
      <c r="H15" s="35">
        <v>699</v>
      </c>
      <c r="I15" s="9"/>
      <c r="J15" s="333"/>
      <c r="K15" s="338"/>
      <c r="L15" s="340" t="s">
        <v>39</v>
      </c>
      <c r="M15" s="341"/>
      <c r="N15" s="28"/>
      <c r="O15" s="21">
        <v>201592</v>
      </c>
      <c r="P15" s="22">
        <v>192461</v>
      </c>
      <c r="Q15" s="23">
        <v>181276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38756303</v>
      </c>
      <c r="G16" s="17">
        <v>39546335</v>
      </c>
      <c r="H16" s="18">
        <v>41837365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261551</v>
      </c>
      <c r="P16" s="39">
        <f>P5-P11</f>
        <v>248961</v>
      </c>
      <c r="Q16" s="40">
        <f>Q5-Q11</f>
        <v>245540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14791957</v>
      </c>
      <c r="G17" s="22">
        <v>15126482</v>
      </c>
      <c r="H17" s="23">
        <v>16475942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36">
        <v>1305231</v>
      </c>
      <c r="P17" s="17">
        <v>1229666</v>
      </c>
      <c r="Q17" s="18">
        <v>2834441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19050958</v>
      </c>
      <c r="G18" s="22">
        <v>19332158</v>
      </c>
      <c r="H18" s="23">
        <v>19772458</v>
      </c>
      <c r="I18" s="9"/>
      <c r="J18" s="333"/>
      <c r="K18" s="337" t="s">
        <v>126</v>
      </c>
      <c r="L18" s="323" t="s">
        <v>49</v>
      </c>
      <c r="M18" s="324"/>
      <c r="N18" s="11"/>
      <c r="O18" s="21">
        <v>628300</v>
      </c>
      <c r="P18" s="22">
        <v>521200</v>
      </c>
      <c r="Q18" s="23">
        <v>680300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567667</v>
      </c>
      <c r="G19" s="22">
        <v>576857</v>
      </c>
      <c r="H19" s="23">
        <v>585215</v>
      </c>
      <c r="I19" s="9"/>
      <c r="J19" s="333"/>
      <c r="K19" s="338"/>
      <c r="L19" s="323" t="s">
        <v>27</v>
      </c>
      <c r="M19" s="324"/>
      <c r="N19" s="11"/>
      <c r="O19" s="109">
        <v>235805</v>
      </c>
      <c r="P19" s="22">
        <v>360649</v>
      </c>
      <c r="Q19" s="23">
        <v>795902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4345721</v>
      </c>
      <c r="G20" s="22">
        <v>4510838</v>
      </c>
      <c r="H20" s="23">
        <v>5003750</v>
      </c>
      <c r="I20" s="9"/>
      <c r="J20" s="333"/>
      <c r="K20" s="323" t="s">
        <v>52</v>
      </c>
      <c r="L20" s="324"/>
      <c r="M20" s="324"/>
      <c r="N20" s="41" t="s">
        <v>133</v>
      </c>
      <c r="O20" s="21">
        <v>1554186</v>
      </c>
      <c r="P20" s="22">
        <v>1495678</v>
      </c>
      <c r="Q20" s="23">
        <v>2988924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27486991</v>
      </c>
      <c r="G21" s="39">
        <v>28092201</v>
      </c>
      <c r="H21" s="40">
        <v>29980206</v>
      </c>
      <c r="I21" s="9"/>
      <c r="J21" s="333"/>
      <c r="K21" s="337" t="s">
        <v>126</v>
      </c>
      <c r="L21" s="323" t="s">
        <v>55</v>
      </c>
      <c r="M21" s="324"/>
      <c r="N21" s="11"/>
      <c r="O21" s="21">
        <v>841063</v>
      </c>
      <c r="P21" s="22">
        <v>790033</v>
      </c>
      <c r="Q21" s="23">
        <v>2291028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162</v>
      </c>
      <c r="G22" s="44">
        <v>162</v>
      </c>
      <c r="H22" s="45">
        <v>162</v>
      </c>
      <c r="I22" s="9"/>
      <c r="J22" s="333"/>
      <c r="K22" s="339"/>
      <c r="L22" s="46" t="s">
        <v>126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134</v>
      </c>
      <c r="G23" s="46" t="s">
        <v>134</v>
      </c>
      <c r="H23" s="48" t="s">
        <v>134</v>
      </c>
      <c r="I23" s="9"/>
      <c r="J23" s="333"/>
      <c r="K23" s="338"/>
      <c r="L23" s="323" t="s">
        <v>61</v>
      </c>
      <c r="M23" s="324"/>
      <c r="N23" s="11" t="s">
        <v>135</v>
      </c>
      <c r="O23" s="21">
        <v>713123</v>
      </c>
      <c r="P23" s="22">
        <v>705645</v>
      </c>
      <c r="Q23" s="23">
        <v>697896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>
        <v>0.278</v>
      </c>
      <c r="G24" s="46">
        <v>0.278</v>
      </c>
      <c r="H24" s="48">
        <v>0.278</v>
      </c>
      <c r="I24" s="9"/>
      <c r="J24" s="334"/>
      <c r="K24" s="328" t="s">
        <v>64</v>
      </c>
      <c r="L24" s="329"/>
      <c r="M24" s="329"/>
      <c r="N24" s="37" t="s">
        <v>136</v>
      </c>
      <c r="O24" s="42">
        <f>O17-O20</f>
        <v>-248955</v>
      </c>
      <c r="P24" s="39">
        <f>P17-P20</f>
        <v>-266012</v>
      </c>
      <c r="Q24" s="40">
        <f>Q17-Q20</f>
        <v>-154483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12596</v>
      </c>
      <c r="P25" s="51">
        <f>P16+P24</f>
        <v>-17051</v>
      </c>
      <c r="Q25" s="52">
        <f>Q16+Q24</f>
        <v>91057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2</v>
      </c>
      <c r="G26" s="22">
        <v>2</v>
      </c>
      <c r="H26" s="23">
        <v>2</v>
      </c>
      <c r="I26" s="9"/>
      <c r="J26" s="319" t="s">
        <v>71</v>
      </c>
      <c r="K26" s="320"/>
      <c r="L26" s="320"/>
      <c r="M26" s="320"/>
      <c r="N26" s="49" t="s">
        <v>138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17000</v>
      </c>
      <c r="G27" s="30">
        <v>17000</v>
      </c>
      <c r="H27" s="31">
        <v>17000</v>
      </c>
      <c r="I27" s="9"/>
      <c r="J27" s="319" t="s">
        <v>75</v>
      </c>
      <c r="K27" s="320"/>
      <c r="L27" s="320"/>
      <c r="M27" s="320"/>
      <c r="N27" s="49" t="s">
        <v>139</v>
      </c>
      <c r="O27" s="50">
        <v>5455</v>
      </c>
      <c r="P27" s="51">
        <v>18051</v>
      </c>
      <c r="Q27" s="52">
        <v>1000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>
        <v>36</v>
      </c>
      <c r="G28" s="30">
        <v>36</v>
      </c>
      <c r="H28" s="31">
        <v>36</v>
      </c>
      <c r="I28" s="9"/>
      <c r="J28" s="319" t="s">
        <v>78</v>
      </c>
      <c r="K28" s="320"/>
      <c r="L28" s="320"/>
      <c r="M28" s="320"/>
      <c r="N28" s="49" t="s">
        <v>140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14610</v>
      </c>
      <c r="G29" s="30">
        <v>14678</v>
      </c>
      <c r="H29" s="31">
        <v>14398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18051</v>
      </c>
      <c r="P29" s="51">
        <f>P25-P26+P27-P28</f>
        <v>1000</v>
      </c>
      <c r="Q29" s="52">
        <f>Q25-Q26+Q27-Q28</f>
        <v>92057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>
        <v>30</v>
      </c>
      <c r="G30" s="30">
        <v>23</v>
      </c>
      <c r="H30" s="31">
        <v>21</v>
      </c>
      <c r="I30" s="9"/>
      <c r="J30" s="319" t="s">
        <v>83</v>
      </c>
      <c r="K30" s="320"/>
      <c r="L30" s="320"/>
      <c r="M30" s="320"/>
      <c r="N30" s="49" t="s">
        <v>142</v>
      </c>
      <c r="O30" s="50">
        <v>16702</v>
      </c>
      <c r="P30" s="51">
        <v>0</v>
      </c>
      <c r="Q30" s="52">
        <v>91057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10595</v>
      </c>
      <c r="G31" s="30">
        <v>10775</v>
      </c>
      <c r="H31" s="31">
        <v>10600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1349</v>
      </c>
      <c r="P31" s="51">
        <f>P29-P30</f>
        <v>1000</v>
      </c>
      <c r="Q31" s="52">
        <f>Q29-Q30</f>
        <v>1000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5270758</v>
      </c>
      <c r="G32" s="30">
        <v>4710535</v>
      </c>
      <c r="H32" s="31">
        <v>4434322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0.6533169552032552</v>
      </c>
      <c r="P32" s="58">
        <f>IF(P5=0,0,P5/(P11+P23))</f>
        <v>0.637762536179407</v>
      </c>
      <c r="Q32" s="59">
        <f>IF(Q5=0,0,Q5/(Q11+Q23))</f>
        <v>0.6380769809291861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1403763</v>
      </c>
      <c r="G33" s="30">
        <v>766439</v>
      </c>
      <c r="H33" s="31">
        <v>564967</v>
      </c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29">
        <v>3866995</v>
      </c>
      <c r="G34" s="30">
        <v>3944096</v>
      </c>
      <c r="H34" s="31">
        <v>3869355</v>
      </c>
      <c r="I34" s="9"/>
      <c r="J34" s="319" t="s">
        <v>94</v>
      </c>
      <c r="K34" s="320"/>
      <c r="L34" s="320"/>
      <c r="M34" s="320"/>
      <c r="N34" s="49"/>
      <c r="O34" s="50">
        <v>725838</v>
      </c>
      <c r="P34" s="51">
        <v>822129</v>
      </c>
      <c r="Q34" s="52">
        <v>1234090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29">
        <v>2266376</v>
      </c>
      <c r="G35" s="30">
        <v>2153922</v>
      </c>
      <c r="H35" s="31">
        <v>2207033</v>
      </c>
      <c r="I35" s="9"/>
      <c r="J35" s="315" t="s">
        <v>126</v>
      </c>
      <c r="K35" s="316"/>
      <c r="L35" s="317" t="s">
        <v>96</v>
      </c>
      <c r="M35" s="318"/>
      <c r="N35" s="49"/>
      <c r="O35" s="50">
        <v>402090</v>
      </c>
      <c r="P35" s="51">
        <v>508037</v>
      </c>
      <c r="Q35" s="52">
        <v>595483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0.5860819576958336</v>
      </c>
      <c r="G36" s="61">
        <f>IF(G35=0,0,G35/G34)</f>
        <v>0.5461129749377297</v>
      </c>
      <c r="H36" s="62">
        <f>IF(H35=0,0,H35/H34)</f>
        <v>0.5703878294961305</v>
      </c>
      <c r="I36" s="9"/>
      <c r="J36" s="319" t="s">
        <v>98</v>
      </c>
      <c r="K36" s="320"/>
      <c r="L36" s="320"/>
      <c r="M36" s="320"/>
      <c r="N36" s="49"/>
      <c r="O36" s="50">
        <v>8854985</v>
      </c>
      <c r="P36" s="51">
        <v>8670540</v>
      </c>
      <c r="Q36" s="52">
        <v>8652944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283223</v>
      </c>
      <c r="G37" s="17">
        <v>260536</v>
      </c>
      <c r="H37" s="18">
        <v>243027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701747</v>
      </c>
      <c r="G38" s="22">
        <v>678095</v>
      </c>
      <c r="H38" s="23">
        <v>680150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268477</v>
      </c>
      <c r="G39" s="22">
        <v>254808</v>
      </c>
      <c r="H39" s="23">
        <v>272867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433270</v>
      </c>
      <c r="G40" s="22">
        <v>423287</v>
      </c>
      <c r="H40" s="23">
        <v>407283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157380</v>
      </c>
      <c r="G41" s="22">
        <v>158600</v>
      </c>
      <c r="H41" s="23">
        <v>158590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1142350</v>
      </c>
      <c r="G42" s="39">
        <f>G37+G38+G41</f>
        <v>1097231</v>
      </c>
      <c r="H42" s="40">
        <f>H37+H38+H41</f>
        <v>1081767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232" t="s">
        <v>190</v>
      </c>
      <c r="G43" s="121" t="s">
        <v>190</v>
      </c>
      <c r="H43" s="122" t="s">
        <v>190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2415</v>
      </c>
      <c r="G44" s="22">
        <v>2415</v>
      </c>
      <c r="H44" s="23">
        <v>2415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39722</v>
      </c>
      <c r="G45" s="66">
        <v>39722</v>
      </c>
      <c r="H45" s="92">
        <v>39722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157.3</v>
      </c>
      <c r="G46" s="30">
        <v>156.3</v>
      </c>
      <c r="H46" s="31">
        <v>158.8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309.6</v>
      </c>
      <c r="G47" s="30">
        <v>314.8</v>
      </c>
      <c r="H47" s="31">
        <v>308.2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118.5</v>
      </c>
      <c r="G48" s="30">
        <v>118.3</v>
      </c>
      <c r="H48" s="31">
        <v>123.6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191.2</v>
      </c>
      <c r="G49" s="30">
        <v>196.5</v>
      </c>
      <c r="H49" s="31">
        <v>184.5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2.2</v>
      </c>
      <c r="G50" s="30">
        <v>2.2</v>
      </c>
      <c r="H50" s="31">
        <v>0.8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400</v>
      </c>
      <c r="G51" s="22">
        <v>400</v>
      </c>
      <c r="H51" s="23">
        <v>400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31533</v>
      </c>
      <c r="G52" s="94">
        <v>31533</v>
      </c>
      <c r="H52" s="95">
        <v>31533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11</v>
      </c>
      <c r="G53" s="17">
        <v>11</v>
      </c>
      <c r="H53" s="18">
        <v>11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3</v>
      </c>
      <c r="G54" s="22">
        <v>3</v>
      </c>
      <c r="H54" s="23">
        <v>3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14</v>
      </c>
      <c r="G55" s="39">
        <f>G53+G54</f>
        <v>14</v>
      </c>
      <c r="H55" s="40">
        <f>H53+H54</f>
        <v>14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206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31709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768324</v>
      </c>
      <c r="P5" s="17">
        <v>769416</v>
      </c>
      <c r="Q5" s="18">
        <v>819446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33329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406625</v>
      </c>
      <c r="P6" s="22">
        <v>410529</v>
      </c>
      <c r="Q6" s="23">
        <v>426462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50747</v>
      </c>
      <c r="G7" s="17">
        <v>51316</v>
      </c>
      <c r="H7" s="18">
        <v>51028</v>
      </c>
      <c r="I7" s="9"/>
      <c r="J7" s="333"/>
      <c r="K7" s="339"/>
      <c r="L7" s="337" t="s">
        <v>17</v>
      </c>
      <c r="M7" s="19" t="s">
        <v>18</v>
      </c>
      <c r="N7" s="11"/>
      <c r="O7" s="21">
        <v>354177</v>
      </c>
      <c r="P7" s="22">
        <v>351456</v>
      </c>
      <c r="Q7" s="23">
        <v>362099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22924</v>
      </c>
      <c r="G8" s="22">
        <v>22929</v>
      </c>
      <c r="H8" s="23">
        <v>23615</v>
      </c>
      <c r="I8" s="24"/>
      <c r="J8" s="333"/>
      <c r="K8" s="339"/>
      <c r="L8" s="339"/>
      <c r="M8" s="19" t="s">
        <v>20</v>
      </c>
      <c r="N8" s="11"/>
      <c r="O8" s="21">
        <v>52448</v>
      </c>
      <c r="P8" s="22">
        <v>59073</v>
      </c>
      <c r="Q8" s="23">
        <v>64363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22924</v>
      </c>
      <c r="G9" s="22">
        <v>22929</v>
      </c>
      <c r="H9" s="23">
        <v>23615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0.45173113681596944</v>
      </c>
      <c r="G10" s="26">
        <f>IF(G9=0,0,G9/G7)</f>
        <v>0.44681970535505494</v>
      </c>
      <c r="H10" s="27">
        <f>IF(H9=0,0,H9/H7)</f>
        <v>0.46278513757152934</v>
      </c>
      <c r="I10" s="9"/>
      <c r="J10" s="333"/>
      <c r="K10" s="338"/>
      <c r="L10" s="340" t="s">
        <v>27</v>
      </c>
      <c r="M10" s="341"/>
      <c r="N10" s="28"/>
      <c r="O10" s="21">
        <v>359133</v>
      </c>
      <c r="P10" s="22">
        <v>358656</v>
      </c>
      <c r="Q10" s="23">
        <v>392195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21342</v>
      </c>
      <c r="G11" s="22">
        <v>21253</v>
      </c>
      <c r="H11" s="23">
        <v>22042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477996</v>
      </c>
      <c r="P11" s="22">
        <v>482329</v>
      </c>
      <c r="Q11" s="23">
        <v>470888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0.93098935613331</v>
      </c>
      <c r="G12" s="26">
        <f>IF(G11=0,0,G11/G9)</f>
        <v>0.9269047930568276</v>
      </c>
      <c r="H12" s="27">
        <f>IF(H11=0,0,H11/H9)</f>
        <v>0.9333897946220623</v>
      </c>
      <c r="I12" s="9"/>
      <c r="J12" s="333"/>
      <c r="K12" s="337" t="s">
        <v>12</v>
      </c>
      <c r="L12" s="323" t="s">
        <v>33</v>
      </c>
      <c r="M12" s="324"/>
      <c r="N12" s="11"/>
      <c r="O12" s="21">
        <v>281452</v>
      </c>
      <c r="P12" s="22">
        <v>293405</v>
      </c>
      <c r="Q12" s="23">
        <v>290272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632</v>
      </c>
      <c r="G13" s="30">
        <v>632</v>
      </c>
      <c r="H13" s="31">
        <v>632</v>
      </c>
      <c r="I13" s="9"/>
      <c r="J13" s="333"/>
      <c r="K13" s="339"/>
      <c r="L13" s="337" t="s">
        <v>17</v>
      </c>
      <c r="M13" s="19" t="s">
        <v>35</v>
      </c>
      <c r="N13" s="11"/>
      <c r="O13" s="21">
        <v>20175</v>
      </c>
      <c r="P13" s="22">
        <v>34127</v>
      </c>
      <c r="Q13" s="23">
        <v>42618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444</v>
      </c>
      <c r="G14" s="30">
        <v>444</v>
      </c>
      <c r="H14" s="31">
        <v>446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444</v>
      </c>
      <c r="G15" s="34">
        <v>444</v>
      </c>
      <c r="H15" s="35">
        <v>446</v>
      </c>
      <c r="I15" s="9"/>
      <c r="J15" s="333"/>
      <c r="K15" s="338"/>
      <c r="L15" s="340" t="s">
        <v>39</v>
      </c>
      <c r="M15" s="341"/>
      <c r="N15" s="28"/>
      <c r="O15" s="21">
        <v>196544</v>
      </c>
      <c r="P15" s="22">
        <v>188924</v>
      </c>
      <c r="Q15" s="23">
        <v>180616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30978019</v>
      </c>
      <c r="G16" s="17">
        <v>31289978</v>
      </c>
      <c r="H16" s="18">
        <v>31378905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290328</v>
      </c>
      <c r="P16" s="39">
        <f>P5-P11</f>
        <v>287087</v>
      </c>
      <c r="Q16" s="40">
        <f>Q5-Q11</f>
        <v>348558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10574644</v>
      </c>
      <c r="G17" s="22">
        <v>10693144</v>
      </c>
      <c r="H17" s="23">
        <v>10736444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530695</v>
      </c>
      <c r="P17" s="17">
        <v>546282</v>
      </c>
      <c r="Q17" s="18">
        <v>255767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11537580</v>
      </c>
      <c r="G18" s="22">
        <v>11730180</v>
      </c>
      <c r="H18" s="23">
        <v>11772380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224300</v>
      </c>
      <c r="P18" s="22">
        <v>292600</v>
      </c>
      <c r="Q18" s="23">
        <v>142200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827516</v>
      </c>
      <c r="G19" s="22">
        <v>828156</v>
      </c>
      <c r="H19" s="23">
        <v>830879</v>
      </c>
      <c r="I19" s="9"/>
      <c r="J19" s="333"/>
      <c r="K19" s="338"/>
      <c r="L19" s="323" t="s">
        <v>27</v>
      </c>
      <c r="M19" s="324"/>
      <c r="N19" s="11"/>
      <c r="O19" s="109">
        <v>170205</v>
      </c>
      <c r="P19" s="22">
        <v>114263</v>
      </c>
      <c r="Q19" s="23">
        <v>54296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8038279</v>
      </c>
      <c r="G20" s="22">
        <v>8038498</v>
      </c>
      <c r="H20" s="23">
        <v>8039202</v>
      </c>
      <c r="I20" s="9"/>
      <c r="J20" s="333"/>
      <c r="K20" s="323" t="s">
        <v>52</v>
      </c>
      <c r="L20" s="324"/>
      <c r="M20" s="324"/>
      <c r="N20" s="41" t="s">
        <v>53</v>
      </c>
      <c r="O20" s="21">
        <v>816227</v>
      </c>
      <c r="P20" s="22">
        <v>858176</v>
      </c>
      <c r="Q20" s="23">
        <v>600799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19619340</v>
      </c>
      <c r="G21" s="39">
        <v>19856340</v>
      </c>
      <c r="H21" s="40">
        <v>19937540</v>
      </c>
      <c r="I21" s="9"/>
      <c r="J21" s="333"/>
      <c r="K21" s="337" t="s">
        <v>17</v>
      </c>
      <c r="L21" s="323" t="s">
        <v>55</v>
      </c>
      <c r="M21" s="324"/>
      <c r="N21" s="11"/>
      <c r="O21" s="21">
        <v>368243</v>
      </c>
      <c r="P21" s="22">
        <v>415149</v>
      </c>
      <c r="Q21" s="23">
        <v>142194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133</v>
      </c>
      <c r="G22" s="44">
        <v>133</v>
      </c>
      <c r="H22" s="45">
        <v>134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1">
        <v>447984</v>
      </c>
      <c r="P23" s="22">
        <v>443027</v>
      </c>
      <c r="Q23" s="23">
        <v>458358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65</v>
      </c>
      <c r="O24" s="42">
        <f>O17-O20</f>
        <v>-285532</v>
      </c>
      <c r="P24" s="39">
        <f>P17-P20</f>
        <v>-311894</v>
      </c>
      <c r="Q24" s="40">
        <f>Q17-Q20</f>
        <v>-345032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4796</v>
      </c>
      <c r="P25" s="51">
        <f>P16+P24</f>
        <v>-24807</v>
      </c>
      <c r="Q25" s="52">
        <f>Q16+Q24</f>
        <v>3526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72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11900</v>
      </c>
      <c r="G27" s="30">
        <v>11900</v>
      </c>
      <c r="H27" s="31">
        <v>11900</v>
      </c>
      <c r="I27" s="9"/>
      <c r="J27" s="319" t="s">
        <v>75</v>
      </c>
      <c r="K27" s="320"/>
      <c r="L27" s="320"/>
      <c r="M27" s="320"/>
      <c r="N27" s="49" t="s">
        <v>76</v>
      </c>
      <c r="O27" s="50">
        <v>49709</v>
      </c>
      <c r="P27" s="51">
        <v>54505</v>
      </c>
      <c r="Q27" s="52">
        <v>29698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7505</v>
      </c>
      <c r="G29" s="30">
        <v>7365</v>
      </c>
      <c r="H29" s="31">
        <v>8144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54505</v>
      </c>
      <c r="P29" s="51">
        <f>P25-P26+P27-P28</f>
        <v>29698</v>
      </c>
      <c r="Q29" s="52">
        <f>Q25-Q26+Q27-Q28</f>
        <v>33224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84</v>
      </c>
      <c r="O30" s="53"/>
      <c r="P30" s="54"/>
      <c r="Q30" s="52">
        <v>2700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6912</v>
      </c>
      <c r="G31" s="30">
        <v>7039</v>
      </c>
      <c r="H31" s="31">
        <v>6980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54505</v>
      </c>
      <c r="P31" s="51">
        <f>P29-P30</f>
        <v>29698</v>
      </c>
      <c r="Q31" s="52">
        <f>Q29-Q30</f>
        <v>30524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2522692</v>
      </c>
      <c r="G32" s="30">
        <v>2576198</v>
      </c>
      <c r="H32" s="31">
        <v>2651197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0.829741463098555</v>
      </c>
      <c r="P32" s="58">
        <f>IF(P5=0,0,P5/(P11+P23))</f>
        <v>0.8314810732301946</v>
      </c>
      <c r="Q32" s="59">
        <f>IF(Q5=0,0,Q5/(Q11+Q23))</f>
        <v>0.8818396850780095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29">
        <v>2522692</v>
      </c>
      <c r="G34" s="30">
        <v>2576198</v>
      </c>
      <c r="H34" s="31">
        <v>2651197</v>
      </c>
      <c r="I34" s="9"/>
      <c r="J34" s="319" t="s">
        <v>94</v>
      </c>
      <c r="K34" s="320"/>
      <c r="L34" s="320"/>
      <c r="M34" s="320"/>
      <c r="N34" s="49"/>
      <c r="O34" s="50">
        <v>581786</v>
      </c>
      <c r="P34" s="51">
        <v>531992</v>
      </c>
      <c r="Q34" s="52">
        <v>510854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29">
        <v>2090999</v>
      </c>
      <c r="G35" s="30">
        <v>2080267</v>
      </c>
      <c r="H35" s="31">
        <v>2095581</v>
      </c>
      <c r="I35" s="9"/>
      <c r="J35" s="315" t="s">
        <v>17</v>
      </c>
      <c r="K35" s="316"/>
      <c r="L35" s="317" t="s">
        <v>96</v>
      </c>
      <c r="M35" s="318"/>
      <c r="N35" s="49"/>
      <c r="O35" s="50">
        <v>471803</v>
      </c>
      <c r="P35" s="51">
        <v>460886</v>
      </c>
      <c r="Q35" s="52">
        <v>468754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0.8288760577985739</v>
      </c>
      <c r="G36" s="61">
        <f>IF(G35=0,0,G35/G34)</f>
        <v>0.8074949984434426</v>
      </c>
      <c r="H36" s="62">
        <f>IF(H35=0,0,H35/H34)</f>
        <v>0.7904282480705885</v>
      </c>
      <c r="I36" s="9"/>
      <c r="J36" s="319" t="s">
        <v>98</v>
      </c>
      <c r="K36" s="320"/>
      <c r="L36" s="320"/>
      <c r="M36" s="320"/>
      <c r="N36" s="49"/>
      <c r="O36" s="50">
        <v>7656593</v>
      </c>
      <c r="P36" s="51">
        <v>7506166</v>
      </c>
      <c r="Q36" s="52">
        <v>7190009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52448</v>
      </c>
      <c r="G37" s="17">
        <v>59073</v>
      </c>
      <c r="H37" s="18">
        <v>67331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454177</v>
      </c>
      <c r="G38" s="22">
        <v>451458</v>
      </c>
      <c r="H38" s="23">
        <v>358024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275744</v>
      </c>
      <c r="G39" s="22">
        <v>282828</v>
      </c>
      <c r="H39" s="23">
        <v>275093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178433</v>
      </c>
      <c r="G40" s="22">
        <v>168630</v>
      </c>
      <c r="H40" s="23">
        <v>82931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419355</v>
      </c>
      <c r="G41" s="22">
        <v>414825</v>
      </c>
      <c r="H41" s="23">
        <v>403891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925980</v>
      </c>
      <c r="G42" s="39">
        <f>G37+G38+G41</f>
        <v>925356</v>
      </c>
      <c r="H42" s="40">
        <f>H37+H38+H41</f>
        <v>829246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207</v>
      </c>
      <c r="G43" s="17" t="s">
        <v>145</v>
      </c>
      <c r="H43" s="18" t="s">
        <v>145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3045</v>
      </c>
      <c r="G44" s="22">
        <v>3045</v>
      </c>
      <c r="H44" s="23">
        <v>3045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38869</v>
      </c>
      <c r="G45" s="66">
        <v>38869</v>
      </c>
      <c r="H45" s="92">
        <v>38869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169.4</v>
      </c>
      <c r="G46" s="30">
        <v>168.9</v>
      </c>
      <c r="H46" s="31">
        <v>172.8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217.2</v>
      </c>
      <c r="G47" s="30">
        <v>217</v>
      </c>
      <c r="H47" s="31">
        <v>170.8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131.9</v>
      </c>
      <c r="G48" s="30">
        <v>135.9</v>
      </c>
      <c r="H48" s="31">
        <v>131.2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85.3</v>
      </c>
      <c r="G49" s="30">
        <v>81.1</v>
      </c>
      <c r="H49" s="31">
        <v>39.6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4.2</v>
      </c>
      <c r="G50" s="30">
        <v>42.3</v>
      </c>
      <c r="H50" s="31">
        <v>15.9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550</v>
      </c>
      <c r="G51" s="22">
        <v>550</v>
      </c>
      <c r="H51" s="23">
        <v>550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33329</v>
      </c>
      <c r="G52" s="94">
        <v>33329</v>
      </c>
      <c r="H52" s="95">
        <v>33329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3</v>
      </c>
      <c r="G53" s="17">
        <v>5</v>
      </c>
      <c r="H53" s="18">
        <v>6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11</v>
      </c>
      <c r="G54" s="22">
        <v>8</v>
      </c>
      <c r="H54" s="23">
        <v>6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14</v>
      </c>
      <c r="G55" s="39">
        <f>G53+G54</f>
        <v>13</v>
      </c>
      <c r="H55" s="40">
        <f>H53+H54</f>
        <v>12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222</v>
      </c>
      <c r="P3" s="1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5" t="s">
        <v>4</v>
      </c>
      <c r="G4" s="6" t="s">
        <v>5</v>
      </c>
      <c r="H4" s="7" t="s">
        <v>6</v>
      </c>
      <c r="I4" s="8"/>
      <c r="J4" s="343" t="s">
        <v>3</v>
      </c>
      <c r="K4" s="344"/>
      <c r="L4" s="344"/>
      <c r="M4" s="344"/>
      <c r="N4" s="4"/>
      <c r="O4" s="5" t="s">
        <v>4</v>
      </c>
      <c r="P4" s="6" t="s">
        <v>5</v>
      </c>
      <c r="Q4" s="7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428">
        <v>26735</v>
      </c>
      <c r="G5" s="429"/>
      <c r="H5" s="430"/>
      <c r="I5" s="8"/>
      <c r="J5" s="325" t="s">
        <v>8</v>
      </c>
      <c r="K5" s="306" t="s">
        <v>9</v>
      </c>
      <c r="L5" s="306"/>
      <c r="M5" s="306"/>
      <c r="N5" s="15" t="s">
        <v>10</v>
      </c>
      <c r="O5" s="76">
        <v>229638</v>
      </c>
      <c r="P5" s="77">
        <v>231125</v>
      </c>
      <c r="Q5" s="78">
        <v>303279</v>
      </c>
    </row>
    <row r="6" spans="1:17" ht="26.25" customHeight="1" thickBot="1">
      <c r="A6" s="343" t="s">
        <v>11</v>
      </c>
      <c r="B6" s="344"/>
      <c r="C6" s="344"/>
      <c r="D6" s="344"/>
      <c r="E6" s="4"/>
      <c r="F6" s="428">
        <v>27120</v>
      </c>
      <c r="G6" s="429"/>
      <c r="H6" s="430"/>
      <c r="I6" s="8"/>
      <c r="J6" s="326"/>
      <c r="K6" s="423" t="s">
        <v>12</v>
      </c>
      <c r="L6" s="307" t="s">
        <v>13</v>
      </c>
      <c r="M6" s="308"/>
      <c r="N6" s="20" t="s">
        <v>14</v>
      </c>
      <c r="O6" s="70">
        <v>224155</v>
      </c>
      <c r="P6" s="71">
        <v>223707</v>
      </c>
      <c r="Q6" s="72">
        <v>297990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21476</v>
      </c>
      <c r="G7" s="17">
        <v>21446</v>
      </c>
      <c r="H7" s="18">
        <v>21403</v>
      </c>
      <c r="I7" s="8"/>
      <c r="J7" s="326"/>
      <c r="K7" s="425"/>
      <c r="L7" s="423" t="s">
        <v>17</v>
      </c>
      <c r="M7" s="56" t="s">
        <v>18</v>
      </c>
      <c r="N7" s="20"/>
      <c r="O7" s="70">
        <v>219469</v>
      </c>
      <c r="P7" s="71">
        <v>214951</v>
      </c>
      <c r="Q7" s="72">
        <v>212260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18890</v>
      </c>
      <c r="G8" s="22">
        <v>18823</v>
      </c>
      <c r="H8" s="23">
        <v>18971</v>
      </c>
      <c r="I8" s="264"/>
      <c r="J8" s="326"/>
      <c r="K8" s="425"/>
      <c r="L8" s="425"/>
      <c r="M8" s="56" t="s">
        <v>20</v>
      </c>
      <c r="N8" s="20"/>
      <c r="O8" s="70">
        <v>4603</v>
      </c>
      <c r="P8" s="71">
        <v>8679</v>
      </c>
      <c r="Q8" s="72">
        <v>3048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18890</v>
      </c>
      <c r="G9" s="22">
        <v>18823</v>
      </c>
      <c r="H9" s="23">
        <v>18971</v>
      </c>
      <c r="I9" s="8"/>
      <c r="J9" s="326"/>
      <c r="K9" s="425"/>
      <c r="L9" s="424"/>
      <c r="M9" s="56" t="s">
        <v>23</v>
      </c>
      <c r="N9" s="20" t="s">
        <v>24</v>
      </c>
      <c r="O9" s="70"/>
      <c r="P9" s="71"/>
      <c r="Q9" s="72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v>0.8795865151797355</v>
      </c>
      <c r="G10" s="26">
        <v>0.8776928098479903</v>
      </c>
      <c r="H10" s="27">
        <f>IF(H9=0,0,H9/H7)</f>
        <v>0.8863710694762417</v>
      </c>
      <c r="I10" s="8"/>
      <c r="J10" s="326"/>
      <c r="K10" s="424"/>
      <c r="L10" s="426" t="s">
        <v>27</v>
      </c>
      <c r="M10" s="427"/>
      <c r="N10" s="265"/>
      <c r="O10" s="70">
        <v>5423</v>
      </c>
      <c r="P10" s="71">
        <v>7418</v>
      </c>
      <c r="Q10" s="72">
        <v>5289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18573</v>
      </c>
      <c r="G11" s="22">
        <v>18537</v>
      </c>
      <c r="H11" s="23">
        <v>18537</v>
      </c>
      <c r="I11" s="8"/>
      <c r="J11" s="326"/>
      <c r="K11" s="308" t="s">
        <v>30</v>
      </c>
      <c r="L11" s="308"/>
      <c r="M11" s="308"/>
      <c r="N11" s="20" t="s">
        <v>22</v>
      </c>
      <c r="O11" s="293">
        <v>144064</v>
      </c>
      <c r="P11" s="71">
        <v>151137</v>
      </c>
      <c r="Q11" s="72">
        <v>159258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v>0.9832186341979884</v>
      </c>
      <c r="G12" s="26">
        <v>0.9848058226637624</v>
      </c>
      <c r="H12" s="27">
        <f>IF(H11=0,0,H11/H9)</f>
        <v>0.9771229771756892</v>
      </c>
      <c r="I12" s="8"/>
      <c r="J12" s="326"/>
      <c r="K12" s="423" t="s">
        <v>12</v>
      </c>
      <c r="L12" s="307" t="s">
        <v>33</v>
      </c>
      <c r="M12" s="308"/>
      <c r="N12" s="20"/>
      <c r="O12" s="70">
        <v>104107</v>
      </c>
      <c r="P12" s="71">
        <v>114947</v>
      </c>
      <c r="Q12" s="72">
        <v>125661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151</v>
      </c>
      <c r="G13" s="30">
        <v>151</v>
      </c>
      <c r="H13" s="31">
        <v>151</v>
      </c>
      <c r="I13" s="8"/>
      <c r="J13" s="326"/>
      <c r="K13" s="425"/>
      <c r="L13" s="423" t="s">
        <v>17</v>
      </c>
      <c r="M13" s="56" t="s">
        <v>35</v>
      </c>
      <c r="N13" s="20"/>
      <c r="O13" s="70">
        <v>7088</v>
      </c>
      <c r="P13" s="71">
        <v>7048</v>
      </c>
      <c r="Q13" s="72">
        <v>6968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311</v>
      </c>
      <c r="G14" s="30">
        <v>311</v>
      </c>
      <c r="H14" s="31">
        <v>311</v>
      </c>
      <c r="I14" s="8"/>
      <c r="J14" s="326"/>
      <c r="K14" s="425"/>
      <c r="L14" s="424"/>
      <c r="M14" s="56" t="s">
        <v>37</v>
      </c>
      <c r="N14" s="20"/>
      <c r="O14" s="70"/>
      <c r="P14" s="71"/>
      <c r="Q14" s="72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311</v>
      </c>
      <c r="G15" s="34">
        <v>311</v>
      </c>
      <c r="H15" s="35">
        <v>311</v>
      </c>
      <c r="I15" s="8"/>
      <c r="J15" s="326"/>
      <c r="K15" s="424"/>
      <c r="L15" s="426" t="s">
        <v>39</v>
      </c>
      <c r="M15" s="427"/>
      <c r="N15" s="265"/>
      <c r="O15" s="70">
        <v>39957</v>
      </c>
      <c r="P15" s="71">
        <v>36190</v>
      </c>
      <c r="Q15" s="72">
        <v>33597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76">
        <v>6576496</v>
      </c>
      <c r="G16" s="77">
        <v>6708077</v>
      </c>
      <c r="H16" s="78">
        <v>6849247</v>
      </c>
      <c r="I16" s="8"/>
      <c r="J16" s="327"/>
      <c r="K16" s="309" t="s">
        <v>42</v>
      </c>
      <c r="L16" s="310"/>
      <c r="M16" s="310"/>
      <c r="N16" s="32" t="s">
        <v>29</v>
      </c>
      <c r="O16" s="38">
        <v>85574</v>
      </c>
      <c r="P16" s="39">
        <v>79988</v>
      </c>
      <c r="Q16" s="40">
        <f>Q5-Q11</f>
        <v>144021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70">
        <v>1123332</v>
      </c>
      <c r="G17" s="71">
        <v>1182532</v>
      </c>
      <c r="H17" s="72">
        <v>1245932</v>
      </c>
      <c r="I17" s="8"/>
      <c r="J17" s="325" t="s">
        <v>45</v>
      </c>
      <c r="K17" s="421" t="s">
        <v>46</v>
      </c>
      <c r="L17" s="422"/>
      <c r="M17" s="422"/>
      <c r="N17" s="15" t="s">
        <v>47</v>
      </c>
      <c r="O17" s="76">
        <v>10699</v>
      </c>
      <c r="P17" s="77">
        <v>128630</v>
      </c>
      <c r="Q17" s="78">
        <v>152628</v>
      </c>
    </row>
    <row r="18" spans="1:17" ht="26.25" customHeight="1">
      <c r="A18" s="303"/>
      <c r="B18" s="314"/>
      <c r="C18" s="307" t="s">
        <v>48</v>
      </c>
      <c r="D18" s="308"/>
      <c r="E18" s="20"/>
      <c r="F18" s="70">
        <v>2536100</v>
      </c>
      <c r="G18" s="71">
        <v>2590300</v>
      </c>
      <c r="H18" s="72">
        <v>2646200</v>
      </c>
      <c r="I18" s="8"/>
      <c r="J18" s="326"/>
      <c r="K18" s="423" t="s">
        <v>17</v>
      </c>
      <c r="L18" s="307" t="s">
        <v>49</v>
      </c>
      <c r="M18" s="308"/>
      <c r="N18" s="20"/>
      <c r="O18" s="70"/>
      <c r="P18" s="71">
        <v>54200</v>
      </c>
      <c r="Q18" s="72">
        <v>55900</v>
      </c>
    </row>
    <row r="19" spans="1:17" ht="26.25" customHeight="1">
      <c r="A19" s="303"/>
      <c r="B19" s="314"/>
      <c r="C19" s="307" t="s">
        <v>50</v>
      </c>
      <c r="D19" s="308"/>
      <c r="E19" s="20"/>
      <c r="F19" s="70">
        <v>147576</v>
      </c>
      <c r="G19" s="71">
        <v>148929</v>
      </c>
      <c r="H19" s="72">
        <v>149943</v>
      </c>
      <c r="I19" s="8"/>
      <c r="J19" s="326"/>
      <c r="K19" s="424"/>
      <c r="L19" s="307" t="s">
        <v>27</v>
      </c>
      <c r="M19" s="308"/>
      <c r="N19" s="20"/>
      <c r="O19" s="293">
        <v>9278</v>
      </c>
      <c r="P19" s="71">
        <v>13794</v>
      </c>
      <c r="Q19" s="72">
        <v>31814</v>
      </c>
    </row>
    <row r="20" spans="1:17" ht="26.25" customHeight="1">
      <c r="A20" s="303"/>
      <c r="B20" s="314"/>
      <c r="C20" s="307" t="s">
        <v>51</v>
      </c>
      <c r="D20" s="308"/>
      <c r="E20" s="20"/>
      <c r="F20" s="70">
        <v>2769488</v>
      </c>
      <c r="G20" s="71">
        <v>2786316</v>
      </c>
      <c r="H20" s="72">
        <v>2807172</v>
      </c>
      <c r="I20" s="8"/>
      <c r="J20" s="326"/>
      <c r="K20" s="307" t="s">
        <v>52</v>
      </c>
      <c r="L20" s="308"/>
      <c r="M20" s="308"/>
      <c r="N20" s="266" t="s">
        <v>53</v>
      </c>
      <c r="O20" s="70">
        <v>102013</v>
      </c>
      <c r="P20" s="71">
        <v>215020</v>
      </c>
      <c r="Q20" s="72">
        <v>214638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267">
        <v>2143763</v>
      </c>
      <c r="G21" s="268">
        <v>2262163</v>
      </c>
      <c r="H21" s="269">
        <v>2392548</v>
      </c>
      <c r="I21" s="8"/>
      <c r="J21" s="326"/>
      <c r="K21" s="423" t="s">
        <v>17</v>
      </c>
      <c r="L21" s="307" t="s">
        <v>55</v>
      </c>
      <c r="M21" s="308"/>
      <c r="N21" s="20"/>
      <c r="O21" s="70">
        <v>15440</v>
      </c>
      <c r="P21" s="71">
        <v>131581</v>
      </c>
      <c r="Q21" s="72">
        <v>141170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270">
        <v>88</v>
      </c>
      <c r="G22" s="271">
        <v>91</v>
      </c>
      <c r="H22" s="272">
        <v>93</v>
      </c>
      <c r="I22" s="8"/>
      <c r="J22" s="326"/>
      <c r="K22" s="425"/>
      <c r="L22" s="273" t="s">
        <v>17</v>
      </c>
      <c r="M22" s="56" t="s">
        <v>58</v>
      </c>
      <c r="N22" s="20"/>
      <c r="O22" s="70"/>
      <c r="P22" s="71"/>
      <c r="Q22" s="72"/>
    </row>
    <row r="23" spans="1:17" ht="26.25" customHeight="1">
      <c r="A23" s="326"/>
      <c r="B23" s="307" t="s">
        <v>59</v>
      </c>
      <c r="C23" s="308"/>
      <c r="D23" s="308"/>
      <c r="E23" s="20"/>
      <c r="F23" s="274" t="s">
        <v>60</v>
      </c>
      <c r="G23" s="273" t="s">
        <v>60</v>
      </c>
      <c r="H23" s="275" t="s">
        <v>60</v>
      </c>
      <c r="I23" s="8"/>
      <c r="J23" s="326"/>
      <c r="K23" s="424"/>
      <c r="L23" s="307" t="s">
        <v>61</v>
      </c>
      <c r="M23" s="308"/>
      <c r="N23" s="20" t="s">
        <v>62</v>
      </c>
      <c r="O23" s="70">
        <v>80909</v>
      </c>
      <c r="P23" s="71">
        <v>76114</v>
      </c>
      <c r="Q23" s="72">
        <v>72545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274"/>
      <c r="G24" s="273"/>
      <c r="H24" s="275"/>
      <c r="I24" s="8"/>
      <c r="J24" s="327"/>
      <c r="K24" s="309" t="s">
        <v>64</v>
      </c>
      <c r="L24" s="310"/>
      <c r="M24" s="310"/>
      <c r="N24" s="32" t="s">
        <v>65</v>
      </c>
      <c r="O24" s="42">
        <v>-91314</v>
      </c>
      <c r="P24" s="39">
        <v>-86390</v>
      </c>
      <c r="Q24" s="40">
        <f>Q17-Q20</f>
        <v>-62010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274" t="s">
        <v>157</v>
      </c>
      <c r="G25" s="273" t="s">
        <v>157</v>
      </c>
      <c r="H25" s="275" t="s">
        <v>157</v>
      </c>
      <c r="I25" s="8"/>
      <c r="J25" s="343" t="s">
        <v>68</v>
      </c>
      <c r="K25" s="344"/>
      <c r="L25" s="344"/>
      <c r="M25" s="344"/>
      <c r="N25" s="4" t="s">
        <v>69</v>
      </c>
      <c r="O25" s="50">
        <v>-5740</v>
      </c>
      <c r="P25" s="51">
        <v>-6402</v>
      </c>
      <c r="Q25" s="52">
        <f>Q16+Q24</f>
        <v>82011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70"/>
      <c r="G26" s="71"/>
      <c r="H26" s="72"/>
      <c r="I26" s="8"/>
      <c r="J26" s="343" t="s">
        <v>71</v>
      </c>
      <c r="K26" s="344"/>
      <c r="L26" s="344"/>
      <c r="M26" s="344"/>
      <c r="N26" s="4" t="s">
        <v>72</v>
      </c>
      <c r="O26" s="276"/>
      <c r="P26" s="277"/>
      <c r="Q26" s="290">
        <v>82607</v>
      </c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67"/>
      <c r="G27" s="68"/>
      <c r="H27" s="69"/>
      <c r="I27" s="8"/>
      <c r="J27" s="343" t="s">
        <v>75</v>
      </c>
      <c r="K27" s="344"/>
      <c r="L27" s="344"/>
      <c r="M27" s="344"/>
      <c r="N27" s="4" t="s">
        <v>76</v>
      </c>
      <c r="O27" s="294">
        <v>13065</v>
      </c>
      <c r="P27" s="295">
        <v>7325</v>
      </c>
      <c r="Q27" s="290">
        <v>923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67"/>
      <c r="G28" s="68"/>
      <c r="H28" s="69"/>
      <c r="I28" s="8"/>
      <c r="J28" s="343" t="s">
        <v>78</v>
      </c>
      <c r="K28" s="344"/>
      <c r="L28" s="344"/>
      <c r="M28" s="344"/>
      <c r="N28" s="4" t="s">
        <v>79</v>
      </c>
      <c r="O28" s="276"/>
      <c r="P28" s="277"/>
      <c r="Q28" s="233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67">
        <v>7233</v>
      </c>
      <c r="G29" s="68">
        <v>7141</v>
      </c>
      <c r="H29" s="69">
        <v>7240</v>
      </c>
      <c r="I29" s="8"/>
      <c r="J29" s="343" t="s">
        <v>81</v>
      </c>
      <c r="K29" s="344"/>
      <c r="L29" s="344"/>
      <c r="M29" s="344"/>
      <c r="N29" s="4" t="s">
        <v>82</v>
      </c>
      <c r="O29" s="50">
        <v>7325</v>
      </c>
      <c r="P29" s="51">
        <v>923</v>
      </c>
      <c r="Q29" s="52">
        <f>Q25-Q26+Q27-Q28</f>
        <v>327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67"/>
      <c r="G30" s="68"/>
      <c r="H30" s="69"/>
      <c r="I30" s="8"/>
      <c r="J30" s="343" t="s">
        <v>83</v>
      </c>
      <c r="K30" s="344"/>
      <c r="L30" s="344"/>
      <c r="M30" s="344"/>
      <c r="N30" s="4" t="s">
        <v>84</v>
      </c>
      <c r="O30" s="53"/>
      <c r="P30" s="54"/>
      <c r="Q30" s="55"/>
    </row>
    <row r="31" spans="1:17" ht="26.25" customHeight="1" thickBot="1">
      <c r="A31" s="326"/>
      <c r="B31" s="321" t="s">
        <v>85</v>
      </c>
      <c r="C31" s="322"/>
      <c r="D31" s="322"/>
      <c r="E31" s="20"/>
      <c r="F31" s="67">
        <v>6626</v>
      </c>
      <c r="G31" s="68">
        <v>6392</v>
      </c>
      <c r="H31" s="69">
        <v>6392</v>
      </c>
      <c r="I31" s="8"/>
      <c r="J31" s="343" t="s">
        <v>86</v>
      </c>
      <c r="K31" s="344"/>
      <c r="L31" s="344"/>
      <c r="M31" s="344"/>
      <c r="N31" s="4" t="s">
        <v>87</v>
      </c>
      <c r="O31" s="50">
        <v>7325</v>
      </c>
      <c r="P31" s="51">
        <v>923</v>
      </c>
      <c r="Q31" s="52">
        <f>Q29-Q30</f>
        <v>327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67">
        <v>2107448</v>
      </c>
      <c r="G32" s="68">
        <v>2048487</v>
      </c>
      <c r="H32" s="69">
        <v>2042650</v>
      </c>
      <c r="I32" s="8"/>
      <c r="J32" s="343" t="s">
        <v>89</v>
      </c>
      <c r="K32" s="344"/>
      <c r="L32" s="344"/>
      <c r="M32" s="344"/>
      <c r="N32" s="4"/>
      <c r="O32" s="57">
        <v>1.020735821631929</v>
      </c>
      <c r="P32" s="58">
        <v>1.0170472297151607</v>
      </c>
      <c r="Q32" s="59">
        <f>IF(Q5=0,0,Q5/(Q11+Q23))</f>
        <v>1.3083480369106526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67"/>
      <c r="G33" s="68"/>
      <c r="H33" s="69"/>
      <c r="I33" s="8"/>
      <c r="J33" s="343" t="s">
        <v>92</v>
      </c>
      <c r="K33" s="344"/>
      <c r="L33" s="344"/>
      <c r="M33" s="344"/>
      <c r="N33" s="4"/>
      <c r="O33" s="57">
        <v>0</v>
      </c>
      <c r="P33" s="58"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67">
        <v>2107448</v>
      </c>
      <c r="G34" s="68">
        <v>2048487</v>
      </c>
      <c r="H34" s="69">
        <v>2042650</v>
      </c>
      <c r="I34" s="8"/>
      <c r="J34" s="343" t="s">
        <v>94</v>
      </c>
      <c r="K34" s="344"/>
      <c r="L34" s="344"/>
      <c r="M34" s="344"/>
      <c r="N34" s="4"/>
      <c r="O34" s="294">
        <v>19304</v>
      </c>
      <c r="P34" s="295">
        <v>29891</v>
      </c>
      <c r="Q34" s="290">
        <v>40151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67">
        <v>1733697</v>
      </c>
      <c r="G35" s="68">
        <v>1709710</v>
      </c>
      <c r="H35" s="69">
        <v>1690945</v>
      </c>
      <c r="I35" s="8"/>
      <c r="J35" s="417" t="s">
        <v>17</v>
      </c>
      <c r="K35" s="418"/>
      <c r="L35" s="419" t="s">
        <v>96</v>
      </c>
      <c r="M35" s="420"/>
      <c r="N35" s="4"/>
      <c r="O35" s="294">
        <v>19304</v>
      </c>
      <c r="P35" s="295">
        <v>24508</v>
      </c>
      <c r="Q35" s="290">
        <v>17149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v>0.8226523264156459</v>
      </c>
      <c r="G36" s="61">
        <v>0.8346208689632885</v>
      </c>
      <c r="H36" s="62">
        <f>IF(H35=0,0,H35/H34)</f>
        <v>0.8278192543999217</v>
      </c>
      <c r="I36" s="8"/>
      <c r="J36" s="343" t="s">
        <v>98</v>
      </c>
      <c r="K36" s="344"/>
      <c r="L36" s="344"/>
      <c r="M36" s="344"/>
      <c r="N36" s="4"/>
      <c r="O36" s="294">
        <v>1029993</v>
      </c>
      <c r="P36" s="295">
        <v>1008079</v>
      </c>
      <c r="Q36" s="290">
        <v>991434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4603</v>
      </c>
      <c r="G37" s="17">
        <v>8679</v>
      </c>
      <c r="H37" s="18">
        <v>3048</v>
      </c>
      <c r="I37" s="8"/>
      <c r="J37" s="278"/>
      <c r="K37" s="278"/>
      <c r="L37" s="278"/>
      <c r="M37" s="278"/>
      <c r="N37" s="278"/>
      <c r="O37" s="278"/>
      <c r="P37" s="278"/>
      <c r="Q37" s="278"/>
    </row>
    <row r="38" spans="1:9" ht="26.25" customHeight="1">
      <c r="A38" s="303"/>
      <c r="B38" s="307" t="s">
        <v>101</v>
      </c>
      <c r="C38" s="308"/>
      <c r="D38" s="308"/>
      <c r="E38" s="20"/>
      <c r="F38" s="21">
        <v>204701</v>
      </c>
      <c r="G38" s="22">
        <v>203698</v>
      </c>
      <c r="H38" s="23">
        <v>213854</v>
      </c>
      <c r="I38" s="8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101014</v>
      </c>
      <c r="G39" s="22">
        <v>107778</v>
      </c>
      <c r="H39" s="23">
        <v>123190</v>
      </c>
      <c r="I39" s="8"/>
    </row>
    <row r="40" spans="1:9" ht="26.25" customHeight="1">
      <c r="A40" s="303"/>
      <c r="B40" s="314"/>
      <c r="C40" s="307" t="s">
        <v>103</v>
      </c>
      <c r="D40" s="308"/>
      <c r="E40" s="20"/>
      <c r="F40" s="21">
        <v>103687</v>
      </c>
      <c r="G40" s="22">
        <v>95920</v>
      </c>
      <c r="H40" s="23">
        <v>90664</v>
      </c>
      <c r="I40" s="8"/>
    </row>
    <row r="41" spans="1:9" ht="26.25" customHeight="1">
      <c r="A41" s="303"/>
      <c r="B41" s="307" t="s">
        <v>104</v>
      </c>
      <c r="C41" s="308"/>
      <c r="D41" s="308"/>
      <c r="E41" s="20"/>
      <c r="F41" s="21">
        <v>15669</v>
      </c>
      <c r="G41" s="22">
        <v>14874</v>
      </c>
      <c r="H41" s="23">
        <v>14901</v>
      </c>
      <c r="I41" s="8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v>224973</v>
      </c>
      <c r="G42" s="39">
        <v>227251</v>
      </c>
      <c r="H42" s="40">
        <f>H37+H38+H41</f>
        <v>231803</v>
      </c>
      <c r="I42" s="8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76" t="s">
        <v>145</v>
      </c>
      <c r="G43" s="77" t="s">
        <v>207</v>
      </c>
      <c r="H43" s="78" t="s">
        <v>208</v>
      </c>
      <c r="I43" s="8"/>
    </row>
    <row r="44" spans="1:9" ht="26.25" customHeight="1">
      <c r="A44" s="303"/>
      <c r="B44" s="312"/>
      <c r="C44" s="307" t="s">
        <v>109</v>
      </c>
      <c r="D44" s="308"/>
      <c r="E44" s="20"/>
      <c r="F44" s="70">
        <v>2163</v>
      </c>
      <c r="G44" s="71">
        <v>2163</v>
      </c>
      <c r="H44" s="72">
        <v>2163</v>
      </c>
      <c r="I44" s="8"/>
    </row>
    <row r="45" spans="1:9" ht="26.25" customHeight="1">
      <c r="A45" s="303"/>
      <c r="B45" s="312"/>
      <c r="C45" s="307" t="s">
        <v>110</v>
      </c>
      <c r="D45" s="308"/>
      <c r="E45" s="20"/>
      <c r="F45" s="279">
        <v>35582</v>
      </c>
      <c r="G45" s="280">
        <v>35582</v>
      </c>
      <c r="H45" s="281">
        <v>35582</v>
      </c>
      <c r="I45" s="8"/>
    </row>
    <row r="46" spans="1:9" ht="26.25" customHeight="1">
      <c r="A46" s="303"/>
      <c r="B46" s="312"/>
      <c r="C46" s="307" t="s">
        <v>111</v>
      </c>
      <c r="D46" s="308"/>
      <c r="E46" s="20"/>
      <c r="F46" s="67">
        <v>126.6</v>
      </c>
      <c r="G46" s="68">
        <v>125.7</v>
      </c>
      <c r="H46" s="69">
        <v>125.5</v>
      </c>
      <c r="I46" s="8"/>
    </row>
    <row r="47" spans="1:9" ht="26.25" customHeight="1">
      <c r="A47" s="303"/>
      <c r="B47" s="312"/>
      <c r="C47" s="307" t="s">
        <v>112</v>
      </c>
      <c r="D47" s="308"/>
      <c r="E47" s="20"/>
      <c r="F47" s="67">
        <v>118.1</v>
      </c>
      <c r="G47" s="68">
        <v>119.1</v>
      </c>
      <c r="H47" s="69">
        <v>126.5</v>
      </c>
      <c r="I47" s="8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67">
        <v>58.3</v>
      </c>
      <c r="G48" s="68">
        <v>63</v>
      </c>
      <c r="H48" s="69">
        <v>72.9</v>
      </c>
      <c r="I48" s="8"/>
    </row>
    <row r="49" spans="1:9" ht="26.25" customHeight="1">
      <c r="A49" s="303"/>
      <c r="B49" s="313"/>
      <c r="C49" s="314"/>
      <c r="D49" s="56" t="s">
        <v>114</v>
      </c>
      <c r="E49" s="20"/>
      <c r="F49" s="67">
        <v>59.8</v>
      </c>
      <c r="G49" s="68">
        <v>56.1</v>
      </c>
      <c r="H49" s="69">
        <v>53.6</v>
      </c>
      <c r="I49" s="8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67">
        <v>6.1</v>
      </c>
      <c r="G50" s="68">
        <v>7.4</v>
      </c>
      <c r="H50" s="69">
        <v>4.6</v>
      </c>
      <c r="I50" s="8"/>
    </row>
    <row r="51" spans="1:9" ht="26.25" customHeight="1">
      <c r="A51" s="303"/>
      <c r="B51" s="298"/>
      <c r="C51" s="299"/>
      <c r="D51" s="56" t="s">
        <v>117</v>
      </c>
      <c r="E51" s="20"/>
      <c r="F51" s="70">
        <v>289</v>
      </c>
      <c r="G51" s="71">
        <v>289</v>
      </c>
      <c r="H51" s="72">
        <v>289</v>
      </c>
      <c r="I51" s="8"/>
    </row>
    <row r="52" spans="1:9" ht="26.25" customHeight="1" thickBot="1">
      <c r="A52" s="304"/>
      <c r="B52" s="300"/>
      <c r="C52" s="301"/>
      <c r="D52" s="73" t="s">
        <v>118</v>
      </c>
      <c r="E52" s="32"/>
      <c r="F52" s="74">
        <v>27194</v>
      </c>
      <c r="G52" s="75">
        <v>27194</v>
      </c>
      <c r="H52" s="282">
        <v>27194</v>
      </c>
      <c r="I52" s="8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76">
        <v>1</v>
      </c>
      <c r="G53" s="77">
        <v>1</v>
      </c>
      <c r="H53" s="78">
        <v>1</v>
      </c>
      <c r="I53" s="8"/>
    </row>
    <row r="54" spans="1:9" ht="26.25" customHeight="1">
      <c r="A54" s="303"/>
      <c r="B54" s="307" t="s">
        <v>121</v>
      </c>
      <c r="C54" s="308"/>
      <c r="D54" s="308"/>
      <c r="E54" s="20"/>
      <c r="F54" s="70"/>
      <c r="G54" s="71"/>
      <c r="H54" s="72"/>
      <c r="I54" s="8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v>1</v>
      </c>
      <c r="G55" s="39">
        <v>1</v>
      </c>
      <c r="H55" s="40">
        <f>H53+H54</f>
        <v>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223</v>
      </c>
      <c r="P3" s="1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5" t="s">
        <v>4</v>
      </c>
      <c r="G4" s="6" t="s">
        <v>5</v>
      </c>
      <c r="H4" s="7" t="s">
        <v>6</v>
      </c>
      <c r="I4" s="8"/>
      <c r="J4" s="343" t="s">
        <v>3</v>
      </c>
      <c r="K4" s="344"/>
      <c r="L4" s="344"/>
      <c r="M4" s="344"/>
      <c r="N4" s="4"/>
      <c r="O4" s="5" t="s">
        <v>4</v>
      </c>
      <c r="P4" s="6" t="s">
        <v>5</v>
      </c>
      <c r="Q4" s="7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428">
        <v>28558</v>
      </c>
      <c r="G5" s="429"/>
      <c r="H5" s="430"/>
      <c r="I5" s="8"/>
      <c r="J5" s="325" t="s">
        <v>8</v>
      </c>
      <c r="K5" s="306" t="s">
        <v>9</v>
      </c>
      <c r="L5" s="306"/>
      <c r="M5" s="306"/>
      <c r="N5" s="15" t="s">
        <v>123</v>
      </c>
      <c r="O5" s="36">
        <v>413535</v>
      </c>
      <c r="P5" s="17">
        <v>391383</v>
      </c>
      <c r="Q5" s="18">
        <v>394062</v>
      </c>
    </row>
    <row r="6" spans="1:17" ht="26.25" customHeight="1" thickBot="1">
      <c r="A6" s="343" t="s">
        <v>11</v>
      </c>
      <c r="B6" s="344"/>
      <c r="C6" s="344"/>
      <c r="D6" s="344"/>
      <c r="E6" s="4"/>
      <c r="F6" s="428">
        <v>30225</v>
      </c>
      <c r="G6" s="429"/>
      <c r="H6" s="430"/>
      <c r="I6" s="8"/>
      <c r="J6" s="326"/>
      <c r="K6" s="423" t="s">
        <v>124</v>
      </c>
      <c r="L6" s="307" t="s">
        <v>13</v>
      </c>
      <c r="M6" s="308"/>
      <c r="N6" s="20" t="s">
        <v>125</v>
      </c>
      <c r="O6" s="21">
        <v>364766</v>
      </c>
      <c r="P6" s="22">
        <v>351811</v>
      </c>
      <c r="Q6" s="23">
        <v>334951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23032</v>
      </c>
      <c r="G7" s="17">
        <v>22672</v>
      </c>
      <c r="H7" s="18">
        <v>22278</v>
      </c>
      <c r="I7" s="8"/>
      <c r="J7" s="326"/>
      <c r="K7" s="425"/>
      <c r="L7" s="423" t="s">
        <v>126</v>
      </c>
      <c r="M7" s="56" t="s">
        <v>18</v>
      </c>
      <c r="N7" s="20"/>
      <c r="O7" s="21">
        <v>306141</v>
      </c>
      <c r="P7" s="22">
        <v>299759</v>
      </c>
      <c r="Q7" s="23">
        <v>291547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18554</v>
      </c>
      <c r="G8" s="22">
        <v>18199</v>
      </c>
      <c r="H8" s="23">
        <v>18078</v>
      </c>
      <c r="I8" s="264"/>
      <c r="J8" s="326"/>
      <c r="K8" s="425"/>
      <c r="L8" s="425"/>
      <c r="M8" s="56" t="s">
        <v>20</v>
      </c>
      <c r="N8" s="20"/>
      <c r="O8" s="21">
        <v>58625</v>
      </c>
      <c r="P8" s="22">
        <v>52052</v>
      </c>
      <c r="Q8" s="23">
        <v>43404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18554</v>
      </c>
      <c r="G9" s="22">
        <v>18199</v>
      </c>
      <c r="H9" s="23">
        <v>18078</v>
      </c>
      <c r="I9" s="8"/>
      <c r="J9" s="326"/>
      <c r="K9" s="425"/>
      <c r="L9" s="424"/>
      <c r="M9" s="56" t="s">
        <v>23</v>
      </c>
      <c r="N9" s="20" t="s">
        <v>128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0.8055748523792984</v>
      </c>
      <c r="G10" s="26">
        <f>IF(G9=0,0,G9/G7)</f>
        <v>0.8027081863091038</v>
      </c>
      <c r="H10" s="27">
        <f>IF(H9=0,0,H9/H7)</f>
        <v>0.8114732022623216</v>
      </c>
      <c r="I10" s="8"/>
      <c r="J10" s="326"/>
      <c r="K10" s="424"/>
      <c r="L10" s="426" t="s">
        <v>27</v>
      </c>
      <c r="M10" s="427"/>
      <c r="N10" s="265"/>
      <c r="O10" s="21">
        <v>47270</v>
      </c>
      <c r="P10" s="22">
        <v>39555</v>
      </c>
      <c r="Q10" s="23">
        <v>51022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18174</v>
      </c>
      <c r="G11" s="22">
        <v>17871</v>
      </c>
      <c r="H11" s="23">
        <v>17748</v>
      </c>
      <c r="I11" s="8"/>
      <c r="J11" s="326"/>
      <c r="K11" s="308" t="s">
        <v>30</v>
      </c>
      <c r="L11" s="308"/>
      <c r="M11" s="308"/>
      <c r="N11" s="20" t="s">
        <v>127</v>
      </c>
      <c r="O11" s="109">
        <v>278055</v>
      </c>
      <c r="P11" s="22">
        <v>253058</v>
      </c>
      <c r="Q11" s="23">
        <v>240341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0.9795192411339873</v>
      </c>
      <c r="G12" s="26">
        <f>IF(G11=0,0,G11/G9)</f>
        <v>0.9819770317050387</v>
      </c>
      <c r="H12" s="27">
        <f>IF(H11=0,0,H11/H9)</f>
        <v>0.9817457683372054</v>
      </c>
      <c r="I12" s="8"/>
      <c r="J12" s="326"/>
      <c r="K12" s="423" t="s">
        <v>124</v>
      </c>
      <c r="L12" s="307" t="s">
        <v>33</v>
      </c>
      <c r="M12" s="308"/>
      <c r="N12" s="20"/>
      <c r="O12" s="21">
        <v>206290</v>
      </c>
      <c r="P12" s="22">
        <v>185521</v>
      </c>
      <c r="Q12" s="23">
        <v>181309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126</v>
      </c>
      <c r="G13" s="30">
        <v>126</v>
      </c>
      <c r="H13" s="31">
        <v>126</v>
      </c>
      <c r="I13" s="8"/>
      <c r="J13" s="326"/>
      <c r="K13" s="425"/>
      <c r="L13" s="423" t="s">
        <v>126</v>
      </c>
      <c r="M13" s="56" t="s">
        <v>35</v>
      </c>
      <c r="N13" s="20"/>
      <c r="O13" s="21">
        <v>64633</v>
      </c>
      <c r="P13" s="22">
        <v>27288</v>
      </c>
      <c r="Q13" s="23">
        <v>32713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464</v>
      </c>
      <c r="G14" s="30">
        <v>465</v>
      </c>
      <c r="H14" s="31">
        <v>466</v>
      </c>
      <c r="I14" s="8"/>
      <c r="J14" s="326"/>
      <c r="K14" s="425"/>
      <c r="L14" s="424"/>
      <c r="M14" s="56" t="s">
        <v>37</v>
      </c>
      <c r="N14" s="20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464</v>
      </c>
      <c r="G15" s="34">
        <v>465</v>
      </c>
      <c r="H15" s="35">
        <v>466</v>
      </c>
      <c r="I15" s="8"/>
      <c r="J15" s="326"/>
      <c r="K15" s="424"/>
      <c r="L15" s="426" t="s">
        <v>39</v>
      </c>
      <c r="M15" s="427"/>
      <c r="N15" s="265"/>
      <c r="O15" s="21">
        <v>71765</v>
      </c>
      <c r="P15" s="22">
        <v>67537</v>
      </c>
      <c r="Q15" s="23">
        <v>59032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17570300</v>
      </c>
      <c r="G16" s="17">
        <v>17811095</v>
      </c>
      <c r="H16" s="18">
        <v>18140091</v>
      </c>
      <c r="I16" s="8"/>
      <c r="J16" s="327"/>
      <c r="K16" s="309" t="s">
        <v>42</v>
      </c>
      <c r="L16" s="310"/>
      <c r="M16" s="310"/>
      <c r="N16" s="32" t="s">
        <v>130</v>
      </c>
      <c r="O16" s="38">
        <f>O5-O11</f>
        <v>135480</v>
      </c>
      <c r="P16" s="39">
        <f>P5-P11</f>
        <v>138325</v>
      </c>
      <c r="Q16" s="40">
        <f>Q5-Q11</f>
        <v>153721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7209808</v>
      </c>
      <c r="G17" s="22">
        <v>7318208</v>
      </c>
      <c r="H17" s="23">
        <v>7473608</v>
      </c>
      <c r="I17" s="8"/>
      <c r="J17" s="325" t="s">
        <v>45</v>
      </c>
      <c r="K17" s="421" t="s">
        <v>46</v>
      </c>
      <c r="L17" s="422"/>
      <c r="M17" s="422"/>
      <c r="N17" s="15" t="s">
        <v>132</v>
      </c>
      <c r="O17" s="36">
        <v>351143</v>
      </c>
      <c r="P17" s="17">
        <v>451344</v>
      </c>
      <c r="Q17" s="18">
        <v>401551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5681420</v>
      </c>
      <c r="G18" s="22">
        <v>5767120</v>
      </c>
      <c r="H18" s="23">
        <v>5926420</v>
      </c>
      <c r="I18" s="8"/>
      <c r="J18" s="326"/>
      <c r="K18" s="423" t="s">
        <v>126</v>
      </c>
      <c r="L18" s="307" t="s">
        <v>49</v>
      </c>
      <c r="M18" s="308"/>
      <c r="N18" s="20"/>
      <c r="O18" s="21">
        <v>256200</v>
      </c>
      <c r="P18" s="22">
        <v>300400</v>
      </c>
      <c r="Q18" s="23">
        <v>225400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323139</v>
      </c>
      <c r="G19" s="22">
        <v>326408</v>
      </c>
      <c r="H19" s="23">
        <v>328084</v>
      </c>
      <c r="I19" s="8"/>
      <c r="J19" s="326"/>
      <c r="K19" s="424"/>
      <c r="L19" s="307" t="s">
        <v>27</v>
      </c>
      <c r="M19" s="308"/>
      <c r="N19" s="20"/>
      <c r="O19" s="109">
        <v>18459</v>
      </c>
      <c r="P19" s="22">
        <v>39275</v>
      </c>
      <c r="Q19" s="23">
        <v>19075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4355933</v>
      </c>
      <c r="G20" s="22">
        <v>4399359</v>
      </c>
      <c r="H20" s="23">
        <v>4411979</v>
      </c>
      <c r="I20" s="8"/>
      <c r="J20" s="326"/>
      <c r="K20" s="307" t="s">
        <v>52</v>
      </c>
      <c r="L20" s="308"/>
      <c r="M20" s="308"/>
      <c r="N20" s="266" t="s">
        <v>133</v>
      </c>
      <c r="O20" s="21">
        <v>489446</v>
      </c>
      <c r="P20" s="22">
        <v>579866</v>
      </c>
      <c r="Q20" s="23">
        <v>534386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11127546</v>
      </c>
      <c r="G21" s="39">
        <v>11325847</v>
      </c>
      <c r="H21" s="40">
        <v>11625647</v>
      </c>
      <c r="I21" s="8"/>
      <c r="J21" s="326"/>
      <c r="K21" s="423" t="s">
        <v>126</v>
      </c>
      <c r="L21" s="307" t="s">
        <v>55</v>
      </c>
      <c r="M21" s="308"/>
      <c r="N21" s="20"/>
      <c r="O21" s="21">
        <v>195386</v>
      </c>
      <c r="P21" s="22">
        <v>240795</v>
      </c>
      <c r="Q21" s="23">
        <v>328996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126</v>
      </c>
      <c r="G22" s="44">
        <v>126</v>
      </c>
      <c r="H22" s="45">
        <v>126</v>
      </c>
      <c r="I22" s="8"/>
      <c r="J22" s="326"/>
      <c r="K22" s="425"/>
      <c r="L22" s="273" t="s">
        <v>126</v>
      </c>
      <c r="M22" s="56" t="s">
        <v>58</v>
      </c>
      <c r="N22" s="20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8"/>
      <c r="J23" s="326"/>
      <c r="K23" s="424"/>
      <c r="L23" s="307" t="s">
        <v>61</v>
      </c>
      <c r="M23" s="308"/>
      <c r="N23" s="20" t="s">
        <v>135</v>
      </c>
      <c r="O23" s="21">
        <v>286238</v>
      </c>
      <c r="P23" s="22">
        <v>333456</v>
      </c>
      <c r="Q23" s="23">
        <v>200365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8"/>
      <c r="J24" s="327"/>
      <c r="K24" s="309" t="s">
        <v>64</v>
      </c>
      <c r="L24" s="310"/>
      <c r="M24" s="310"/>
      <c r="N24" s="32" t="s">
        <v>136</v>
      </c>
      <c r="O24" s="42">
        <f>O17-O20</f>
        <v>-138303</v>
      </c>
      <c r="P24" s="39">
        <f>P17-P20</f>
        <v>-128522</v>
      </c>
      <c r="Q24" s="40">
        <f>Q17-Q20</f>
        <v>-132835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8"/>
      <c r="J25" s="343" t="s">
        <v>68</v>
      </c>
      <c r="K25" s="344"/>
      <c r="L25" s="344"/>
      <c r="M25" s="344"/>
      <c r="N25" s="4" t="s">
        <v>137</v>
      </c>
      <c r="O25" s="50">
        <f>O16+O24</f>
        <v>-2823</v>
      </c>
      <c r="P25" s="51">
        <f>P16+P24</f>
        <v>9803</v>
      </c>
      <c r="Q25" s="52">
        <f>Q16+Q24</f>
        <v>20886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8"/>
      <c r="J26" s="343" t="s">
        <v>71</v>
      </c>
      <c r="K26" s="344"/>
      <c r="L26" s="344"/>
      <c r="M26" s="344"/>
      <c r="N26" s="4" t="s">
        <v>138</v>
      </c>
      <c r="O26" s="50">
        <v>13190</v>
      </c>
      <c r="P26" s="51">
        <v>16094</v>
      </c>
      <c r="Q26" s="52">
        <v>20264</v>
      </c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10400</v>
      </c>
      <c r="G27" s="30">
        <v>10400</v>
      </c>
      <c r="H27" s="31">
        <v>10400</v>
      </c>
      <c r="I27" s="8"/>
      <c r="J27" s="343" t="s">
        <v>75</v>
      </c>
      <c r="K27" s="344"/>
      <c r="L27" s="344"/>
      <c r="M27" s="344"/>
      <c r="N27" s="4" t="s">
        <v>139</v>
      </c>
      <c r="O27" s="50">
        <v>32911</v>
      </c>
      <c r="P27" s="51">
        <v>16898</v>
      </c>
      <c r="Q27" s="52">
        <v>10607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8"/>
      <c r="J28" s="343" t="s">
        <v>78</v>
      </c>
      <c r="K28" s="344"/>
      <c r="L28" s="344"/>
      <c r="M28" s="344"/>
      <c r="N28" s="4" t="s">
        <v>140</v>
      </c>
      <c r="O28" s="50"/>
      <c r="P28" s="51"/>
      <c r="Q28" s="52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10041</v>
      </c>
      <c r="G29" s="30">
        <v>9796</v>
      </c>
      <c r="H29" s="31">
        <v>8676</v>
      </c>
      <c r="I29" s="8"/>
      <c r="J29" s="343" t="s">
        <v>81</v>
      </c>
      <c r="K29" s="344"/>
      <c r="L29" s="344"/>
      <c r="M29" s="344"/>
      <c r="N29" s="4" t="s">
        <v>141</v>
      </c>
      <c r="O29" s="50">
        <f>O25-O26+O27-O28</f>
        <v>16898</v>
      </c>
      <c r="P29" s="51">
        <f>P25-P26+P27-P28</f>
        <v>10607</v>
      </c>
      <c r="Q29" s="52">
        <f>Q25-Q26+Q27-Q28</f>
        <v>11229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8"/>
      <c r="J30" s="343" t="s">
        <v>83</v>
      </c>
      <c r="K30" s="344"/>
      <c r="L30" s="344"/>
      <c r="M30" s="344"/>
      <c r="N30" s="4" t="s">
        <v>142</v>
      </c>
      <c r="O30" s="50"/>
      <c r="P30" s="51"/>
      <c r="Q30" s="52">
        <v>6050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6963</v>
      </c>
      <c r="G31" s="30">
        <v>7063</v>
      </c>
      <c r="H31" s="31">
        <v>7391</v>
      </c>
      <c r="I31" s="8"/>
      <c r="J31" s="343" t="s">
        <v>86</v>
      </c>
      <c r="K31" s="344"/>
      <c r="L31" s="344"/>
      <c r="M31" s="344"/>
      <c r="N31" s="4" t="s">
        <v>143</v>
      </c>
      <c r="O31" s="50">
        <f>O29-O30</f>
        <v>16898</v>
      </c>
      <c r="P31" s="51">
        <f>P29-P30</f>
        <v>10607</v>
      </c>
      <c r="Q31" s="52">
        <f>Q29-Q30</f>
        <v>5179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2636139</v>
      </c>
      <c r="G32" s="30">
        <v>2622153</v>
      </c>
      <c r="H32" s="31">
        <v>2611988</v>
      </c>
      <c r="I32" s="8"/>
      <c r="J32" s="343" t="s">
        <v>89</v>
      </c>
      <c r="K32" s="344"/>
      <c r="L32" s="344"/>
      <c r="M32" s="344"/>
      <c r="N32" s="4"/>
      <c r="O32" s="57">
        <f>IF(O5=0,0,O5/(O11+O23))</f>
        <v>0.7328373734921397</v>
      </c>
      <c r="P32" s="58">
        <f>IF(P5=0,0,P5/(P11+P23))</f>
        <v>0.6673037642750216</v>
      </c>
      <c r="Q32" s="59">
        <f>IF(Q5=0,0,Q5/(Q11+Q23))</f>
        <v>0.8941607330056772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8"/>
      <c r="J33" s="343" t="s">
        <v>92</v>
      </c>
      <c r="K33" s="344"/>
      <c r="L33" s="344"/>
      <c r="M33" s="344"/>
      <c r="N33" s="4"/>
      <c r="O33" s="50">
        <f>IF(O31&lt;0,O31/(O6-O9),0)</f>
        <v>0</v>
      </c>
      <c r="P33" s="51">
        <f>IF(P31&lt;0,P31/(P6-P9),0)</f>
        <v>0</v>
      </c>
      <c r="Q33" s="52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29">
        <v>2636139</v>
      </c>
      <c r="G34" s="30">
        <v>2622153</v>
      </c>
      <c r="H34" s="31">
        <v>2611988</v>
      </c>
      <c r="I34" s="8"/>
      <c r="J34" s="343" t="s">
        <v>94</v>
      </c>
      <c r="K34" s="344"/>
      <c r="L34" s="344"/>
      <c r="M34" s="344"/>
      <c r="N34" s="4"/>
      <c r="O34" s="50">
        <v>124354</v>
      </c>
      <c r="P34" s="51">
        <v>130882</v>
      </c>
      <c r="Q34" s="52">
        <v>113501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29">
        <v>2260057</v>
      </c>
      <c r="G35" s="30">
        <v>2205700</v>
      </c>
      <c r="H35" s="31">
        <v>2145654</v>
      </c>
      <c r="I35" s="8"/>
      <c r="J35" s="417" t="s">
        <v>126</v>
      </c>
      <c r="K35" s="418"/>
      <c r="L35" s="419" t="s">
        <v>96</v>
      </c>
      <c r="M35" s="420"/>
      <c r="N35" s="4"/>
      <c r="O35" s="50">
        <v>124354</v>
      </c>
      <c r="P35" s="51">
        <v>124582</v>
      </c>
      <c r="Q35" s="52">
        <v>100331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0.8573360509442028</v>
      </c>
      <c r="G36" s="61">
        <f>IF(G35=0,0,G35/G34)</f>
        <v>0.8411789853605034</v>
      </c>
      <c r="H36" s="62">
        <f>IF(H35=0,0,H35/H34)</f>
        <v>0.8214639577210922</v>
      </c>
      <c r="I36" s="8"/>
      <c r="J36" s="343" t="s">
        <v>98</v>
      </c>
      <c r="K36" s="344"/>
      <c r="L36" s="344"/>
      <c r="M36" s="344"/>
      <c r="N36" s="4"/>
      <c r="O36" s="50">
        <v>2804787</v>
      </c>
      <c r="P36" s="51">
        <v>2771732</v>
      </c>
      <c r="Q36" s="52">
        <v>2796766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58625</v>
      </c>
      <c r="G37" s="17">
        <v>52052</v>
      </c>
      <c r="H37" s="18">
        <v>43404</v>
      </c>
      <c r="I37" s="8"/>
      <c r="J37" s="278"/>
      <c r="K37" s="278"/>
      <c r="L37" s="278"/>
      <c r="M37" s="278"/>
      <c r="N37" s="278"/>
      <c r="O37" s="278"/>
      <c r="P37" s="278"/>
      <c r="Q37" s="278"/>
    </row>
    <row r="38" spans="1:9" ht="26.25" customHeight="1">
      <c r="A38" s="303"/>
      <c r="B38" s="307" t="s">
        <v>101</v>
      </c>
      <c r="C38" s="308"/>
      <c r="D38" s="308"/>
      <c r="E38" s="20"/>
      <c r="F38" s="21">
        <v>420516</v>
      </c>
      <c r="G38" s="22">
        <v>479303</v>
      </c>
      <c r="H38" s="23">
        <v>335580</v>
      </c>
      <c r="I38" s="8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203170</v>
      </c>
      <c r="G39" s="22">
        <v>183829</v>
      </c>
      <c r="H39" s="23">
        <v>178660</v>
      </c>
      <c r="I39" s="8"/>
    </row>
    <row r="40" spans="1:9" ht="26.25" customHeight="1">
      <c r="A40" s="303"/>
      <c r="B40" s="314"/>
      <c r="C40" s="307" t="s">
        <v>103</v>
      </c>
      <c r="D40" s="308"/>
      <c r="E40" s="20"/>
      <c r="F40" s="21">
        <v>217346</v>
      </c>
      <c r="G40" s="22">
        <v>295474</v>
      </c>
      <c r="H40" s="23">
        <v>156920</v>
      </c>
      <c r="I40" s="8"/>
    </row>
    <row r="41" spans="1:9" ht="26.25" customHeight="1">
      <c r="A41" s="303"/>
      <c r="B41" s="307" t="s">
        <v>104</v>
      </c>
      <c r="C41" s="308"/>
      <c r="D41" s="308"/>
      <c r="E41" s="20"/>
      <c r="F41" s="21">
        <v>50304</v>
      </c>
      <c r="G41" s="22">
        <v>55159</v>
      </c>
      <c r="H41" s="23">
        <v>61722</v>
      </c>
      <c r="I41" s="8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529445</v>
      </c>
      <c r="G42" s="39">
        <f>G37+G38+G41</f>
        <v>586514</v>
      </c>
      <c r="H42" s="40">
        <f>H37+H38+H41</f>
        <v>440706</v>
      </c>
      <c r="I42" s="8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89" t="s">
        <v>191</v>
      </c>
      <c r="G43" s="89" t="s">
        <v>191</v>
      </c>
      <c r="H43" s="91" t="s">
        <v>191</v>
      </c>
      <c r="I43" s="8"/>
    </row>
    <row r="44" spans="1:9" ht="26.25" customHeight="1">
      <c r="A44" s="303"/>
      <c r="B44" s="312"/>
      <c r="C44" s="307" t="s">
        <v>109</v>
      </c>
      <c r="D44" s="308"/>
      <c r="E44" s="20"/>
      <c r="F44" s="21">
        <v>2415</v>
      </c>
      <c r="G44" s="22">
        <v>2415</v>
      </c>
      <c r="H44" s="23">
        <v>2415</v>
      </c>
      <c r="I44" s="8"/>
    </row>
    <row r="45" spans="1:9" ht="26.25" customHeight="1">
      <c r="A45" s="303"/>
      <c r="B45" s="312"/>
      <c r="C45" s="307" t="s">
        <v>110</v>
      </c>
      <c r="D45" s="308"/>
      <c r="E45" s="20"/>
      <c r="F45" s="65">
        <v>34425</v>
      </c>
      <c r="G45" s="65">
        <v>34425</v>
      </c>
      <c r="H45" s="92">
        <v>34425</v>
      </c>
      <c r="I45" s="8"/>
    </row>
    <row r="46" spans="1:9" ht="26.25" customHeight="1">
      <c r="A46" s="303"/>
      <c r="B46" s="312"/>
      <c r="C46" s="307" t="s">
        <v>111</v>
      </c>
      <c r="D46" s="308"/>
      <c r="E46" s="20"/>
      <c r="F46" s="29">
        <v>135.5</v>
      </c>
      <c r="G46" s="30">
        <v>135.9</v>
      </c>
      <c r="H46" s="31">
        <v>135.87</v>
      </c>
      <c r="I46" s="8"/>
    </row>
    <row r="47" spans="1:9" ht="26.25" customHeight="1">
      <c r="A47" s="303"/>
      <c r="B47" s="312"/>
      <c r="C47" s="307" t="s">
        <v>112</v>
      </c>
      <c r="D47" s="308"/>
      <c r="E47" s="20"/>
      <c r="F47" s="29">
        <v>186.1</v>
      </c>
      <c r="G47" s="30">
        <v>217.3</v>
      </c>
      <c r="H47" s="31">
        <v>156.39</v>
      </c>
      <c r="I47" s="8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89.9</v>
      </c>
      <c r="G48" s="30">
        <v>83.3</v>
      </c>
      <c r="H48" s="31">
        <v>83.26</v>
      </c>
      <c r="I48" s="8"/>
    </row>
    <row r="49" spans="1:9" ht="26.25" customHeight="1">
      <c r="A49" s="303"/>
      <c r="B49" s="313"/>
      <c r="C49" s="314"/>
      <c r="D49" s="56" t="s">
        <v>114</v>
      </c>
      <c r="E49" s="20"/>
      <c r="F49" s="29">
        <v>96.2</v>
      </c>
      <c r="G49" s="30">
        <v>133.9</v>
      </c>
      <c r="H49" s="31">
        <v>73.13</v>
      </c>
      <c r="I49" s="8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0.1</v>
      </c>
      <c r="G50" s="30">
        <v>0.1</v>
      </c>
      <c r="H50" s="31">
        <v>0.1</v>
      </c>
      <c r="I50" s="8"/>
    </row>
    <row r="51" spans="1:9" ht="26.25" customHeight="1">
      <c r="A51" s="303"/>
      <c r="B51" s="298"/>
      <c r="C51" s="299"/>
      <c r="D51" s="56" t="s">
        <v>117</v>
      </c>
      <c r="E51" s="20"/>
      <c r="F51" s="21">
        <v>470</v>
      </c>
      <c r="G51" s="22">
        <v>470</v>
      </c>
      <c r="H51" s="23">
        <v>470</v>
      </c>
      <c r="I51" s="8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30407</v>
      </c>
      <c r="G52" s="93">
        <v>30407</v>
      </c>
      <c r="H52" s="95">
        <v>30407</v>
      </c>
      <c r="I52" s="8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9</v>
      </c>
      <c r="G53" s="17">
        <v>4</v>
      </c>
      <c r="H53" s="18">
        <v>4</v>
      </c>
      <c r="I53" s="8"/>
    </row>
    <row r="54" spans="1:9" ht="26.25" customHeight="1">
      <c r="A54" s="303"/>
      <c r="B54" s="307" t="s">
        <v>121</v>
      </c>
      <c r="C54" s="308"/>
      <c r="D54" s="308"/>
      <c r="E54" s="20"/>
      <c r="F54" s="21">
        <v>2</v>
      </c>
      <c r="G54" s="22">
        <v>2</v>
      </c>
      <c r="H54" s="23">
        <v>2</v>
      </c>
      <c r="I54" s="8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11</v>
      </c>
      <c r="G55" s="39">
        <f>G53+G54</f>
        <v>6</v>
      </c>
      <c r="H55" s="40">
        <f>H53+H54</f>
        <v>6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212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22006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10026326</v>
      </c>
      <c r="P5" s="17">
        <v>10219240</v>
      </c>
      <c r="Q5" s="18">
        <v>10976430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22433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9303374</v>
      </c>
      <c r="P6" s="22">
        <v>9332926</v>
      </c>
      <c r="Q6" s="23">
        <v>9725570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613094</v>
      </c>
      <c r="G7" s="17">
        <v>614383</v>
      </c>
      <c r="H7" s="18">
        <v>615876</v>
      </c>
      <c r="I7" s="9"/>
      <c r="J7" s="333"/>
      <c r="K7" s="339"/>
      <c r="L7" s="337" t="s">
        <v>17</v>
      </c>
      <c r="M7" s="19" t="s">
        <v>18</v>
      </c>
      <c r="N7" s="11"/>
      <c r="O7" s="21">
        <v>6073648</v>
      </c>
      <c r="P7" s="22">
        <v>6150448</v>
      </c>
      <c r="Q7" s="23">
        <v>6328841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435006</v>
      </c>
      <c r="G8" s="22">
        <v>451976</v>
      </c>
      <c r="H8" s="23">
        <v>463630</v>
      </c>
      <c r="I8" s="24"/>
      <c r="J8" s="333"/>
      <c r="K8" s="339"/>
      <c r="L8" s="339"/>
      <c r="M8" s="19" t="s">
        <v>20</v>
      </c>
      <c r="N8" s="11"/>
      <c r="O8" s="21">
        <v>3118658</v>
      </c>
      <c r="P8" s="22">
        <v>3044324</v>
      </c>
      <c r="Q8" s="23">
        <v>3262415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435006</v>
      </c>
      <c r="G9" s="22">
        <v>451976</v>
      </c>
      <c r="H9" s="23">
        <v>463630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0.7095257823433274</v>
      </c>
      <c r="G10" s="26">
        <f>IF(G9=0,0,G9/G7)</f>
        <v>0.7356583759641787</v>
      </c>
      <c r="H10" s="27">
        <f>IF(H9=0,0,H9/H7)</f>
        <v>0.7527976410835947</v>
      </c>
      <c r="I10" s="9"/>
      <c r="J10" s="333"/>
      <c r="K10" s="338"/>
      <c r="L10" s="340" t="s">
        <v>27</v>
      </c>
      <c r="M10" s="341"/>
      <c r="N10" s="28"/>
      <c r="O10" s="21">
        <v>556842</v>
      </c>
      <c r="P10" s="22">
        <v>725228</v>
      </c>
      <c r="Q10" s="23">
        <v>1007858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395038</v>
      </c>
      <c r="G11" s="22">
        <v>411650</v>
      </c>
      <c r="H11" s="23">
        <v>424024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6659660</v>
      </c>
      <c r="P11" s="22">
        <v>6924596</v>
      </c>
      <c r="Q11" s="23">
        <v>6950129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0.9081208075290915</v>
      </c>
      <c r="G12" s="26">
        <f>IF(G11=0,0,G11/G9)</f>
        <v>0.9107784484131901</v>
      </c>
      <c r="H12" s="27">
        <f>IF(H11=0,0,H11/H9)</f>
        <v>0.9145741216055907</v>
      </c>
      <c r="I12" s="9"/>
      <c r="J12" s="333"/>
      <c r="K12" s="337" t="s">
        <v>12</v>
      </c>
      <c r="L12" s="323" t="s">
        <v>33</v>
      </c>
      <c r="M12" s="324"/>
      <c r="N12" s="11"/>
      <c r="O12" s="21">
        <v>3158700</v>
      </c>
      <c r="P12" s="22">
        <v>3498552</v>
      </c>
      <c r="Q12" s="23">
        <v>3600283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5731</v>
      </c>
      <c r="G13" s="30">
        <v>5731</v>
      </c>
      <c r="H13" s="31">
        <v>5731</v>
      </c>
      <c r="I13" s="9"/>
      <c r="J13" s="333"/>
      <c r="K13" s="339"/>
      <c r="L13" s="337" t="s">
        <v>17</v>
      </c>
      <c r="M13" s="19" t="s">
        <v>35</v>
      </c>
      <c r="N13" s="11"/>
      <c r="O13" s="21">
        <v>304103</v>
      </c>
      <c r="P13" s="22">
        <v>299592</v>
      </c>
      <c r="Q13" s="23">
        <v>307852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3516</v>
      </c>
      <c r="G14" s="30">
        <v>3641</v>
      </c>
      <c r="H14" s="31">
        <v>3758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3516</v>
      </c>
      <c r="G15" s="34">
        <v>3641</v>
      </c>
      <c r="H15" s="35">
        <v>3758</v>
      </c>
      <c r="I15" s="9"/>
      <c r="J15" s="333"/>
      <c r="K15" s="338"/>
      <c r="L15" s="340" t="s">
        <v>39</v>
      </c>
      <c r="M15" s="341"/>
      <c r="N15" s="28"/>
      <c r="O15" s="21">
        <v>3500960</v>
      </c>
      <c r="P15" s="22">
        <v>3426044</v>
      </c>
      <c r="Q15" s="23">
        <v>3349846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368230227</v>
      </c>
      <c r="G16" s="17">
        <v>378565521</v>
      </c>
      <c r="H16" s="18">
        <v>388408182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3366666</v>
      </c>
      <c r="P16" s="39">
        <f>P5-P11</f>
        <v>3294644</v>
      </c>
      <c r="Q16" s="40">
        <f>Q5-Q11</f>
        <v>4026301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108402193</v>
      </c>
      <c r="G17" s="22">
        <v>111502577</v>
      </c>
      <c r="H17" s="23">
        <v>114844408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11815019</v>
      </c>
      <c r="P17" s="17">
        <v>13318280</v>
      </c>
      <c r="Q17" s="18">
        <v>12167281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192088048</v>
      </c>
      <c r="G18" s="22">
        <v>197962348</v>
      </c>
      <c r="H18" s="23">
        <v>203359348</v>
      </c>
      <c r="I18" s="9"/>
      <c r="J18" s="333"/>
      <c r="K18" s="337" t="s">
        <v>17</v>
      </c>
      <c r="L18" s="323" t="s">
        <v>49</v>
      </c>
      <c r="M18" s="324"/>
      <c r="N18" s="11"/>
      <c r="O18" s="21">
        <v>6956800</v>
      </c>
      <c r="P18" s="22">
        <v>7914300</v>
      </c>
      <c r="Q18" s="23">
        <v>6797000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3814726</v>
      </c>
      <c r="G19" s="22">
        <v>4116387</v>
      </c>
      <c r="H19" s="23">
        <v>4312072</v>
      </c>
      <c r="I19" s="9"/>
      <c r="J19" s="333"/>
      <c r="K19" s="338"/>
      <c r="L19" s="323" t="s">
        <v>27</v>
      </c>
      <c r="M19" s="324"/>
      <c r="N19" s="11"/>
      <c r="O19" s="109">
        <v>1746500</v>
      </c>
      <c r="P19" s="22">
        <v>1631710</v>
      </c>
      <c r="Q19" s="23">
        <v>1401881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63925260</v>
      </c>
      <c r="G20" s="22">
        <v>64984209</v>
      </c>
      <c r="H20" s="23">
        <v>65892354</v>
      </c>
      <c r="I20" s="9"/>
      <c r="J20" s="333"/>
      <c r="K20" s="323" t="s">
        <v>52</v>
      </c>
      <c r="L20" s="324"/>
      <c r="M20" s="324"/>
      <c r="N20" s="41" t="s">
        <v>53</v>
      </c>
      <c r="O20" s="21">
        <v>15195204</v>
      </c>
      <c r="P20" s="22">
        <v>16692066</v>
      </c>
      <c r="Q20" s="23">
        <v>16224919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212906285</v>
      </c>
      <c r="G21" s="39">
        <v>219054948</v>
      </c>
      <c r="H21" s="40">
        <v>225564841</v>
      </c>
      <c r="I21" s="9"/>
      <c r="J21" s="333"/>
      <c r="K21" s="337" t="s">
        <v>17</v>
      </c>
      <c r="L21" s="323" t="s">
        <v>55</v>
      </c>
      <c r="M21" s="324"/>
      <c r="N21" s="11"/>
      <c r="O21" s="21">
        <v>9006439</v>
      </c>
      <c r="P21" s="22">
        <v>10335294</v>
      </c>
      <c r="Q21" s="23">
        <v>9842661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963</v>
      </c>
      <c r="G22" s="44">
        <v>1003</v>
      </c>
      <c r="H22" s="45">
        <v>1035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134</v>
      </c>
      <c r="G23" s="46" t="s">
        <v>134</v>
      </c>
      <c r="H23" s="48" t="s">
        <v>134</v>
      </c>
      <c r="I23" s="9"/>
      <c r="J23" s="333"/>
      <c r="K23" s="338"/>
      <c r="L23" s="323" t="s">
        <v>61</v>
      </c>
      <c r="M23" s="324"/>
      <c r="N23" s="11" t="s">
        <v>62</v>
      </c>
      <c r="O23" s="21">
        <v>6077318</v>
      </c>
      <c r="P23" s="22">
        <v>6279208</v>
      </c>
      <c r="Q23" s="23">
        <v>6311483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>
        <v>0.369</v>
      </c>
      <c r="G24" s="46">
        <v>0.356</v>
      </c>
      <c r="H24" s="48">
        <v>0.355</v>
      </c>
      <c r="I24" s="9"/>
      <c r="J24" s="334"/>
      <c r="K24" s="328" t="s">
        <v>64</v>
      </c>
      <c r="L24" s="329"/>
      <c r="M24" s="329"/>
      <c r="N24" s="37" t="s">
        <v>65</v>
      </c>
      <c r="O24" s="96">
        <f>O17-O20</f>
        <v>-3380185</v>
      </c>
      <c r="P24" s="97">
        <f>P17-P20</f>
        <v>-3373786</v>
      </c>
      <c r="Q24" s="98">
        <f>Q17-Q20</f>
        <v>-4057638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144</v>
      </c>
      <c r="G25" s="46" t="s">
        <v>144</v>
      </c>
      <c r="H25" s="48" t="s">
        <v>144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-13519</v>
      </c>
      <c r="P25" s="51">
        <f>P16+P24</f>
        <v>-79142</v>
      </c>
      <c r="Q25" s="52">
        <f>Q16+Q24</f>
        <v>-31337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2</v>
      </c>
      <c r="G26" s="22">
        <v>2</v>
      </c>
      <c r="H26" s="23">
        <v>2</v>
      </c>
      <c r="I26" s="9"/>
      <c r="J26" s="319" t="s">
        <v>71</v>
      </c>
      <c r="K26" s="320"/>
      <c r="L26" s="320"/>
      <c r="M26" s="320"/>
      <c r="N26" s="49" t="s">
        <v>72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143500</v>
      </c>
      <c r="G27" s="30">
        <v>143500</v>
      </c>
      <c r="H27" s="31">
        <v>143500</v>
      </c>
      <c r="I27" s="9"/>
      <c r="J27" s="319" t="s">
        <v>75</v>
      </c>
      <c r="K27" s="320"/>
      <c r="L27" s="320"/>
      <c r="M27" s="320"/>
      <c r="N27" s="49" t="s">
        <v>76</v>
      </c>
      <c r="O27" s="50">
        <v>164219</v>
      </c>
      <c r="P27" s="51">
        <v>150700</v>
      </c>
      <c r="Q27" s="52">
        <v>71559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>
        <v>758</v>
      </c>
      <c r="G28" s="30">
        <v>758</v>
      </c>
      <c r="H28" s="31">
        <v>758</v>
      </c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163100</v>
      </c>
      <c r="G29" s="30">
        <v>166712</v>
      </c>
      <c r="H29" s="31">
        <v>164319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150700</v>
      </c>
      <c r="P29" s="51">
        <f>P25-P26+P27-P28</f>
        <v>71558</v>
      </c>
      <c r="Q29" s="52">
        <f>Q25-Q26+Q27-Q28</f>
        <v>40222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>
        <v>549</v>
      </c>
      <c r="G30" s="30">
        <v>292</v>
      </c>
      <c r="H30" s="31">
        <v>225</v>
      </c>
      <c r="I30" s="9"/>
      <c r="J30" s="319" t="s">
        <v>83</v>
      </c>
      <c r="K30" s="320"/>
      <c r="L30" s="320"/>
      <c r="M30" s="320"/>
      <c r="N30" s="49" t="s">
        <v>84</v>
      </c>
      <c r="O30" s="50">
        <v>93671</v>
      </c>
      <c r="P30" s="51">
        <v>17823</v>
      </c>
      <c r="Q30" s="52">
        <v>9391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144013</v>
      </c>
      <c r="G31" s="30">
        <v>141947</v>
      </c>
      <c r="H31" s="31">
        <v>145052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57029</v>
      </c>
      <c r="P31" s="51">
        <f>P29-P30</f>
        <v>53735</v>
      </c>
      <c r="Q31" s="52">
        <f>Q29-Q30</f>
        <v>30831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99">
        <v>61311560</v>
      </c>
      <c r="G32" s="100">
        <v>60149256</v>
      </c>
      <c r="H32" s="101">
        <v>60748307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0.7871824855157951</v>
      </c>
      <c r="P32" s="58">
        <f>IF(P5=0,0,P5/(P11+P23))</f>
        <v>0.7739618067641719</v>
      </c>
      <c r="Q32" s="59">
        <f>IF(Q5=0,0,Q5/(Q11+Q23))</f>
        <v>0.8276844474110688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5658272</v>
      </c>
      <c r="G33" s="30">
        <v>5279320</v>
      </c>
      <c r="H33" s="31">
        <v>5243297</v>
      </c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99">
        <v>55653288</v>
      </c>
      <c r="G34" s="100">
        <v>54869936</v>
      </c>
      <c r="H34" s="101">
        <v>55505010</v>
      </c>
      <c r="I34" s="9"/>
      <c r="J34" s="319" t="s">
        <v>94</v>
      </c>
      <c r="K34" s="320"/>
      <c r="L34" s="320"/>
      <c r="M34" s="320"/>
      <c r="N34" s="49"/>
      <c r="O34" s="50">
        <v>5422000</v>
      </c>
      <c r="P34" s="51">
        <v>5401262</v>
      </c>
      <c r="Q34" s="52">
        <v>5672154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99">
        <v>41398257</v>
      </c>
      <c r="G35" s="100">
        <v>42706008</v>
      </c>
      <c r="H35" s="101">
        <v>44365357</v>
      </c>
      <c r="I35" s="9"/>
      <c r="J35" s="315" t="s">
        <v>17</v>
      </c>
      <c r="K35" s="316"/>
      <c r="L35" s="317" t="s">
        <v>96</v>
      </c>
      <c r="M35" s="318"/>
      <c r="N35" s="49"/>
      <c r="O35" s="50">
        <v>4214418</v>
      </c>
      <c r="P35" s="51">
        <v>4132401</v>
      </c>
      <c r="Q35" s="52">
        <v>4489571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0.7438600393205879</v>
      </c>
      <c r="G36" s="61">
        <f>IF(G35=0,0,G35/G34)</f>
        <v>0.7783134283225699</v>
      </c>
      <c r="H36" s="62">
        <f>IF(H35=0,0,H35/H34)</f>
        <v>0.7993036484454287</v>
      </c>
      <c r="I36" s="9"/>
      <c r="J36" s="319" t="s">
        <v>98</v>
      </c>
      <c r="K36" s="320"/>
      <c r="L36" s="320"/>
      <c r="M36" s="320"/>
      <c r="N36" s="49"/>
      <c r="O36" s="283">
        <v>137078916</v>
      </c>
      <c r="P36" s="284">
        <v>138714008</v>
      </c>
      <c r="Q36" s="285">
        <v>139199525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3191840</v>
      </c>
      <c r="G37" s="17">
        <v>3114448</v>
      </c>
      <c r="H37" s="18">
        <v>3330334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5975942</v>
      </c>
      <c r="G38" s="22">
        <v>6359120</v>
      </c>
      <c r="H38" s="23">
        <v>6604450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2329652</v>
      </c>
      <c r="G39" s="22">
        <v>2769546</v>
      </c>
      <c r="H39" s="23">
        <v>2888451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3646290</v>
      </c>
      <c r="G40" s="22">
        <v>3589574</v>
      </c>
      <c r="H40" s="23">
        <v>3715999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1709196</v>
      </c>
      <c r="G41" s="22">
        <v>1690236</v>
      </c>
      <c r="H41" s="23">
        <v>1926828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10876978</v>
      </c>
      <c r="G42" s="39">
        <f>G37+G38+G41</f>
        <v>11163804</v>
      </c>
      <c r="H42" s="40">
        <f>H37+H38+H41</f>
        <v>11861612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145</v>
      </c>
      <c r="G43" s="17" t="s">
        <v>145</v>
      </c>
      <c r="H43" s="18" t="s">
        <v>145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1884</v>
      </c>
      <c r="G44" s="22">
        <v>1884</v>
      </c>
      <c r="H44" s="23">
        <v>1884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38808</v>
      </c>
      <c r="G45" s="66">
        <v>38808</v>
      </c>
      <c r="H45" s="92">
        <v>38808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146.7</v>
      </c>
      <c r="G46" s="30">
        <v>144</v>
      </c>
      <c r="H46" s="31">
        <v>142.7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144.4</v>
      </c>
      <c r="G47" s="30">
        <v>148.9</v>
      </c>
      <c r="H47" s="31">
        <v>148.9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56.2741566631658</v>
      </c>
      <c r="G48" s="30">
        <v>64.9</v>
      </c>
      <c r="H48" s="31">
        <v>65.1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88.0783459071719</v>
      </c>
      <c r="G49" s="30">
        <v>84.1</v>
      </c>
      <c r="H49" s="31">
        <v>83.8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14.7</v>
      </c>
      <c r="G50" s="30">
        <v>18.6</v>
      </c>
      <c r="H50" s="31">
        <v>15.2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300</v>
      </c>
      <c r="G51" s="22">
        <v>300</v>
      </c>
      <c r="H51" s="23">
        <v>300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102" t="s">
        <v>146</v>
      </c>
      <c r="G52" s="103" t="s">
        <v>146</v>
      </c>
      <c r="H52" s="104" t="s">
        <v>146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36</v>
      </c>
      <c r="G53" s="17">
        <v>34</v>
      </c>
      <c r="H53" s="18">
        <v>36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62</v>
      </c>
      <c r="G54" s="22">
        <v>60</v>
      </c>
      <c r="H54" s="23">
        <v>59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98</v>
      </c>
      <c r="G55" s="39">
        <f>G53+G54</f>
        <v>94</v>
      </c>
      <c r="H55" s="40">
        <f>H53+H54</f>
        <v>95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5.625" style="1" customWidth="1"/>
    <col min="9" max="9" width="2.125" style="1" customWidth="1"/>
    <col min="10" max="11" width="2.875" style="1" bestFit="1" customWidth="1"/>
    <col min="12" max="12" width="5.125" style="1" bestFit="1" customWidth="1"/>
    <col min="13" max="13" width="21.625" style="1" customWidth="1"/>
    <col min="14" max="14" width="3.375" style="1" bestFit="1" customWidth="1"/>
    <col min="15" max="17" width="13.875" style="1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224</v>
      </c>
      <c r="P3" s="1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5" t="s">
        <v>4</v>
      </c>
      <c r="G4" s="6" t="s">
        <v>5</v>
      </c>
      <c r="H4" s="7" t="s">
        <v>6</v>
      </c>
      <c r="I4" s="8"/>
      <c r="J4" s="343" t="s">
        <v>3</v>
      </c>
      <c r="K4" s="344"/>
      <c r="L4" s="344"/>
      <c r="M4" s="344"/>
      <c r="N4" s="4"/>
      <c r="O4" s="5" t="s">
        <v>4</v>
      </c>
      <c r="P4" s="6" t="s">
        <v>5</v>
      </c>
      <c r="Q4" s="7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428">
        <v>26877</v>
      </c>
      <c r="G5" s="429"/>
      <c r="H5" s="430"/>
      <c r="I5" s="8"/>
      <c r="J5" s="325" t="s">
        <v>8</v>
      </c>
      <c r="K5" s="306" t="s">
        <v>9</v>
      </c>
      <c r="L5" s="306"/>
      <c r="M5" s="306"/>
      <c r="N5" s="15" t="s">
        <v>123</v>
      </c>
      <c r="O5" s="36">
        <v>1325523</v>
      </c>
      <c r="P5" s="17">
        <v>1315160</v>
      </c>
      <c r="Q5" s="18">
        <v>1321538</v>
      </c>
    </row>
    <row r="6" spans="1:17" ht="26.25" customHeight="1" thickBot="1">
      <c r="A6" s="343" t="s">
        <v>11</v>
      </c>
      <c r="B6" s="344"/>
      <c r="C6" s="344"/>
      <c r="D6" s="344"/>
      <c r="E6" s="4"/>
      <c r="F6" s="428" t="s">
        <v>209</v>
      </c>
      <c r="G6" s="429"/>
      <c r="H6" s="430"/>
      <c r="I6" s="8"/>
      <c r="J6" s="326"/>
      <c r="K6" s="423" t="s">
        <v>124</v>
      </c>
      <c r="L6" s="307" t="s">
        <v>13</v>
      </c>
      <c r="M6" s="308"/>
      <c r="N6" s="20" t="s">
        <v>125</v>
      </c>
      <c r="O6" s="21">
        <v>942165</v>
      </c>
      <c r="P6" s="22">
        <v>946405</v>
      </c>
      <c r="Q6" s="23">
        <v>943852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138072</v>
      </c>
      <c r="G7" s="17">
        <v>137163</v>
      </c>
      <c r="H7" s="18">
        <v>137061</v>
      </c>
      <c r="I7" s="8"/>
      <c r="J7" s="326"/>
      <c r="K7" s="425"/>
      <c r="L7" s="423" t="s">
        <v>126</v>
      </c>
      <c r="M7" s="56" t="s">
        <v>18</v>
      </c>
      <c r="N7" s="20"/>
      <c r="O7" s="21">
        <v>713130</v>
      </c>
      <c r="P7" s="22">
        <v>723641</v>
      </c>
      <c r="Q7" s="23">
        <v>725730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62893</v>
      </c>
      <c r="G8" s="22">
        <v>63134</v>
      </c>
      <c r="H8" s="23">
        <v>63317</v>
      </c>
      <c r="I8" s="264"/>
      <c r="J8" s="326"/>
      <c r="K8" s="425"/>
      <c r="L8" s="425"/>
      <c r="M8" s="56" t="s">
        <v>20</v>
      </c>
      <c r="N8" s="20"/>
      <c r="O8" s="21">
        <v>221420</v>
      </c>
      <c r="P8" s="22">
        <v>215569</v>
      </c>
      <c r="Q8" s="23">
        <v>211482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50558</v>
      </c>
      <c r="G9" s="22">
        <v>51817</v>
      </c>
      <c r="H9" s="23">
        <v>53913</v>
      </c>
      <c r="I9" s="8"/>
      <c r="J9" s="326"/>
      <c r="K9" s="425"/>
      <c r="L9" s="424"/>
      <c r="M9" s="56" t="s">
        <v>23</v>
      </c>
      <c r="N9" s="20" t="s">
        <v>128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0.36617127295903584</v>
      </c>
      <c r="G10" s="26">
        <f>IF(G9=0,0,G9/G7)</f>
        <v>0.3777768056983297</v>
      </c>
      <c r="H10" s="27">
        <f>IF(H9=0,0,H9/H7)</f>
        <v>0.39335040602359533</v>
      </c>
      <c r="I10" s="8"/>
      <c r="J10" s="326"/>
      <c r="K10" s="424"/>
      <c r="L10" s="426" t="s">
        <v>27</v>
      </c>
      <c r="M10" s="427"/>
      <c r="N10" s="265"/>
      <c r="O10" s="21">
        <v>374368</v>
      </c>
      <c r="P10" s="22">
        <v>351548</v>
      </c>
      <c r="Q10" s="23">
        <v>329605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42997</v>
      </c>
      <c r="G11" s="22">
        <v>43713</v>
      </c>
      <c r="H11" s="23">
        <v>43428</v>
      </c>
      <c r="I11" s="8"/>
      <c r="J11" s="326"/>
      <c r="K11" s="308" t="s">
        <v>30</v>
      </c>
      <c r="L11" s="308"/>
      <c r="M11" s="308"/>
      <c r="N11" s="20" t="s">
        <v>127</v>
      </c>
      <c r="O11" s="109">
        <v>1079948</v>
      </c>
      <c r="P11" s="22">
        <v>1079110</v>
      </c>
      <c r="Q11" s="23">
        <v>1045149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0.8504489892796392</v>
      </c>
      <c r="G12" s="26">
        <f>IF(G11=0,0,G11/G9)</f>
        <v>0.8436034506050138</v>
      </c>
      <c r="H12" s="27">
        <f>IF(H11=0,0,H11/H9)</f>
        <v>0.8055200044516165</v>
      </c>
      <c r="I12" s="8"/>
      <c r="J12" s="326"/>
      <c r="K12" s="423" t="s">
        <v>124</v>
      </c>
      <c r="L12" s="307" t="s">
        <v>33</v>
      </c>
      <c r="M12" s="308"/>
      <c r="N12" s="20"/>
      <c r="O12" s="21">
        <v>750036</v>
      </c>
      <c r="P12" s="22">
        <v>775974</v>
      </c>
      <c r="Q12" s="23">
        <v>765832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2885</v>
      </c>
      <c r="G13" s="30">
        <v>2885</v>
      </c>
      <c r="H13" s="31">
        <v>2885</v>
      </c>
      <c r="I13" s="8"/>
      <c r="J13" s="326"/>
      <c r="K13" s="425"/>
      <c r="L13" s="423" t="s">
        <v>126</v>
      </c>
      <c r="M13" s="56" t="s">
        <v>35</v>
      </c>
      <c r="N13" s="20"/>
      <c r="O13" s="21">
        <v>151858</v>
      </c>
      <c r="P13" s="22">
        <v>147726</v>
      </c>
      <c r="Q13" s="23">
        <v>144486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1640</v>
      </c>
      <c r="G14" s="30">
        <v>1640</v>
      </c>
      <c r="H14" s="31">
        <v>1640</v>
      </c>
      <c r="I14" s="8"/>
      <c r="J14" s="326"/>
      <c r="K14" s="425"/>
      <c r="L14" s="424"/>
      <c r="M14" s="56" t="s">
        <v>37</v>
      </c>
      <c r="N14" s="20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1322</v>
      </c>
      <c r="G15" s="34">
        <v>1335</v>
      </c>
      <c r="H15" s="35">
        <v>1364</v>
      </c>
      <c r="I15" s="8"/>
      <c r="J15" s="326"/>
      <c r="K15" s="424"/>
      <c r="L15" s="426" t="s">
        <v>39</v>
      </c>
      <c r="M15" s="427"/>
      <c r="N15" s="265"/>
      <c r="O15" s="21">
        <v>329912</v>
      </c>
      <c r="P15" s="22">
        <v>303136</v>
      </c>
      <c r="Q15" s="23">
        <v>279317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58278687</v>
      </c>
      <c r="G16" s="17">
        <v>59693537</v>
      </c>
      <c r="H16" s="18">
        <v>61201753</v>
      </c>
      <c r="I16" s="8"/>
      <c r="J16" s="327"/>
      <c r="K16" s="309" t="s">
        <v>42</v>
      </c>
      <c r="L16" s="310"/>
      <c r="M16" s="310"/>
      <c r="N16" s="32" t="s">
        <v>130</v>
      </c>
      <c r="O16" s="38">
        <f>O5-O11</f>
        <v>245575</v>
      </c>
      <c r="P16" s="39">
        <f>P5-P11</f>
        <v>236050</v>
      </c>
      <c r="Q16" s="40">
        <f>Q5-Q11</f>
        <v>276389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18506047</v>
      </c>
      <c r="G17" s="22">
        <v>19048967</v>
      </c>
      <c r="H17" s="23">
        <v>19660567</v>
      </c>
      <c r="I17" s="8"/>
      <c r="J17" s="325" t="s">
        <v>45</v>
      </c>
      <c r="K17" s="421" t="s">
        <v>46</v>
      </c>
      <c r="L17" s="422"/>
      <c r="M17" s="422"/>
      <c r="N17" s="15" t="s">
        <v>132</v>
      </c>
      <c r="O17" s="36">
        <v>1763040</v>
      </c>
      <c r="P17" s="17">
        <v>1933327</v>
      </c>
      <c r="Q17" s="18">
        <v>1894351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20986963</v>
      </c>
      <c r="G18" s="22">
        <v>21738063</v>
      </c>
      <c r="H18" s="23">
        <v>22491063</v>
      </c>
      <c r="I18" s="8"/>
      <c r="J18" s="326"/>
      <c r="K18" s="423" t="s">
        <v>126</v>
      </c>
      <c r="L18" s="307" t="s">
        <v>49</v>
      </c>
      <c r="M18" s="308"/>
      <c r="N18" s="20"/>
      <c r="O18" s="21">
        <v>669300</v>
      </c>
      <c r="P18" s="22">
        <v>751100</v>
      </c>
      <c r="Q18" s="23">
        <v>753000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551903</v>
      </c>
      <c r="G19" s="22">
        <v>558386</v>
      </c>
      <c r="H19" s="23">
        <v>562283</v>
      </c>
      <c r="I19" s="8"/>
      <c r="J19" s="326"/>
      <c r="K19" s="424"/>
      <c r="L19" s="307" t="s">
        <v>27</v>
      </c>
      <c r="M19" s="308"/>
      <c r="N19" s="20"/>
      <c r="O19" s="109">
        <v>674212</v>
      </c>
      <c r="P19" s="22">
        <v>632883</v>
      </c>
      <c r="Q19" s="23">
        <v>525913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18233774</v>
      </c>
      <c r="G20" s="22">
        <v>18348121</v>
      </c>
      <c r="H20" s="23">
        <v>18487840</v>
      </c>
      <c r="I20" s="8"/>
      <c r="J20" s="326"/>
      <c r="K20" s="307" t="s">
        <v>52</v>
      </c>
      <c r="L20" s="308"/>
      <c r="M20" s="308"/>
      <c r="N20" s="266" t="s">
        <v>133</v>
      </c>
      <c r="O20" s="21">
        <v>2012334</v>
      </c>
      <c r="P20" s="22">
        <v>2117170</v>
      </c>
      <c r="Q20" s="23">
        <v>2189746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31524153</v>
      </c>
      <c r="G21" s="39">
        <v>32589853</v>
      </c>
      <c r="H21" s="40">
        <v>33760853</v>
      </c>
      <c r="I21" s="8"/>
      <c r="J21" s="326"/>
      <c r="K21" s="423" t="s">
        <v>126</v>
      </c>
      <c r="L21" s="307" t="s">
        <v>55</v>
      </c>
      <c r="M21" s="308"/>
      <c r="N21" s="20"/>
      <c r="O21" s="21">
        <v>1293075</v>
      </c>
      <c r="P21" s="22">
        <v>1414850</v>
      </c>
      <c r="Q21" s="23">
        <v>1508216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637</v>
      </c>
      <c r="G22" s="44">
        <v>639</v>
      </c>
      <c r="H22" s="45">
        <v>639</v>
      </c>
      <c r="I22" s="8"/>
      <c r="J22" s="326"/>
      <c r="K22" s="425"/>
      <c r="L22" s="273" t="s">
        <v>126</v>
      </c>
      <c r="M22" s="56" t="s">
        <v>58</v>
      </c>
      <c r="N22" s="20"/>
      <c r="O22" s="12"/>
      <c r="P22" s="13"/>
      <c r="Q22" s="14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134</v>
      </c>
      <c r="G23" s="46" t="s">
        <v>134</v>
      </c>
      <c r="H23" s="48" t="s">
        <v>134</v>
      </c>
      <c r="I23" s="8"/>
      <c r="J23" s="326"/>
      <c r="K23" s="424"/>
      <c r="L23" s="307" t="s">
        <v>61</v>
      </c>
      <c r="M23" s="308"/>
      <c r="N23" s="20" t="s">
        <v>135</v>
      </c>
      <c r="O23" s="21">
        <v>719259</v>
      </c>
      <c r="P23" s="22">
        <v>702320</v>
      </c>
      <c r="Q23" s="23">
        <v>681530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>
        <v>0.108</v>
      </c>
      <c r="G24" s="46">
        <v>0.108</v>
      </c>
      <c r="H24" s="48">
        <v>0.108</v>
      </c>
      <c r="I24" s="8"/>
      <c r="J24" s="327"/>
      <c r="K24" s="309" t="s">
        <v>64</v>
      </c>
      <c r="L24" s="310"/>
      <c r="M24" s="310"/>
      <c r="N24" s="32" t="s">
        <v>136</v>
      </c>
      <c r="O24" s="42">
        <f>O17-O20</f>
        <v>-249294</v>
      </c>
      <c r="P24" s="39">
        <f>P17-P20</f>
        <v>-183843</v>
      </c>
      <c r="Q24" s="40">
        <f>Q17-Q20</f>
        <v>-295395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8"/>
      <c r="J25" s="343" t="s">
        <v>68</v>
      </c>
      <c r="K25" s="344"/>
      <c r="L25" s="344"/>
      <c r="M25" s="344"/>
      <c r="N25" s="4" t="s">
        <v>137</v>
      </c>
      <c r="O25" s="50">
        <f>O16+O24</f>
        <v>-3719</v>
      </c>
      <c r="P25" s="51">
        <f>P16+P24</f>
        <v>52207</v>
      </c>
      <c r="Q25" s="52">
        <f>Q16+Q24</f>
        <v>-19006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8"/>
      <c r="J26" s="343" t="s">
        <v>71</v>
      </c>
      <c r="K26" s="344"/>
      <c r="L26" s="344"/>
      <c r="M26" s="344"/>
      <c r="N26" s="4" t="s">
        <v>138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40000</v>
      </c>
      <c r="G27" s="30">
        <v>40000</v>
      </c>
      <c r="H27" s="31">
        <v>40000</v>
      </c>
      <c r="I27" s="8"/>
      <c r="J27" s="343" t="s">
        <v>75</v>
      </c>
      <c r="K27" s="344"/>
      <c r="L27" s="344"/>
      <c r="M27" s="344"/>
      <c r="N27" s="4" t="s">
        <v>139</v>
      </c>
      <c r="O27" s="50">
        <v>582855</v>
      </c>
      <c r="P27" s="51">
        <v>579136</v>
      </c>
      <c r="Q27" s="52">
        <v>631343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>
        <v>80</v>
      </c>
      <c r="G28" s="30">
        <v>80</v>
      </c>
      <c r="H28" s="31">
        <v>80</v>
      </c>
      <c r="I28" s="8"/>
      <c r="J28" s="343" t="s">
        <v>78</v>
      </c>
      <c r="K28" s="344"/>
      <c r="L28" s="344"/>
      <c r="M28" s="344"/>
      <c r="N28" s="4" t="s">
        <v>140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31360</v>
      </c>
      <c r="G29" s="30">
        <v>27450</v>
      </c>
      <c r="H29" s="31">
        <v>26460</v>
      </c>
      <c r="I29" s="8"/>
      <c r="J29" s="343" t="s">
        <v>81</v>
      </c>
      <c r="K29" s="344"/>
      <c r="L29" s="344"/>
      <c r="M29" s="344"/>
      <c r="N29" s="4" t="s">
        <v>141</v>
      </c>
      <c r="O29" s="50">
        <f>O25-O26+O27-O28</f>
        <v>579136</v>
      </c>
      <c r="P29" s="51">
        <f>P25-P26+P27-P28</f>
        <v>631343</v>
      </c>
      <c r="Q29" s="52">
        <f>Q25-Q26+Q27-Q28</f>
        <v>612337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>
        <v>60</v>
      </c>
      <c r="G30" s="30">
        <v>60</v>
      </c>
      <c r="H30" s="31">
        <v>60</v>
      </c>
      <c r="I30" s="8"/>
      <c r="J30" s="343" t="s">
        <v>83</v>
      </c>
      <c r="K30" s="344"/>
      <c r="L30" s="344"/>
      <c r="M30" s="344"/>
      <c r="N30" s="4" t="s">
        <v>142</v>
      </c>
      <c r="O30" s="50">
        <v>3630</v>
      </c>
      <c r="P30" s="51">
        <v>2802</v>
      </c>
      <c r="Q30" s="52">
        <v>19055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21421</v>
      </c>
      <c r="G31" s="30">
        <v>20624</v>
      </c>
      <c r="H31" s="31">
        <v>21077</v>
      </c>
      <c r="I31" s="8"/>
      <c r="J31" s="343" t="s">
        <v>86</v>
      </c>
      <c r="K31" s="344"/>
      <c r="L31" s="344"/>
      <c r="M31" s="344"/>
      <c r="N31" s="4" t="s">
        <v>143</v>
      </c>
      <c r="O31" s="50">
        <f>O29-O30</f>
        <v>575506</v>
      </c>
      <c r="P31" s="51">
        <f>P29-P30</f>
        <v>628541</v>
      </c>
      <c r="Q31" s="52">
        <f>Q29-Q30</f>
        <v>593282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9179820</v>
      </c>
      <c r="G32" s="30">
        <v>9109260</v>
      </c>
      <c r="H32" s="31">
        <v>9034980</v>
      </c>
      <c r="I32" s="8"/>
      <c r="J32" s="343" t="s">
        <v>89</v>
      </c>
      <c r="K32" s="344"/>
      <c r="L32" s="344"/>
      <c r="M32" s="344"/>
      <c r="N32" s="4"/>
      <c r="O32" s="57">
        <f>IF(O5=0,0,O5/(O11+O23))</f>
        <v>0.7367262355026409</v>
      </c>
      <c r="P32" s="58">
        <f>IF(P5=0,0,P5/(P11+P23))</f>
        <v>0.7382608353962827</v>
      </c>
      <c r="Q32" s="59">
        <f>IF(Q5=0,0,Q5/(Q11+Q23))</f>
        <v>0.765364031183561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1009070</v>
      </c>
      <c r="G33" s="30">
        <v>1214420</v>
      </c>
      <c r="H33" s="31">
        <v>1051640</v>
      </c>
      <c r="I33" s="8"/>
      <c r="J33" s="343" t="s">
        <v>92</v>
      </c>
      <c r="K33" s="344"/>
      <c r="L33" s="344"/>
      <c r="M33" s="344"/>
      <c r="N33" s="4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29">
        <v>8170750</v>
      </c>
      <c r="G34" s="30">
        <v>7894840</v>
      </c>
      <c r="H34" s="31">
        <v>7983340</v>
      </c>
      <c r="I34" s="8"/>
      <c r="J34" s="343" t="s">
        <v>94</v>
      </c>
      <c r="K34" s="344"/>
      <c r="L34" s="344"/>
      <c r="M34" s="344"/>
      <c r="N34" s="4"/>
      <c r="O34" s="50">
        <v>1270000</v>
      </c>
      <c r="P34" s="51">
        <v>1200000</v>
      </c>
      <c r="Q34" s="52">
        <v>1067000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29">
        <v>5511608</v>
      </c>
      <c r="G35" s="30">
        <v>5576338</v>
      </c>
      <c r="H35" s="31">
        <v>5575899</v>
      </c>
      <c r="I35" s="8"/>
      <c r="J35" s="417" t="s">
        <v>126</v>
      </c>
      <c r="K35" s="418"/>
      <c r="L35" s="419" t="s">
        <v>96</v>
      </c>
      <c r="M35" s="420"/>
      <c r="N35" s="4"/>
      <c r="O35" s="50">
        <v>643788</v>
      </c>
      <c r="P35" s="51">
        <v>618687</v>
      </c>
      <c r="Q35" s="52">
        <v>591068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0.6745534987608237</v>
      </c>
      <c r="G36" s="61">
        <f>IF(G35=0,0,G35/G34)</f>
        <v>0.7063269173282802</v>
      </c>
      <c r="H36" s="62">
        <f>IF(H35=0,0,H35/H34)</f>
        <v>0.6984418802155489</v>
      </c>
      <c r="I36" s="8"/>
      <c r="J36" s="343" t="s">
        <v>98</v>
      </c>
      <c r="K36" s="344"/>
      <c r="L36" s="344"/>
      <c r="M36" s="344"/>
      <c r="N36" s="4"/>
      <c r="O36" s="50">
        <v>8892744</v>
      </c>
      <c r="P36" s="51">
        <v>8941524</v>
      </c>
      <c r="Q36" s="52">
        <v>9012994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224861</v>
      </c>
      <c r="G37" s="17">
        <v>219445</v>
      </c>
      <c r="H37" s="18">
        <v>215615</v>
      </c>
      <c r="I37" s="8"/>
      <c r="J37" s="278"/>
      <c r="K37" s="278"/>
      <c r="L37" s="278"/>
      <c r="M37" s="278"/>
      <c r="N37" s="278"/>
      <c r="O37" s="278"/>
      <c r="P37" s="278"/>
      <c r="Q37" s="278"/>
    </row>
    <row r="38" spans="1:9" ht="26.25" customHeight="1">
      <c r="A38" s="303"/>
      <c r="B38" s="307" t="s">
        <v>101</v>
      </c>
      <c r="C38" s="308"/>
      <c r="D38" s="308"/>
      <c r="E38" s="20"/>
      <c r="F38" s="21">
        <v>1035183</v>
      </c>
      <c r="G38" s="22">
        <v>1040587</v>
      </c>
      <c r="H38" s="23">
        <v>1010145</v>
      </c>
      <c r="I38" s="8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546131</v>
      </c>
      <c r="G39" s="22">
        <v>578149</v>
      </c>
      <c r="H39" s="23">
        <v>568176</v>
      </c>
      <c r="I39" s="8"/>
    </row>
    <row r="40" spans="1:9" ht="26.25" customHeight="1">
      <c r="A40" s="303"/>
      <c r="B40" s="314"/>
      <c r="C40" s="307" t="s">
        <v>103</v>
      </c>
      <c r="D40" s="308"/>
      <c r="E40" s="20"/>
      <c r="F40" s="21">
        <v>489052</v>
      </c>
      <c r="G40" s="22">
        <v>462438</v>
      </c>
      <c r="H40" s="23">
        <v>441969</v>
      </c>
      <c r="I40" s="8"/>
    </row>
    <row r="41" spans="1:9" ht="26.25" customHeight="1">
      <c r="A41" s="303"/>
      <c r="B41" s="307" t="s">
        <v>104</v>
      </c>
      <c r="C41" s="308"/>
      <c r="D41" s="308"/>
      <c r="E41" s="20"/>
      <c r="F41" s="21">
        <v>539163</v>
      </c>
      <c r="G41" s="22">
        <v>521398</v>
      </c>
      <c r="H41" s="23">
        <v>500919</v>
      </c>
      <c r="I41" s="8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1799207</v>
      </c>
      <c r="G42" s="39">
        <f>G37+G38+G41</f>
        <v>1781430</v>
      </c>
      <c r="H42" s="40">
        <f>H37+H38+H41</f>
        <v>1726679</v>
      </c>
      <c r="I42" s="8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210</v>
      </c>
      <c r="G43" s="17" t="s">
        <v>210</v>
      </c>
      <c r="H43" s="18" t="s">
        <v>210</v>
      </c>
      <c r="I43" s="8"/>
    </row>
    <row r="44" spans="1:9" ht="26.25" customHeight="1">
      <c r="A44" s="303"/>
      <c r="B44" s="312"/>
      <c r="C44" s="307" t="s">
        <v>109</v>
      </c>
      <c r="D44" s="308"/>
      <c r="E44" s="20"/>
      <c r="F44" s="21">
        <v>2205</v>
      </c>
      <c r="G44" s="22">
        <v>2205</v>
      </c>
      <c r="H44" s="23">
        <v>2205</v>
      </c>
      <c r="I44" s="8"/>
    </row>
    <row r="45" spans="1:9" ht="26.25" customHeight="1">
      <c r="A45" s="303"/>
      <c r="B45" s="312"/>
      <c r="C45" s="307" t="s">
        <v>110</v>
      </c>
      <c r="D45" s="308"/>
      <c r="E45" s="20"/>
      <c r="F45" s="65">
        <v>35704</v>
      </c>
      <c r="G45" s="66">
        <v>35704</v>
      </c>
      <c r="H45" s="92">
        <v>35704</v>
      </c>
      <c r="I45" s="8"/>
    </row>
    <row r="46" spans="1:9" ht="26.25" customHeight="1">
      <c r="A46" s="303"/>
      <c r="B46" s="312"/>
      <c r="C46" s="307" t="s">
        <v>111</v>
      </c>
      <c r="D46" s="308"/>
      <c r="E46" s="20"/>
      <c r="F46" s="29">
        <v>129.4</v>
      </c>
      <c r="G46" s="30">
        <v>129.8</v>
      </c>
      <c r="H46" s="31">
        <v>130.2</v>
      </c>
      <c r="I46" s="8"/>
    </row>
    <row r="47" spans="1:9" ht="26.25" customHeight="1">
      <c r="A47" s="303"/>
      <c r="B47" s="312"/>
      <c r="C47" s="307" t="s">
        <v>112</v>
      </c>
      <c r="D47" s="308"/>
      <c r="E47" s="20"/>
      <c r="F47" s="29">
        <v>187.8</v>
      </c>
      <c r="G47" s="30">
        <v>186.6</v>
      </c>
      <c r="H47" s="31">
        <v>181.2</v>
      </c>
      <c r="I47" s="8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99.1</v>
      </c>
      <c r="G48" s="30">
        <v>103.7</v>
      </c>
      <c r="H48" s="31">
        <v>101.9</v>
      </c>
      <c r="I48" s="8"/>
    </row>
    <row r="49" spans="1:9" ht="26.25" customHeight="1">
      <c r="A49" s="303"/>
      <c r="B49" s="313"/>
      <c r="C49" s="314"/>
      <c r="D49" s="56" t="s">
        <v>114</v>
      </c>
      <c r="E49" s="20"/>
      <c r="F49" s="29">
        <v>88.7</v>
      </c>
      <c r="G49" s="30">
        <v>82.9</v>
      </c>
      <c r="H49" s="31">
        <v>79.3</v>
      </c>
      <c r="I49" s="8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13.9</v>
      </c>
      <c r="G50" s="30">
        <v>5.3</v>
      </c>
      <c r="H50" s="31">
        <v>2.7</v>
      </c>
      <c r="I50" s="8"/>
    </row>
    <row r="51" spans="1:9" ht="26.25" customHeight="1">
      <c r="A51" s="303"/>
      <c r="B51" s="298"/>
      <c r="C51" s="299"/>
      <c r="D51" s="56" t="s">
        <v>117</v>
      </c>
      <c r="E51" s="20"/>
      <c r="F51" s="21">
        <v>660</v>
      </c>
      <c r="G51" s="22">
        <v>660</v>
      </c>
      <c r="H51" s="23">
        <v>660</v>
      </c>
      <c r="I51" s="8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38808</v>
      </c>
      <c r="G52" s="94">
        <v>38808</v>
      </c>
      <c r="H52" s="95">
        <v>38808</v>
      </c>
      <c r="I52" s="8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19</v>
      </c>
      <c r="G53" s="17">
        <v>19</v>
      </c>
      <c r="H53" s="18">
        <v>19</v>
      </c>
      <c r="I53" s="8"/>
    </row>
    <row r="54" spans="1:9" ht="26.25" customHeight="1">
      <c r="A54" s="303"/>
      <c r="B54" s="307" t="s">
        <v>121</v>
      </c>
      <c r="C54" s="308"/>
      <c r="D54" s="308"/>
      <c r="E54" s="20"/>
      <c r="F54" s="21">
        <v>10</v>
      </c>
      <c r="G54" s="22">
        <v>10</v>
      </c>
      <c r="H54" s="23">
        <v>10</v>
      </c>
      <c r="I54" s="8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29</v>
      </c>
      <c r="G55" s="39">
        <f>G53+G54</f>
        <v>29</v>
      </c>
      <c r="H55" s="40">
        <f>H53+H54</f>
        <v>29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147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33673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123</v>
      </c>
      <c r="O5" s="36">
        <v>453552</v>
      </c>
      <c r="P5" s="17">
        <v>440281</v>
      </c>
      <c r="Q5" s="18">
        <v>451915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35886</v>
      </c>
      <c r="G6" s="346"/>
      <c r="H6" s="347"/>
      <c r="I6" s="9"/>
      <c r="J6" s="333"/>
      <c r="K6" s="337" t="s">
        <v>124</v>
      </c>
      <c r="L6" s="323" t="s">
        <v>13</v>
      </c>
      <c r="M6" s="324"/>
      <c r="N6" s="11" t="s">
        <v>125</v>
      </c>
      <c r="O6" s="21">
        <v>84459</v>
      </c>
      <c r="P6" s="22">
        <v>85854</v>
      </c>
      <c r="Q6" s="23">
        <v>89539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123</v>
      </c>
      <c r="F7" s="16">
        <v>50388</v>
      </c>
      <c r="G7" s="17">
        <v>50096</v>
      </c>
      <c r="H7" s="18">
        <v>49481</v>
      </c>
      <c r="I7" s="9"/>
      <c r="J7" s="333"/>
      <c r="K7" s="339"/>
      <c r="L7" s="337" t="s">
        <v>126</v>
      </c>
      <c r="M7" s="19" t="s">
        <v>18</v>
      </c>
      <c r="N7" s="11"/>
      <c r="O7" s="21">
        <v>84414</v>
      </c>
      <c r="P7" s="22">
        <v>85258</v>
      </c>
      <c r="Q7" s="23">
        <v>87714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5220</v>
      </c>
      <c r="G8" s="22">
        <v>5320</v>
      </c>
      <c r="H8" s="23">
        <v>5340</v>
      </c>
      <c r="I8" s="24"/>
      <c r="J8" s="333"/>
      <c r="K8" s="339"/>
      <c r="L8" s="339"/>
      <c r="M8" s="19" t="s">
        <v>20</v>
      </c>
      <c r="N8" s="11"/>
      <c r="O8" s="21"/>
      <c r="P8" s="22">
        <v>506</v>
      </c>
      <c r="Q8" s="23">
        <v>1755</v>
      </c>
    </row>
    <row r="9" spans="1:17" ht="26.25" customHeight="1">
      <c r="A9" s="326"/>
      <c r="B9" s="307" t="s">
        <v>21</v>
      </c>
      <c r="C9" s="308"/>
      <c r="D9" s="308"/>
      <c r="E9" s="20" t="s">
        <v>127</v>
      </c>
      <c r="F9" s="21">
        <v>5220</v>
      </c>
      <c r="G9" s="22">
        <v>5320</v>
      </c>
      <c r="H9" s="23">
        <v>5340</v>
      </c>
      <c r="I9" s="9"/>
      <c r="J9" s="333"/>
      <c r="K9" s="339"/>
      <c r="L9" s="338"/>
      <c r="M9" s="19" t="s">
        <v>23</v>
      </c>
      <c r="N9" s="11" t="s">
        <v>128</v>
      </c>
      <c r="O9" s="21"/>
      <c r="P9" s="22">
        <v>0</v>
      </c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129</v>
      </c>
      <c r="F10" s="25">
        <f>IF(F9=0,0,F9/F7)</f>
        <v>0.10359609430816862</v>
      </c>
      <c r="G10" s="26">
        <f>IF(G9=0,0,G9/G7)</f>
        <v>0.10619610348131588</v>
      </c>
      <c r="H10" s="27">
        <f>IF(H9=0,0,H9/H7)</f>
        <v>0.1079202117984681</v>
      </c>
      <c r="I10" s="9"/>
      <c r="J10" s="333"/>
      <c r="K10" s="338"/>
      <c r="L10" s="340" t="s">
        <v>27</v>
      </c>
      <c r="M10" s="341"/>
      <c r="N10" s="28"/>
      <c r="O10" s="21">
        <v>364578</v>
      </c>
      <c r="P10" s="22">
        <v>349579</v>
      </c>
      <c r="Q10" s="23">
        <v>355796</v>
      </c>
    </row>
    <row r="11" spans="1:17" ht="26.25" customHeight="1">
      <c r="A11" s="326"/>
      <c r="B11" s="307" t="s">
        <v>28</v>
      </c>
      <c r="C11" s="308"/>
      <c r="D11" s="308"/>
      <c r="E11" s="20" t="s">
        <v>130</v>
      </c>
      <c r="F11" s="21">
        <v>3105</v>
      </c>
      <c r="G11" s="22">
        <v>3252</v>
      </c>
      <c r="H11" s="23">
        <v>3375</v>
      </c>
      <c r="I11" s="9"/>
      <c r="J11" s="333"/>
      <c r="K11" s="324" t="s">
        <v>30</v>
      </c>
      <c r="L11" s="324"/>
      <c r="M11" s="324"/>
      <c r="N11" s="11" t="s">
        <v>127</v>
      </c>
      <c r="O11" s="109">
        <v>330104</v>
      </c>
      <c r="P11" s="22">
        <v>330188</v>
      </c>
      <c r="Q11" s="23">
        <v>332775</v>
      </c>
    </row>
    <row r="12" spans="1:17" ht="26.25" customHeight="1">
      <c r="A12" s="326"/>
      <c r="B12" s="307" t="s">
        <v>31</v>
      </c>
      <c r="C12" s="308"/>
      <c r="D12" s="308"/>
      <c r="E12" s="20" t="s">
        <v>131</v>
      </c>
      <c r="F12" s="25">
        <f>IF(F11=0,0,F11/F9)</f>
        <v>0.5948275862068966</v>
      </c>
      <c r="G12" s="26">
        <f>IF(G11=0,0,G11/G9)</f>
        <v>0.6112781954887218</v>
      </c>
      <c r="H12" s="27">
        <f>IF(H11=0,0,H11/H9)</f>
        <v>0.6320224719101124</v>
      </c>
      <c r="I12" s="9"/>
      <c r="J12" s="333"/>
      <c r="K12" s="337" t="s">
        <v>124</v>
      </c>
      <c r="L12" s="323" t="s">
        <v>33</v>
      </c>
      <c r="M12" s="324"/>
      <c r="N12" s="11"/>
      <c r="O12" s="21">
        <v>182895</v>
      </c>
      <c r="P12" s="22">
        <v>186654</v>
      </c>
      <c r="Q12" s="23">
        <v>193556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697</v>
      </c>
      <c r="G13" s="30">
        <v>697</v>
      </c>
      <c r="H13" s="31">
        <v>697</v>
      </c>
      <c r="I13" s="9"/>
      <c r="J13" s="333"/>
      <c r="K13" s="339"/>
      <c r="L13" s="337" t="s">
        <v>126</v>
      </c>
      <c r="M13" s="19" t="s">
        <v>35</v>
      </c>
      <c r="N13" s="11"/>
      <c r="O13" s="21">
        <v>46515</v>
      </c>
      <c r="P13" s="22">
        <v>45501</v>
      </c>
      <c r="Q13" s="23">
        <v>45416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169</v>
      </c>
      <c r="G14" s="30">
        <v>173</v>
      </c>
      <c r="H14" s="31">
        <v>174</v>
      </c>
      <c r="I14" s="9"/>
      <c r="J14" s="333"/>
      <c r="K14" s="339"/>
      <c r="L14" s="338"/>
      <c r="M14" s="19" t="s">
        <v>37</v>
      </c>
      <c r="N14" s="11"/>
      <c r="O14" s="21"/>
      <c r="P14" s="22">
        <v>0</v>
      </c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169</v>
      </c>
      <c r="G15" s="34">
        <v>173</v>
      </c>
      <c r="H15" s="35">
        <v>174</v>
      </c>
      <c r="I15" s="9"/>
      <c r="J15" s="333"/>
      <c r="K15" s="338"/>
      <c r="L15" s="340" t="s">
        <v>39</v>
      </c>
      <c r="M15" s="341"/>
      <c r="N15" s="28"/>
      <c r="O15" s="21">
        <v>147209</v>
      </c>
      <c r="P15" s="22">
        <v>143534</v>
      </c>
      <c r="Q15" s="23">
        <v>139219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19344988</v>
      </c>
      <c r="G16" s="17">
        <v>19595084</v>
      </c>
      <c r="H16" s="18">
        <v>19755209</v>
      </c>
      <c r="I16" s="9"/>
      <c r="J16" s="334"/>
      <c r="K16" s="328" t="s">
        <v>42</v>
      </c>
      <c r="L16" s="329"/>
      <c r="M16" s="329"/>
      <c r="N16" s="37" t="s">
        <v>130</v>
      </c>
      <c r="O16" s="38">
        <f>O5-O11</f>
        <v>123448</v>
      </c>
      <c r="P16" s="39">
        <f>P5-P11</f>
        <v>110093</v>
      </c>
      <c r="Q16" s="40">
        <f>Q5-Q11</f>
        <v>119140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7214547</v>
      </c>
      <c r="G17" s="22">
        <v>7289508</v>
      </c>
      <c r="H17" s="23">
        <v>7325832</v>
      </c>
      <c r="I17" s="9"/>
      <c r="J17" s="332" t="s">
        <v>45</v>
      </c>
      <c r="K17" s="335" t="s">
        <v>46</v>
      </c>
      <c r="L17" s="336"/>
      <c r="M17" s="336"/>
      <c r="N17" s="10" t="s">
        <v>132</v>
      </c>
      <c r="O17" s="36">
        <v>315608</v>
      </c>
      <c r="P17" s="17">
        <v>385505</v>
      </c>
      <c r="Q17" s="18">
        <v>297637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8502580</v>
      </c>
      <c r="G18" s="22">
        <v>8622280</v>
      </c>
      <c r="H18" s="23">
        <v>8690580</v>
      </c>
      <c r="I18" s="9"/>
      <c r="J18" s="333"/>
      <c r="K18" s="337" t="s">
        <v>126</v>
      </c>
      <c r="L18" s="323" t="s">
        <v>49</v>
      </c>
      <c r="M18" s="324"/>
      <c r="N18" s="11"/>
      <c r="O18" s="21">
        <v>185800</v>
      </c>
      <c r="P18" s="22">
        <v>203800</v>
      </c>
      <c r="Q18" s="23">
        <v>168300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601115</v>
      </c>
      <c r="G19" s="22">
        <v>626689</v>
      </c>
      <c r="H19" s="23">
        <v>645977</v>
      </c>
      <c r="I19" s="9"/>
      <c r="J19" s="333"/>
      <c r="K19" s="338"/>
      <c r="L19" s="323" t="s">
        <v>27</v>
      </c>
      <c r="M19" s="324"/>
      <c r="N19" s="11"/>
      <c r="O19" s="109">
        <v>27865</v>
      </c>
      <c r="P19" s="22">
        <v>65592</v>
      </c>
      <c r="Q19" s="23">
        <v>73725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3026746</v>
      </c>
      <c r="G20" s="22">
        <v>3056607</v>
      </c>
      <c r="H20" s="23">
        <v>3092820</v>
      </c>
      <c r="I20" s="9"/>
      <c r="J20" s="333"/>
      <c r="K20" s="323" t="s">
        <v>52</v>
      </c>
      <c r="L20" s="324"/>
      <c r="M20" s="324"/>
      <c r="N20" s="41" t="s">
        <v>133</v>
      </c>
      <c r="O20" s="21">
        <v>421549</v>
      </c>
      <c r="P20" s="22">
        <v>492541</v>
      </c>
      <c r="Q20" s="23">
        <v>411864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14390000</v>
      </c>
      <c r="G21" s="39">
        <v>14544522</v>
      </c>
      <c r="H21" s="40">
        <v>14622970</v>
      </c>
      <c r="I21" s="9"/>
      <c r="J21" s="333"/>
      <c r="K21" s="337" t="s">
        <v>126</v>
      </c>
      <c r="L21" s="323" t="s">
        <v>55</v>
      </c>
      <c r="M21" s="324"/>
      <c r="N21" s="11"/>
      <c r="O21" s="21">
        <v>186519</v>
      </c>
      <c r="P21" s="22">
        <v>250096</v>
      </c>
      <c r="Q21" s="23">
        <v>160125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37</v>
      </c>
      <c r="G22" s="44">
        <v>38</v>
      </c>
      <c r="H22" s="45">
        <v>38</v>
      </c>
      <c r="I22" s="9"/>
      <c r="J22" s="333"/>
      <c r="K22" s="339"/>
      <c r="L22" s="46" t="s">
        <v>126</v>
      </c>
      <c r="M22" s="19" t="s">
        <v>58</v>
      </c>
      <c r="N22" s="11"/>
      <c r="O22" s="21"/>
      <c r="P22" s="22">
        <v>0</v>
      </c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135</v>
      </c>
      <c r="O23" s="21">
        <v>235030</v>
      </c>
      <c r="P23" s="22">
        <v>242445</v>
      </c>
      <c r="Q23" s="23">
        <v>251739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/>
      <c r="G24" s="46"/>
      <c r="H24" s="48"/>
      <c r="I24" s="9"/>
      <c r="J24" s="334"/>
      <c r="K24" s="328" t="s">
        <v>64</v>
      </c>
      <c r="L24" s="329"/>
      <c r="M24" s="329"/>
      <c r="N24" s="37" t="s">
        <v>136</v>
      </c>
      <c r="O24" s="42">
        <f>O17-O20</f>
        <v>-105941</v>
      </c>
      <c r="P24" s="39">
        <f>P17-P20</f>
        <v>-107036</v>
      </c>
      <c r="Q24" s="40">
        <f>Q17-Q20</f>
        <v>-114227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137</v>
      </c>
      <c r="O25" s="50">
        <f>O16+O24</f>
        <v>17507</v>
      </c>
      <c r="P25" s="51">
        <f>P16+P24</f>
        <v>3057</v>
      </c>
      <c r="Q25" s="52">
        <f>Q16+Q24</f>
        <v>4913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138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3550</v>
      </c>
      <c r="G27" s="30">
        <v>3560</v>
      </c>
      <c r="H27" s="31">
        <v>3550</v>
      </c>
      <c r="I27" s="9"/>
      <c r="J27" s="319" t="s">
        <v>75</v>
      </c>
      <c r="K27" s="320"/>
      <c r="L27" s="320"/>
      <c r="M27" s="320"/>
      <c r="N27" s="49" t="s">
        <v>139</v>
      </c>
      <c r="O27" s="50">
        <v>5174</v>
      </c>
      <c r="P27" s="51">
        <v>22681</v>
      </c>
      <c r="Q27" s="52">
        <v>25738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/>
      <c r="G28" s="30"/>
      <c r="H28" s="31"/>
      <c r="I28" s="9"/>
      <c r="J28" s="319" t="s">
        <v>78</v>
      </c>
      <c r="K28" s="320"/>
      <c r="L28" s="320"/>
      <c r="M28" s="320"/>
      <c r="N28" s="49" t="s">
        <v>140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1772</v>
      </c>
      <c r="G29" s="30">
        <v>1735</v>
      </c>
      <c r="H29" s="31">
        <v>2039</v>
      </c>
      <c r="I29" s="9"/>
      <c r="J29" s="319" t="s">
        <v>81</v>
      </c>
      <c r="K29" s="320"/>
      <c r="L29" s="320"/>
      <c r="M29" s="320"/>
      <c r="N29" s="49" t="s">
        <v>141</v>
      </c>
      <c r="O29" s="50">
        <f>O25-O26+O27-O28</f>
        <v>22681</v>
      </c>
      <c r="P29" s="51">
        <f>P25-P26+P27-P28</f>
        <v>25738</v>
      </c>
      <c r="Q29" s="52">
        <f>Q25-Q26+Q27-Q28</f>
        <v>30651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/>
      <c r="G30" s="30"/>
      <c r="H30" s="31"/>
      <c r="I30" s="9"/>
      <c r="J30" s="319" t="s">
        <v>83</v>
      </c>
      <c r="K30" s="320"/>
      <c r="L30" s="320"/>
      <c r="M30" s="320"/>
      <c r="N30" s="49" t="s">
        <v>142</v>
      </c>
      <c r="O30" s="50">
        <v>2350</v>
      </c>
      <c r="P30" s="51">
        <v>14316</v>
      </c>
      <c r="Q30" s="52">
        <v>25980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1588</v>
      </c>
      <c r="G31" s="30">
        <v>1444</v>
      </c>
      <c r="H31" s="31">
        <v>1446</v>
      </c>
      <c r="I31" s="9"/>
      <c r="J31" s="319" t="s">
        <v>86</v>
      </c>
      <c r="K31" s="320"/>
      <c r="L31" s="320"/>
      <c r="M31" s="320"/>
      <c r="N31" s="49" t="s">
        <v>143</v>
      </c>
      <c r="O31" s="50">
        <f>O29-O30</f>
        <v>20331</v>
      </c>
      <c r="P31" s="51">
        <f>P29-P30</f>
        <v>11422</v>
      </c>
      <c r="Q31" s="52">
        <f>Q29-Q30</f>
        <v>4671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536587</v>
      </c>
      <c r="G32" s="30">
        <v>536270</v>
      </c>
      <c r="H32" s="31">
        <v>535188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0.8025565618065804</v>
      </c>
      <c r="P32" s="58">
        <f>IF(P5=0,0,P5/(P11+P23))</f>
        <v>0.7688711618086977</v>
      </c>
      <c r="Q32" s="59">
        <f>IF(Q5=0,0,Q5/(Q11+Q23))</f>
        <v>0.7731465798937237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/>
      <c r="G33" s="30"/>
      <c r="H33" s="31"/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123</v>
      </c>
      <c r="F34" s="29">
        <v>536587</v>
      </c>
      <c r="G34" s="30">
        <v>536270</v>
      </c>
      <c r="H34" s="31">
        <v>535188</v>
      </c>
      <c r="I34" s="9"/>
      <c r="J34" s="319" t="s">
        <v>94</v>
      </c>
      <c r="K34" s="320"/>
      <c r="L34" s="320"/>
      <c r="M34" s="320"/>
      <c r="N34" s="49"/>
      <c r="O34" s="50">
        <v>392443</v>
      </c>
      <c r="P34" s="51">
        <v>415677</v>
      </c>
      <c r="Q34" s="52">
        <v>431276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127</v>
      </c>
      <c r="F35" s="29">
        <v>502624</v>
      </c>
      <c r="G35" s="30">
        <v>506580</v>
      </c>
      <c r="H35" s="31">
        <v>521362</v>
      </c>
      <c r="I35" s="9"/>
      <c r="J35" s="315" t="s">
        <v>126</v>
      </c>
      <c r="K35" s="316"/>
      <c r="L35" s="317" t="s">
        <v>96</v>
      </c>
      <c r="M35" s="318"/>
      <c r="N35" s="49"/>
      <c r="O35" s="50">
        <v>268537</v>
      </c>
      <c r="P35" s="51">
        <v>306148</v>
      </c>
      <c r="Q35" s="52">
        <v>295901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0.9367055109423076</v>
      </c>
      <c r="G36" s="61">
        <f>IF(G35=0,0,G35/G34)</f>
        <v>0.9446360974882055</v>
      </c>
      <c r="H36" s="62">
        <f>IF(H35=0,0,H35/H34)</f>
        <v>0.9741660874309589</v>
      </c>
      <c r="I36" s="9"/>
      <c r="J36" s="319" t="s">
        <v>98</v>
      </c>
      <c r="K36" s="320"/>
      <c r="L36" s="320"/>
      <c r="M36" s="320"/>
      <c r="N36" s="49"/>
      <c r="O36" s="50">
        <v>5577371</v>
      </c>
      <c r="P36" s="51">
        <v>5538726</v>
      </c>
      <c r="Q36" s="52">
        <v>5455287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/>
      <c r="G37" s="17">
        <v>506</v>
      </c>
      <c r="H37" s="18">
        <v>1755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212528</v>
      </c>
      <c r="G38" s="22">
        <v>216485</v>
      </c>
      <c r="H38" s="23">
        <v>223486</v>
      </c>
      <c r="I38" s="9"/>
    </row>
    <row r="39" spans="1:9" ht="26.25" customHeight="1">
      <c r="A39" s="303"/>
      <c r="B39" s="314" t="s">
        <v>126</v>
      </c>
      <c r="C39" s="307" t="s">
        <v>102</v>
      </c>
      <c r="D39" s="308"/>
      <c r="E39" s="20"/>
      <c r="F39" s="21">
        <v>178628</v>
      </c>
      <c r="G39" s="22">
        <v>182385</v>
      </c>
      <c r="H39" s="23">
        <v>189386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33900</v>
      </c>
      <c r="G40" s="22">
        <v>34100</v>
      </c>
      <c r="H40" s="23">
        <v>34100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286806</v>
      </c>
      <c r="G41" s="22">
        <v>305642</v>
      </c>
      <c r="H41" s="23">
        <v>293373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499334</v>
      </c>
      <c r="G42" s="39">
        <f>G37+G38+G41</f>
        <v>522633</v>
      </c>
      <c r="H42" s="40">
        <f>H37+H38+H41</f>
        <v>518614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36" t="s">
        <v>148</v>
      </c>
      <c r="G43" s="17" t="s">
        <v>148</v>
      </c>
      <c r="H43" s="18" t="s">
        <v>149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2542</v>
      </c>
      <c r="G44" s="22">
        <v>2542</v>
      </c>
      <c r="H44" s="23">
        <v>2542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39904</v>
      </c>
      <c r="G45" s="66">
        <v>39904</v>
      </c>
      <c r="H45" s="92">
        <v>39904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167.9</v>
      </c>
      <c r="G46" s="30">
        <v>168.3</v>
      </c>
      <c r="H46" s="31">
        <v>168.2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422.8</v>
      </c>
      <c r="G47" s="30">
        <v>427.3</v>
      </c>
      <c r="H47" s="31">
        <v>428.7</v>
      </c>
      <c r="I47" s="9"/>
    </row>
    <row r="48" spans="1:9" ht="26.25" customHeight="1">
      <c r="A48" s="303"/>
      <c r="B48" s="312"/>
      <c r="C48" s="314" t="s">
        <v>126</v>
      </c>
      <c r="D48" s="56" t="s">
        <v>113</v>
      </c>
      <c r="E48" s="20"/>
      <c r="F48" s="29">
        <v>355.4</v>
      </c>
      <c r="G48" s="30">
        <v>360</v>
      </c>
      <c r="H48" s="31">
        <v>363.3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67.4</v>
      </c>
      <c r="G49" s="30">
        <v>67.3</v>
      </c>
      <c r="H49" s="31">
        <v>65.4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26.3</v>
      </c>
      <c r="G50" s="30">
        <v>16.9</v>
      </c>
      <c r="H50" s="31">
        <v>15.6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600</v>
      </c>
      <c r="G51" s="22">
        <v>600</v>
      </c>
      <c r="H51" s="23">
        <v>600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35521</v>
      </c>
      <c r="G52" s="94">
        <v>35521</v>
      </c>
      <c r="H52" s="95">
        <v>35521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6</v>
      </c>
      <c r="G53" s="17">
        <v>6</v>
      </c>
      <c r="H53" s="18">
        <v>6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3</v>
      </c>
      <c r="G54" s="22">
        <v>3</v>
      </c>
      <c r="H54" s="23">
        <v>3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9</v>
      </c>
      <c r="G55" s="39">
        <f>G53+G54</f>
        <v>9</v>
      </c>
      <c r="H55" s="40">
        <f>H53+H54</f>
        <v>9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213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26960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1965163</v>
      </c>
      <c r="P5" s="17">
        <v>1807219</v>
      </c>
      <c r="Q5" s="18">
        <v>1856131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31134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1170128</v>
      </c>
      <c r="P6" s="22">
        <v>1162284</v>
      </c>
      <c r="Q6" s="23">
        <v>1197835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130422</v>
      </c>
      <c r="G7" s="17">
        <v>131162</v>
      </c>
      <c r="H7" s="18">
        <v>131760</v>
      </c>
      <c r="I7" s="9"/>
      <c r="J7" s="333"/>
      <c r="K7" s="339"/>
      <c r="L7" s="337" t="s">
        <v>17</v>
      </c>
      <c r="M7" s="19" t="s">
        <v>18</v>
      </c>
      <c r="N7" s="11"/>
      <c r="O7" s="21">
        <v>898494</v>
      </c>
      <c r="P7" s="22">
        <v>909214</v>
      </c>
      <c r="Q7" s="23">
        <v>949250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57980</v>
      </c>
      <c r="G8" s="22">
        <v>62103</v>
      </c>
      <c r="H8" s="23">
        <v>63926</v>
      </c>
      <c r="I8" s="24"/>
      <c r="J8" s="333"/>
      <c r="K8" s="339"/>
      <c r="L8" s="339"/>
      <c r="M8" s="19" t="s">
        <v>20</v>
      </c>
      <c r="N8" s="11"/>
      <c r="O8" s="21">
        <v>271634</v>
      </c>
      <c r="P8" s="22">
        <v>253070</v>
      </c>
      <c r="Q8" s="23">
        <v>248585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57980</v>
      </c>
      <c r="G9" s="22">
        <v>62103</v>
      </c>
      <c r="H9" s="23">
        <v>63926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0.44455689990952446</v>
      </c>
      <c r="G10" s="26">
        <f>IF(G9=0,0,G9/G7)</f>
        <v>0.4734831734801238</v>
      </c>
      <c r="H10" s="27">
        <f>IF(H9=0,0,H9/H7)</f>
        <v>0.4851700060716454</v>
      </c>
      <c r="I10" s="9"/>
      <c r="J10" s="333"/>
      <c r="K10" s="338"/>
      <c r="L10" s="340" t="s">
        <v>27</v>
      </c>
      <c r="M10" s="341"/>
      <c r="N10" s="28"/>
      <c r="O10" s="21">
        <v>771792</v>
      </c>
      <c r="P10" s="22">
        <v>634984</v>
      </c>
      <c r="Q10" s="23">
        <v>647679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50169</v>
      </c>
      <c r="G11" s="22">
        <v>52895</v>
      </c>
      <c r="H11" s="23">
        <v>54797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1092249</v>
      </c>
      <c r="P11" s="22">
        <v>1043142</v>
      </c>
      <c r="Q11" s="23">
        <v>1136905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0.8652811314246291</v>
      </c>
      <c r="G12" s="26">
        <f>IF(G11=0,0,G11/G9)</f>
        <v>0.8517301901679468</v>
      </c>
      <c r="H12" s="27">
        <f>IF(H11=0,0,H11/H9)</f>
        <v>0.8571942558583362</v>
      </c>
      <c r="I12" s="9"/>
      <c r="J12" s="333"/>
      <c r="K12" s="337" t="s">
        <v>12</v>
      </c>
      <c r="L12" s="323" t="s">
        <v>33</v>
      </c>
      <c r="M12" s="324"/>
      <c r="N12" s="11"/>
      <c r="O12" s="21">
        <v>553644</v>
      </c>
      <c r="P12" s="22">
        <v>530852</v>
      </c>
      <c r="Q12" s="23">
        <v>648627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3400</v>
      </c>
      <c r="G13" s="30">
        <v>3400</v>
      </c>
      <c r="H13" s="31">
        <v>3400</v>
      </c>
      <c r="I13" s="9"/>
      <c r="J13" s="333"/>
      <c r="K13" s="339"/>
      <c r="L13" s="337" t="s">
        <v>17</v>
      </c>
      <c r="M13" s="19" t="s">
        <v>35</v>
      </c>
      <c r="N13" s="11"/>
      <c r="O13" s="21">
        <v>78940</v>
      </c>
      <c r="P13" s="22">
        <v>77439</v>
      </c>
      <c r="Q13" s="23">
        <v>81152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1611</v>
      </c>
      <c r="G14" s="30">
        <v>1666</v>
      </c>
      <c r="H14" s="31">
        <v>1721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1611</v>
      </c>
      <c r="G15" s="34">
        <v>1666</v>
      </c>
      <c r="H15" s="35">
        <v>1721</v>
      </c>
      <c r="I15" s="9"/>
      <c r="J15" s="333"/>
      <c r="K15" s="338"/>
      <c r="L15" s="340" t="s">
        <v>39</v>
      </c>
      <c r="M15" s="341"/>
      <c r="N15" s="28"/>
      <c r="O15" s="21">
        <v>538605</v>
      </c>
      <c r="P15" s="22">
        <v>512290</v>
      </c>
      <c r="Q15" s="23">
        <v>488278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113883498</v>
      </c>
      <c r="G16" s="17">
        <v>118186641</v>
      </c>
      <c r="H16" s="18">
        <v>121530034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872914</v>
      </c>
      <c r="P16" s="39">
        <f>P5-P11</f>
        <v>764077</v>
      </c>
      <c r="Q16" s="40">
        <f>Q5-Q11</f>
        <v>719226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27252386</v>
      </c>
      <c r="G17" s="22">
        <v>28172308</v>
      </c>
      <c r="H17" s="23">
        <v>28769656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3352381</v>
      </c>
      <c r="P17" s="17">
        <v>3026016</v>
      </c>
      <c r="Q17" s="18">
        <v>2136948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39329440</v>
      </c>
      <c r="G18" s="22">
        <v>40999240</v>
      </c>
      <c r="H18" s="23">
        <v>42041940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1256500</v>
      </c>
      <c r="P18" s="22">
        <v>1669800</v>
      </c>
      <c r="Q18" s="23">
        <v>1042700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2748308</v>
      </c>
      <c r="G19" s="22">
        <v>2809705</v>
      </c>
      <c r="H19" s="23">
        <v>2864191</v>
      </c>
      <c r="I19" s="9"/>
      <c r="J19" s="333"/>
      <c r="K19" s="338"/>
      <c r="L19" s="323" t="s">
        <v>27</v>
      </c>
      <c r="M19" s="324"/>
      <c r="N19" s="11"/>
      <c r="O19" s="109">
        <v>236374</v>
      </c>
      <c r="P19" s="22">
        <v>234846</v>
      </c>
      <c r="Q19" s="23">
        <v>175836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44553364</v>
      </c>
      <c r="G20" s="22">
        <v>46205388</v>
      </c>
      <c r="H20" s="23">
        <v>47854247</v>
      </c>
      <c r="I20" s="9"/>
      <c r="J20" s="333"/>
      <c r="K20" s="323" t="s">
        <v>52</v>
      </c>
      <c r="L20" s="324"/>
      <c r="M20" s="324"/>
      <c r="N20" s="41" t="s">
        <v>53</v>
      </c>
      <c r="O20" s="21">
        <v>4225023</v>
      </c>
      <c r="P20" s="22">
        <v>3790854</v>
      </c>
      <c r="Q20" s="23">
        <v>2855114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45541860</v>
      </c>
      <c r="G21" s="39">
        <v>49992275</v>
      </c>
      <c r="H21" s="40">
        <v>51168570</v>
      </c>
      <c r="I21" s="9"/>
      <c r="J21" s="333"/>
      <c r="K21" s="337" t="s">
        <v>17</v>
      </c>
      <c r="L21" s="323" t="s">
        <v>55</v>
      </c>
      <c r="M21" s="324"/>
      <c r="N21" s="11"/>
      <c r="O21" s="21">
        <v>2792801</v>
      </c>
      <c r="P21" s="22">
        <v>2127519</v>
      </c>
      <c r="Q21" s="23">
        <v>1679354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433</v>
      </c>
      <c r="G22" s="44">
        <v>445</v>
      </c>
      <c r="H22" s="45">
        <v>480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134</v>
      </c>
      <c r="G23" s="46" t="s">
        <v>134</v>
      </c>
      <c r="H23" s="48" t="s">
        <v>134</v>
      </c>
      <c r="I23" s="9"/>
      <c r="J23" s="333"/>
      <c r="K23" s="338"/>
      <c r="L23" s="323" t="s">
        <v>61</v>
      </c>
      <c r="M23" s="324"/>
      <c r="N23" s="11" t="s">
        <v>62</v>
      </c>
      <c r="O23" s="21">
        <v>1432222</v>
      </c>
      <c r="P23" s="22">
        <v>1663335</v>
      </c>
      <c r="Q23" s="23">
        <v>1175760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>
        <v>0.042</v>
      </c>
      <c r="G24" s="46">
        <v>0.04</v>
      </c>
      <c r="H24" s="48">
        <v>0.038</v>
      </c>
      <c r="I24" s="9"/>
      <c r="J24" s="334"/>
      <c r="K24" s="328" t="s">
        <v>64</v>
      </c>
      <c r="L24" s="329"/>
      <c r="M24" s="329"/>
      <c r="N24" s="37" t="s">
        <v>65</v>
      </c>
      <c r="O24" s="42">
        <f>O17-O20</f>
        <v>-872642</v>
      </c>
      <c r="P24" s="39">
        <f>P17-P20</f>
        <v>-764838</v>
      </c>
      <c r="Q24" s="40">
        <f>Q17-Q20</f>
        <v>-718166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150</v>
      </c>
      <c r="G25" s="46" t="s">
        <v>150</v>
      </c>
      <c r="H25" s="48" t="s">
        <v>150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272</v>
      </c>
      <c r="P25" s="51">
        <f>P16+P24</f>
        <v>-761</v>
      </c>
      <c r="Q25" s="52">
        <f>Q16+Q24</f>
        <v>1060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72</v>
      </c>
      <c r="O26" s="53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43050</v>
      </c>
      <c r="G27" s="30">
        <v>32950</v>
      </c>
      <c r="H27" s="31">
        <v>32950</v>
      </c>
      <c r="I27" s="9"/>
      <c r="J27" s="319" t="s">
        <v>75</v>
      </c>
      <c r="K27" s="320"/>
      <c r="L27" s="320"/>
      <c r="M27" s="320"/>
      <c r="N27" s="49" t="s">
        <v>76</v>
      </c>
      <c r="O27" s="50">
        <v>807</v>
      </c>
      <c r="P27" s="51">
        <v>1079</v>
      </c>
      <c r="Q27" s="52">
        <v>318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>
        <v>30</v>
      </c>
      <c r="G28" s="30">
        <v>23</v>
      </c>
      <c r="H28" s="31">
        <v>23</v>
      </c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24293</v>
      </c>
      <c r="G29" s="30">
        <v>21639</v>
      </c>
      <c r="H29" s="31">
        <v>23751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1079</v>
      </c>
      <c r="P29" s="51">
        <f>P25-P26+P27-P28</f>
        <v>318</v>
      </c>
      <c r="Q29" s="52">
        <f>Q25-Q26+Q27-Q28</f>
        <v>1378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>
        <v>44</v>
      </c>
      <c r="G30" s="30">
        <v>44</v>
      </c>
      <c r="H30" s="31">
        <v>41</v>
      </c>
      <c r="I30" s="9"/>
      <c r="J30" s="319" t="s">
        <v>83</v>
      </c>
      <c r="K30" s="320"/>
      <c r="L30" s="320"/>
      <c r="M30" s="320"/>
      <c r="N30" s="49" t="s">
        <v>84</v>
      </c>
      <c r="O30" s="50">
        <v>1051</v>
      </c>
      <c r="P30" s="51">
        <v>255</v>
      </c>
      <c r="Q30" s="52">
        <v>1273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19414</v>
      </c>
      <c r="G31" s="30">
        <v>19259</v>
      </c>
      <c r="H31" s="31">
        <v>20147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28</v>
      </c>
      <c r="P31" s="51">
        <f>P29-P30</f>
        <v>63</v>
      </c>
      <c r="Q31" s="52">
        <f>Q29-Q30</f>
        <v>105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7997185</v>
      </c>
      <c r="G32" s="30">
        <v>7884371</v>
      </c>
      <c r="H32" s="31">
        <v>7991969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0.7784454644161094</v>
      </c>
      <c r="P32" s="58">
        <f>IF(P5=0,0,P5/(P11+P23))</f>
        <v>0.6677385398065455</v>
      </c>
      <c r="Q32" s="59">
        <f>IF(Q5=0,0,Q5/(Q11+Q23))</f>
        <v>0.8025939770783922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361934</v>
      </c>
      <c r="G33" s="30">
        <v>366280</v>
      </c>
      <c r="H33" s="31">
        <v>289411</v>
      </c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29">
        <v>7635251</v>
      </c>
      <c r="G34" s="30">
        <v>7518091</v>
      </c>
      <c r="H34" s="31">
        <v>7702558</v>
      </c>
      <c r="I34" s="9"/>
      <c r="J34" s="319" t="s">
        <v>94</v>
      </c>
      <c r="K34" s="320"/>
      <c r="L34" s="320"/>
      <c r="M34" s="320"/>
      <c r="N34" s="49"/>
      <c r="O34" s="50">
        <v>1279800</v>
      </c>
      <c r="P34" s="51">
        <v>1122900</v>
      </c>
      <c r="Q34" s="52">
        <v>1072100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29">
        <v>5932554</v>
      </c>
      <c r="G35" s="30">
        <v>5994770</v>
      </c>
      <c r="H35" s="31">
        <v>6188751</v>
      </c>
      <c r="I35" s="9"/>
      <c r="J35" s="315" t="s">
        <v>17</v>
      </c>
      <c r="K35" s="316"/>
      <c r="L35" s="317" t="s">
        <v>96</v>
      </c>
      <c r="M35" s="318"/>
      <c r="N35" s="49"/>
      <c r="O35" s="50">
        <v>1136992</v>
      </c>
      <c r="P35" s="51">
        <v>969881</v>
      </c>
      <c r="Q35" s="52">
        <v>960338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0.7769952814910734</v>
      </c>
      <c r="G36" s="61">
        <f>IF(G35=0,0,G35/G34)</f>
        <v>0.7973792815223971</v>
      </c>
      <c r="H36" s="62">
        <f>IF(H35=0,0,H35/H34)</f>
        <v>0.8034669781129853</v>
      </c>
      <c r="I36" s="9"/>
      <c r="J36" s="319" t="s">
        <v>98</v>
      </c>
      <c r="K36" s="320"/>
      <c r="L36" s="320"/>
      <c r="M36" s="320"/>
      <c r="N36" s="49"/>
      <c r="O36" s="50">
        <v>20633102</v>
      </c>
      <c r="P36" s="51">
        <v>20628567</v>
      </c>
      <c r="Q36" s="52">
        <v>20495507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277474</v>
      </c>
      <c r="G37" s="17">
        <v>258622</v>
      </c>
      <c r="H37" s="18">
        <v>249046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820311</v>
      </c>
      <c r="G38" s="22">
        <v>829058</v>
      </c>
      <c r="H38" s="23">
        <v>868691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406447</v>
      </c>
      <c r="G39" s="22">
        <v>362449</v>
      </c>
      <c r="H39" s="23">
        <v>464259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413864</v>
      </c>
      <c r="G40" s="22">
        <v>466609</v>
      </c>
      <c r="H40" s="23">
        <v>404432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977922</v>
      </c>
      <c r="G41" s="22">
        <v>841505</v>
      </c>
      <c r="H41" s="23">
        <v>844928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2075707</v>
      </c>
      <c r="G42" s="39">
        <f>G37+G38+G41</f>
        <v>1929185</v>
      </c>
      <c r="H42" s="40">
        <f>H37+H38+H41</f>
        <v>1962665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89" t="s">
        <v>151</v>
      </c>
      <c r="G43" s="90" t="s">
        <v>151</v>
      </c>
      <c r="H43" s="91" t="s">
        <v>152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2436</v>
      </c>
      <c r="G44" s="22">
        <v>2436</v>
      </c>
      <c r="H44" s="23">
        <v>2436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39356</v>
      </c>
      <c r="G45" s="66">
        <v>39356</v>
      </c>
      <c r="H45" s="92">
        <v>39356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151.5</v>
      </c>
      <c r="G46" s="30">
        <v>151.7</v>
      </c>
      <c r="H46" s="31">
        <v>153.4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138.3</v>
      </c>
      <c r="G47" s="30">
        <v>138.3</v>
      </c>
      <c r="H47" s="31">
        <v>140.3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68.5</v>
      </c>
      <c r="G48" s="30">
        <v>60.5</v>
      </c>
      <c r="H48" s="31">
        <v>75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69.8</v>
      </c>
      <c r="G49" s="30">
        <v>77.8</v>
      </c>
      <c r="H49" s="31">
        <v>65.3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3.8</v>
      </c>
      <c r="G50" s="30">
        <v>5.2</v>
      </c>
      <c r="H50" s="31">
        <v>5.7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700</v>
      </c>
      <c r="G51" s="22">
        <v>700</v>
      </c>
      <c r="H51" s="23">
        <v>700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30773</v>
      </c>
      <c r="G52" s="94">
        <v>30773</v>
      </c>
      <c r="H52" s="95">
        <v>30773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10</v>
      </c>
      <c r="G53" s="17">
        <v>10</v>
      </c>
      <c r="H53" s="18">
        <v>11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8</v>
      </c>
      <c r="G54" s="22">
        <v>7</v>
      </c>
      <c r="H54" s="23">
        <v>7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18</v>
      </c>
      <c r="G55" s="39">
        <f>G53+G54</f>
        <v>17</v>
      </c>
      <c r="H55" s="40">
        <f>H53+H54</f>
        <v>18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5.00390625" style="64" bestFit="1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5" width="13.875" style="64" bestFit="1" customWidth="1"/>
    <col min="16" max="16" width="16.125" style="64" bestFit="1" customWidth="1"/>
    <col min="17" max="17" width="13.875" style="64" bestFit="1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153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20606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17">
        <v>8029183</v>
      </c>
      <c r="P5" s="17">
        <v>7881448</v>
      </c>
      <c r="Q5" s="18">
        <v>7824492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22026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2">
        <v>6833224</v>
      </c>
      <c r="P6" s="22">
        <v>6692611</v>
      </c>
      <c r="Q6" s="23">
        <v>6633039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7">
        <v>491302</v>
      </c>
      <c r="G7" s="17">
        <v>488339</v>
      </c>
      <c r="H7" s="18">
        <v>485876</v>
      </c>
      <c r="I7" s="9"/>
      <c r="J7" s="333"/>
      <c r="K7" s="339"/>
      <c r="L7" s="337" t="s">
        <v>17</v>
      </c>
      <c r="M7" s="19" t="s">
        <v>18</v>
      </c>
      <c r="N7" s="11"/>
      <c r="O7" s="22">
        <v>6301448</v>
      </c>
      <c r="P7" s="22">
        <v>6220875</v>
      </c>
      <c r="Q7" s="23">
        <v>6273535</v>
      </c>
    </row>
    <row r="8" spans="1:17" ht="26.25" customHeight="1">
      <c r="A8" s="326"/>
      <c r="B8" s="307" t="s">
        <v>19</v>
      </c>
      <c r="C8" s="308"/>
      <c r="D8" s="308"/>
      <c r="E8" s="20"/>
      <c r="F8" s="22">
        <v>395462</v>
      </c>
      <c r="G8" s="22">
        <v>398400</v>
      </c>
      <c r="H8" s="23">
        <v>400527</v>
      </c>
      <c r="I8" s="24"/>
      <c r="J8" s="333"/>
      <c r="K8" s="339"/>
      <c r="L8" s="339"/>
      <c r="M8" s="19" t="s">
        <v>20</v>
      </c>
      <c r="N8" s="11"/>
      <c r="O8" s="22">
        <v>531776</v>
      </c>
      <c r="P8" s="22">
        <v>471736</v>
      </c>
      <c r="Q8" s="23">
        <v>359504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2">
        <v>395462</v>
      </c>
      <c r="G9" s="22">
        <v>398400</v>
      </c>
      <c r="H9" s="23">
        <v>400527</v>
      </c>
      <c r="I9" s="9"/>
      <c r="J9" s="333"/>
      <c r="K9" s="339"/>
      <c r="L9" s="338"/>
      <c r="M9" s="19" t="s">
        <v>23</v>
      </c>
      <c r="N9" s="11" t="s">
        <v>24</v>
      </c>
      <c r="O9" s="22">
        <v>0</v>
      </c>
      <c r="P9" s="22">
        <v>0</v>
      </c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6">
        <f>IF(F9=0,0,F9/F7)</f>
        <v>0.8049265014186794</v>
      </c>
      <c r="G10" s="26">
        <f>IF(G9=0,0,G9/G7)</f>
        <v>0.8158267105432906</v>
      </c>
      <c r="H10" s="27">
        <f>IF(H9=0,0,H9/H7)</f>
        <v>0.8243399550502597</v>
      </c>
      <c r="I10" s="9"/>
      <c r="J10" s="333"/>
      <c r="K10" s="338"/>
      <c r="L10" s="340" t="s">
        <v>27</v>
      </c>
      <c r="M10" s="341"/>
      <c r="N10" s="28"/>
      <c r="O10" s="22">
        <v>1195386</v>
      </c>
      <c r="P10" s="22">
        <v>1187964</v>
      </c>
      <c r="Q10" s="23">
        <v>1181148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2">
        <v>367697</v>
      </c>
      <c r="G11" s="22">
        <v>372645</v>
      </c>
      <c r="H11" s="23">
        <v>376683</v>
      </c>
      <c r="I11" s="9"/>
      <c r="J11" s="333"/>
      <c r="K11" s="324" t="s">
        <v>30</v>
      </c>
      <c r="L11" s="324"/>
      <c r="M11" s="324"/>
      <c r="N11" s="11" t="s">
        <v>22</v>
      </c>
      <c r="O11" s="22">
        <v>5469735</v>
      </c>
      <c r="P11" s="22">
        <v>5304287</v>
      </c>
      <c r="Q11" s="23">
        <v>5382400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6">
        <f>IF(F11=0,0,F11/F9)</f>
        <v>0.9297909786528162</v>
      </c>
      <c r="G12" s="26">
        <f>IF(G11=0,0,G11/G9)</f>
        <v>0.9353539156626506</v>
      </c>
      <c r="H12" s="27">
        <f>IF(H11=0,0,H11/H9)</f>
        <v>0.9404684328397337</v>
      </c>
      <c r="I12" s="9"/>
      <c r="J12" s="333"/>
      <c r="K12" s="337" t="s">
        <v>12</v>
      </c>
      <c r="L12" s="323" t="s">
        <v>33</v>
      </c>
      <c r="M12" s="324"/>
      <c r="N12" s="11"/>
      <c r="O12" s="22">
        <v>3294693</v>
      </c>
      <c r="P12" s="22">
        <v>3235446</v>
      </c>
      <c r="Q12" s="23">
        <v>3383492</v>
      </c>
    </row>
    <row r="13" spans="1:17" ht="26.25" customHeight="1">
      <c r="A13" s="326"/>
      <c r="B13" s="307" t="s">
        <v>34</v>
      </c>
      <c r="C13" s="308"/>
      <c r="D13" s="308"/>
      <c r="E13" s="20"/>
      <c r="F13" s="30">
        <v>4615</v>
      </c>
      <c r="G13" s="30">
        <v>4636</v>
      </c>
      <c r="H13" s="31">
        <v>4636</v>
      </c>
      <c r="I13" s="9"/>
      <c r="J13" s="333"/>
      <c r="K13" s="339"/>
      <c r="L13" s="337" t="s">
        <v>17</v>
      </c>
      <c r="M13" s="19" t="s">
        <v>35</v>
      </c>
      <c r="N13" s="11"/>
      <c r="O13" s="22">
        <v>263399</v>
      </c>
      <c r="P13" s="22">
        <v>212790</v>
      </c>
      <c r="Q13" s="23">
        <v>194032</v>
      </c>
    </row>
    <row r="14" spans="1:17" ht="26.25" customHeight="1">
      <c r="A14" s="326"/>
      <c r="B14" s="307" t="s">
        <v>36</v>
      </c>
      <c r="C14" s="308"/>
      <c r="D14" s="308"/>
      <c r="E14" s="20"/>
      <c r="F14" s="30">
        <v>3623</v>
      </c>
      <c r="G14" s="30">
        <v>3673</v>
      </c>
      <c r="H14" s="31">
        <v>3707</v>
      </c>
      <c r="I14" s="9"/>
      <c r="J14" s="333"/>
      <c r="K14" s="339"/>
      <c r="L14" s="338"/>
      <c r="M14" s="19" t="s">
        <v>37</v>
      </c>
      <c r="N14" s="11"/>
      <c r="O14" s="22"/>
      <c r="P14" s="22">
        <v>0</v>
      </c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4">
        <v>3623</v>
      </c>
      <c r="G15" s="34">
        <v>3673</v>
      </c>
      <c r="H15" s="35">
        <v>3707</v>
      </c>
      <c r="I15" s="9"/>
      <c r="J15" s="333"/>
      <c r="K15" s="338"/>
      <c r="L15" s="340" t="s">
        <v>39</v>
      </c>
      <c r="M15" s="341"/>
      <c r="N15" s="28"/>
      <c r="O15" s="22">
        <v>1950889</v>
      </c>
      <c r="P15" s="22">
        <v>1861929</v>
      </c>
      <c r="Q15" s="23">
        <v>1775732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7">
        <v>211465058</v>
      </c>
      <c r="G16" s="17">
        <v>214408838</v>
      </c>
      <c r="H16" s="18">
        <v>216946994</v>
      </c>
      <c r="I16" s="9"/>
      <c r="J16" s="334"/>
      <c r="K16" s="328" t="s">
        <v>42</v>
      </c>
      <c r="L16" s="329"/>
      <c r="M16" s="329"/>
      <c r="N16" s="37" t="s">
        <v>29</v>
      </c>
      <c r="O16" s="39">
        <f>O5-O11</f>
        <v>2559448</v>
      </c>
      <c r="P16" s="39">
        <f>P5-P11</f>
        <v>2577161</v>
      </c>
      <c r="Q16" s="40">
        <f>Q5-Q11</f>
        <v>2442092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2">
        <v>37289544</v>
      </c>
      <c r="G17" s="22">
        <v>37966335</v>
      </c>
      <c r="H17" s="23">
        <v>38457768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17">
        <v>4646906</v>
      </c>
      <c r="P17" s="17">
        <v>4248696</v>
      </c>
      <c r="Q17" s="18">
        <v>3926467</v>
      </c>
    </row>
    <row r="18" spans="1:17" ht="26.25" customHeight="1">
      <c r="A18" s="303"/>
      <c r="B18" s="314"/>
      <c r="C18" s="307" t="s">
        <v>48</v>
      </c>
      <c r="D18" s="308"/>
      <c r="E18" s="20"/>
      <c r="F18" s="22">
        <v>114683024</v>
      </c>
      <c r="G18" s="22">
        <v>116395524</v>
      </c>
      <c r="H18" s="23">
        <v>117926524</v>
      </c>
      <c r="I18" s="9"/>
      <c r="J18" s="333"/>
      <c r="K18" s="337" t="s">
        <v>17</v>
      </c>
      <c r="L18" s="323" t="s">
        <v>49</v>
      </c>
      <c r="M18" s="324"/>
      <c r="N18" s="11"/>
      <c r="O18" s="22">
        <v>2270100</v>
      </c>
      <c r="P18" s="22">
        <v>1712500</v>
      </c>
      <c r="Q18" s="23">
        <v>1531000</v>
      </c>
    </row>
    <row r="19" spans="1:17" ht="26.25" customHeight="1">
      <c r="A19" s="303"/>
      <c r="B19" s="314"/>
      <c r="C19" s="307" t="s">
        <v>50</v>
      </c>
      <c r="D19" s="308"/>
      <c r="E19" s="20"/>
      <c r="F19" s="22">
        <v>9090857</v>
      </c>
      <c r="G19" s="22">
        <v>9243486</v>
      </c>
      <c r="H19" s="23">
        <v>9417131</v>
      </c>
      <c r="I19" s="9"/>
      <c r="J19" s="333"/>
      <c r="K19" s="338"/>
      <c r="L19" s="323" t="s">
        <v>27</v>
      </c>
      <c r="M19" s="324"/>
      <c r="N19" s="11"/>
      <c r="O19" s="22">
        <v>1526626</v>
      </c>
      <c r="P19" s="22">
        <v>1689787</v>
      </c>
      <c r="Q19" s="23">
        <v>1696296</v>
      </c>
    </row>
    <row r="20" spans="1:17" ht="26.25" customHeight="1">
      <c r="A20" s="303"/>
      <c r="B20" s="314"/>
      <c r="C20" s="307" t="s">
        <v>51</v>
      </c>
      <c r="D20" s="308"/>
      <c r="E20" s="20"/>
      <c r="F20" s="22">
        <v>50401633</v>
      </c>
      <c r="G20" s="22">
        <v>50803493</v>
      </c>
      <c r="H20" s="23">
        <v>51145571</v>
      </c>
      <c r="I20" s="9"/>
      <c r="J20" s="333"/>
      <c r="K20" s="323" t="s">
        <v>52</v>
      </c>
      <c r="L20" s="324"/>
      <c r="M20" s="324"/>
      <c r="N20" s="41" t="s">
        <v>53</v>
      </c>
      <c r="O20" s="22">
        <v>7227523</v>
      </c>
      <c r="P20" s="22">
        <v>6837148</v>
      </c>
      <c r="Q20" s="23">
        <v>6418483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39">
        <v>69190594</v>
      </c>
      <c r="G21" s="39">
        <v>70544175</v>
      </c>
      <c r="H21" s="40">
        <v>71527041</v>
      </c>
      <c r="I21" s="9"/>
      <c r="J21" s="333"/>
      <c r="K21" s="337" t="s">
        <v>17</v>
      </c>
      <c r="L21" s="323" t="s">
        <v>55</v>
      </c>
      <c r="M21" s="324"/>
      <c r="N21" s="11"/>
      <c r="O21" s="22">
        <v>3123105</v>
      </c>
      <c r="P21" s="22">
        <v>2943780</v>
      </c>
      <c r="Q21" s="23">
        <v>2538156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4">
        <v>971</v>
      </c>
      <c r="G22" s="44">
        <v>980</v>
      </c>
      <c r="H22" s="45">
        <v>989</v>
      </c>
      <c r="I22" s="9"/>
      <c r="J22" s="333"/>
      <c r="K22" s="339"/>
      <c r="L22" s="46" t="s">
        <v>17</v>
      </c>
      <c r="M22" s="19" t="s">
        <v>58</v>
      </c>
      <c r="N22" s="11"/>
      <c r="O22" s="22"/>
      <c r="P22" s="22">
        <v>0</v>
      </c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105" t="s">
        <v>134</v>
      </c>
      <c r="G23" s="46" t="s">
        <v>134</v>
      </c>
      <c r="H23" s="48" t="s">
        <v>134</v>
      </c>
      <c r="I23" s="9"/>
      <c r="J23" s="333"/>
      <c r="K23" s="338"/>
      <c r="L23" s="323" t="s">
        <v>61</v>
      </c>
      <c r="M23" s="324"/>
      <c r="N23" s="11" t="s">
        <v>62</v>
      </c>
      <c r="O23" s="22">
        <v>4104418</v>
      </c>
      <c r="P23" s="22">
        <v>3893368</v>
      </c>
      <c r="Q23" s="23">
        <v>3880327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6">
        <v>0.032</v>
      </c>
      <c r="G24" s="46">
        <v>0.032</v>
      </c>
      <c r="H24" s="48">
        <v>0.031</v>
      </c>
      <c r="I24" s="9"/>
      <c r="J24" s="334"/>
      <c r="K24" s="328" t="s">
        <v>64</v>
      </c>
      <c r="L24" s="329"/>
      <c r="M24" s="329"/>
      <c r="N24" s="37" t="s">
        <v>65</v>
      </c>
      <c r="O24" s="39">
        <f>O17-O20</f>
        <v>-2580617</v>
      </c>
      <c r="P24" s="39">
        <f>P17-P20</f>
        <v>-2588452</v>
      </c>
      <c r="Q24" s="40">
        <f>Q17-Q20</f>
        <v>-2492016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106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69</v>
      </c>
      <c r="O25" s="51">
        <f>O16+O24</f>
        <v>-21169</v>
      </c>
      <c r="P25" s="51">
        <f>P16+P24</f>
        <v>-11291</v>
      </c>
      <c r="Q25" s="52">
        <f>Q16+Q24</f>
        <v>-49924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2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72</v>
      </c>
      <c r="O26" s="54"/>
      <c r="P26" s="54">
        <v>0</v>
      </c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30">
        <v>12700</v>
      </c>
      <c r="G27" s="30">
        <v>12700</v>
      </c>
      <c r="H27" s="31">
        <v>12700</v>
      </c>
      <c r="I27" s="9"/>
      <c r="J27" s="319" t="s">
        <v>75</v>
      </c>
      <c r="K27" s="320"/>
      <c r="L27" s="320"/>
      <c r="M27" s="320"/>
      <c r="N27" s="49" t="s">
        <v>76</v>
      </c>
      <c r="O27" s="51">
        <v>306632</v>
      </c>
      <c r="P27" s="51">
        <v>285463</v>
      </c>
      <c r="Q27" s="52">
        <v>274173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30">
        <v>26</v>
      </c>
      <c r="G28" s="30">
        <v>26</v>
      </c>
      <c r="H28" s="31">
        <v>26</v>
      </c>
      <c r="I28" s="9"/>
      <c r="J28" s="319" t="s">
        <v>78</v>
      </c>
      <c r="K28" s="320"/>
      <c r="L28" s="320"/>
      <c r="M28" s="320"/>
      <c r="N28" s="49" t="s">
        <v>79</v>
      </c>
      <c r="O28" s="54"/>
      <c r="P28" s="54">
        <v>0</v>
      </c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30">
        <v>147109</v>
      </c>
      <c r="G29" s="30">
        <v>151670</v>
      </c>
      <c r="H29" s="31">
        <v>145992</v>
      </c>
      <c r="I29" s="9"/>
      <c r="J29" s="319" t="s">
        <v>81</v>
      </c>
      <c r="K29" s="320"/>
      <c r="L29" s="320"/>
      <c r="M29" s="320"/>
      <c r="N29" s="49" t="s">
        <v>82</v>
      </c>
      <c r="O29" s="51">
        <f>O25-O26+O27-O28</f>
        <v>285463</v>
      </c>
      <c r="P29" s="51">
        <f>P25-P26+P27-P28</f>
        <v>274172</v>
      </c>
      <c r="Q29" s="52">
        <f>Q25-Q26+Q27-Q28</f>
        <v>224249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30">
        <v>15</v>
      </c>
      <c r="G30" s="30">
        <v>15</v>
      </c>
      <c r="H30" s="31">
        <v>15</v>
      </c>
      <c r="I30" s="9"/>
      <c r="J30" s="319" t="s">
        <v>83</v>
      </c>
      <c r="K30" s="320"/>
      <c r="L30" s="320"/>
      <c r="M30" s="320"/>
      <c r="N30" s="49" t="s">
        <v>84</v>
      </c>
      <c r="O30" s="51">
        <v>14492</v>
      </c>
      <c r="P30" s="51">
        <v>20013</v>
      </c>
      <c r="Q30" s="52">
        <v>25743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30">
        <v>134708</v>
      </c>
      <c r="G31" s="30">
        <v>131864</v>
      </c>
      <c r="H31" s="31">
        <v>134256</v>
      </c>
      <c r="I31" s="9"/>
      <c r="J31" s="319" t="s">
        <v>86</v>
      </c>
      <c r="K31" s="320"/>
      <c r="L31" s="320"/>
      <c r="M31" s="320"/>
      <c r="N31" s="49" t="s">
        <v>87</v>
      </c>
      <c r="O31" s="51">
        <f>O29-O30</f>
        <v>270971</v>
      </c>
      <c r="P31" s="51">
        <f>P29-P30</f>
        <v>254159</v>
      </c>
      <c r="Q31" s="52">
        <f>Q29-Q30</f>
        <v>198506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30">
        <v>49885501</v>
      </c>
      <c r="G32" s="30">
        <v>49071547</v>
      </c>
      <c r="H32" s="31">
        <v>50010045</v>
      </c>
      <c r="I32" s="9"/>
      <c r="J32" s="319" t="s">
        <v>89</v>
      </c>
      <c r="K32" s="320"/>
      <c r="L32" s="320"/>
      <c r="M32" s="320"/>
      <c r="N32" s="49"/>
      <c r="O32" s="58">
        <f>IF(O5=0,0,O5/(O11+O23))</f>
        <v>0.8386311561973159</v>
      </c>
      <c r="P32" s="58">
        <f>IF(P5=0,0,P5/(P11+P23))</f>
        <v>0.8568975461680178</v>
      </c>
      <c r="Q32" s="59">
        <f>IF(Q5=0,0,Q5/(Q11+Q23))</f>
        <v>0.8447287715593906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30">
        <v>246210</v>
      </c>
      <c r="G33" s="30">
        <v>282948</v>
      </c>
      <c r="H33" s="31">
        <v>223894</v>
      </c>
      <c r="I33" s="9"/>
      <c r="J33" s="319" t="s">
        <v>92</v>
      </c>
      <c r="K33" s="320"/>
      <c r="L33" s="320"/>
      <c r="M33" s="320"/>
      <c r="N33" s="49"/>
      <c r="O33" s="58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30">
        <v>49639291</v>
      </c>
      <c r="G34" s="30">
        <v>48788599</v>
      </c>
      <c r="H34" s="31">
        <v>49786151</v>
      </c>
      <c r="I34" s="9"/>
      <c r="J34" s="319" t="s">
        <v>94</v>
      </c>
      <c r="K34" s="320"/>
      <c r="L34" s="320"/>
      <c r="M34" s="320"/>
      <c r="N34" s="49"/>
      <c r="O34" s="51">
        <v>3253788</v>
      </c>
      <c r="P34" s="51">
        <v>3349487</v>
      </c>
      <c r="Q34" s="52">
        <v>3236948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30">
        <v>39424897</v>
      </c>
      <c r="G35" s="30">
        <v>39049744</v>
      </c>
      <c r="H35" s="31">
        <v>39342888</v>
      </c>
      <c r="I35" s="9"/>
      <c r="J35" s="315" t="s">
        <v>17</v>
      </c>
      <c r="K35" s="316"/>
      <c r="L35" s="317" t="s">
        <v>96</v>
      </c>
      <c r="M35" s="318"/>
      <c r="N35" s="49"/>
      <c r="O35" s="51">
        <v>2029352</v>
      </c>
      <c r="P35" s="51">
        <v>1949268</v>
      </c>
      <c r="Q35" s="52">
        <v>1801068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1">
        <f>IF(F35=0,0,F35/F34)</f>
        <v>0.794227641164335</v>
      </c>
      <c r="G36" s="61">
        <f>IF(G35=0,0,G35/G34)</f>
        <v>0.8003866641056858</v>
      </c>
      <c r="H36" s="62">
        <f>IF(H35=0,0,H35/H34)</f>
        <v>0.7902375903692576</v>
      </c>
      <c r="I36" s="9"/>
      <c r="J36" s="319" t="s">
        <v>98</v>
      </c>
      <c r="K36" s="320"/>
      <c r="L36" s="320"/>
      <c r="M36" s="320"/>
      <c r="N36" s="49"/>
      <c r="O36" s="51">
        <v>69273038</v>
      </c>
      <c r="P36" s="51">
        <v>67092170</v>
      </c>
      <c r="Q36" s="52">
        <v>64742843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17">
        <v>506578</v>
      </c>
      <c r="G37" s="17">
        <v>471736</v>
      </c>
      <c r="H37" s="18">
        <v>359504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2">
        <v>7090767</v>
      </c>
      <c r="G38" s="22">
        <v>7029239</v>
      </c>
      <c r="H38" s="23">
        <v>7236951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2">
        <v>3011529</v>
      </c>
      <c r="G39" s="22">
        <v>2908149</v>
      </c>
      <c r="H39" s="23">
        <v>3148422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2">
        <v>4079238</v>
      </c>
      <c r="G40" s="22">
        <v>4121090</v>
      </c>
      <c r="H40" s="23">
        <v>4088529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2">
        <v>1737106</v>
      </c>
      <c r="G41" s="22">
        <v>1696680</v>
      </c>
      <c r="H41" s="23">
        <v>1666272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39">
        <f>F37+F38+F41</f>
        <v>9334451</v>
      </c>
      <c r="G42" s="39">
        <f>G37+G38+G41</f>
        <v>9197655</v>
      </c>
      <c r="H42" s="40">
        <f>H37+H38+H41</f>
        <v>9262727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107" t="s">
        <v>154</v>
      </c>
      <c r="G43" s="107" t="s">
        <v>154</v>
      </c>
      <c r="H43" s="108" t="s">
        <v>154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2">
        <v>2356</v>
      </c>
      <c r="G44" s="22">
        <v>2356</v>
      </c>
      <c r="H44" s="23">
        <v>2356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6">
        <v>39173</v>
      </c>
      <c r="G45" s="66">
        <v>39173</v>
      </c>
      <c r="H45" s="92">
        <v>39173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30">
        <v>159.8</v>
      </c>
      <c r="G46" s="30">
        <v>159.3</v>
      </c>
      <c r="H46" s="31">
        <v>159.5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30">
        <v>179.9</v>
      </c>
      <c r="G47" s="30">
        <v>180</v>
      </c>
      <c r="H47" s="31">
        <v>183.9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30">
        <v>76.4</v>
      </c>
      <c r="G48" s="30">
        <v>74.5</v>
      </c>
      <c r="H48" s="31">
        <v>80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30">
        <v>103.5</v>
      </c>
      <c r="G49" s="30">
        <v>105.5</v>
      </c>
      <c r="H49" s="31">
        <v>103.9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30">
        <v>38</v>
      </c>
      <c r="G50" s="30">
        <v>20.5</v>
      </c>
      <c r="H50" s="31">
        <v>25.2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2">
        <v>700</v>
      </c>
      <c r="G51" s="22">
        <v>700</v>
      </c>
      <c r="H51" s="23">
        <v>700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4">
        <v>25659</v>
      </c>
      <c r="G52" s="94">
        <v>25659</v>
      </c>
      <c r="H52" s="95">
        <v>25659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7">
        <v>31</v>
      </c>
      <c r="G53" s="17">
        <v>27</v>
      </c>
      <c r="H53" s="18">
        <v>26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2">
        <v>21</v>
      </c>
      <c r="G54" s="22">
        <v>22</v>
      </c>
      <c r="H54" s="23">
        <v>22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39">
        <f>F53+F54</f>
        <v>52</v>
      </c>
      <c r="G55" s="39">
        <f>G53+G54</f>
        <v>49</v>
      </c>
      <c r="H55" s="40">
        <f>H53+H54</f>
        <v>48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5" width="13.625" style="64" customWidth="1"/>
    <col min="16" max="17" width="13.87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225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26952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17">
        <v>2252674</v>
      </c>
      <c r="P5" s="17">
        <v>2270285</v>
      </c>
      <c r="Q5" s="18">
        <v>2343459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32233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2">
        <v>1345214</v>
      </c>
      <c r="P6" s="22">
        <v>1336311</v>
      </c>
      <c r="Q6" s="23">
        <v>1431135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157033</v>
      </c>
      <c r="G7" s="17">
        <v>157363</v>
      </c>
      <c r="H7" s="18">
        <v>156725</v>
      </c>
      <c r="I7" s="9"/>
      <c r="J7" s="333"/>
      <c r="K7" s="339"/>
      <c r="L7" s="337" t="s">
        <v>17</v>
      </c>
      <c r="M7" s="19" t="s">
        <v>18</v>
      </c>
      <c r="N7" s="11"/>
      <c r="O7" s="22">
        <v>1048718</v>
      </c>
      <c r="P7" s="22">
        <v>1031212</v>
      </c>
      <c r="Q7" s="23">
        <v>1126069</v>
      </c>
    </row>
    <row r="8" spans="1:17" ht="26.25" customHeight="1">
      <c r="A8" s="326"/>
      <c r="B8" s="307" t="s">
        <v>19</v>
      </c>
      <c r="C8" s="308"/>
      <c r="D8" s="308"/>
      <c r="E8" s="20"/>
      <c r="F8" s="109">
        <v>89922</v>
      </c>
      <c r="G8" s="22">
        <v>90987</v>
      </c>
      <c r="H8" s="23">
        <v>99122</v>
      </c>
      <c r="I8" s="110"/>
      <c r="J8" s="333"/>
      <c r="K8" s="339"/>
      <c r="L8" s="339"/>
      <c r="M8" s="19" t="s">
        <v>20</v>
      </c>
      <c r="N8" s="11"/>
      <c r="O8" s="22">
        <v>295483</v>
      </c>
      <c r="P8" s="22">
        <v>303983</v>
      </c>
      <c r="Q8" s="23">
        <v>304151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109">
        <v>89922</v>
      </c>
      <c r="G9" s="22">
        <v>90987</v>
      </c>
      <c r="H9" s="23">
        <v>99122</v>
      </c>
      <c r="I9" s="9"/>
      <c r="J9" s="333"/>
      <c r="K9" s="339"/>
      <c r="L9" s="338"/>
      <c r="M9" s="19" t="s">
        <v>23</v>
      </c>
      <c r="N9" s="11" t="s">
        <v>24</v>
      </c>
      <c r="O9" s="22"/>
      <c r="P9" s="22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111">
        <v>0.573</v>
      </c>
      <c r="G10" s="26">
        <v>0.578</v>
      </c>
      <c r="H10" s="27">
        <f>IF(H9=0,0,H9/H7)</f>
        <v>0.6324581272930292</v>
      </c>
      <c r="I10" s="9"/>
      <c r="J10" s="333"/>
      <c r="K10" s="338"/>
      <c r="L10" s="340" t="s">
        <v>27</v>
      </c>
      <c r="M10" s="341"/>
      <c r="N10" s="28"/>
      <c r="O10" s="22">
        <v>907400</v>
      </c>
      <c r="P10" s="22">
        <v>933944</v>
      </c>
      <c r="Q10" s="23">
        <v>912188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109">
        <v>78795</v>
      </c>
      <c r="G11" s="22">
        <v>80905</v>
      </c>
      <c r="H11" s="23">
        <v>88803</v>
      </c>
      <c r="I11" s="9"/>
      <c r="J11" s="333"/>
      <c r="K11" s="324" t="s">
        <v>30</v>
      </c>
      <c r="L11" s="324"/>
      <c r="M11" s="324"/>
      <c r="N11" s="11" t="s">
        <v>22</v>
      </c>
      <c r="O11" s="22">
        <v>1201586</v>
      </c>
      <c r="P11" s="22">
        <v>1194830</v>
      </c>
      <c r="Q11" s="23">
        <v>1260846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111">
        <v>0.876</v>
      </c>
      <c r="G12" s="26">
        <v>0.889</v>
      </c>
      <c r="H12" s="27">
        <f>IF(H11=0,0,H11/H9)</f>
        <v>0.8958959665866306</v>
      </c>
      <c r="I12" s="9"/>
      <c r="J12" s="333"/>
      <c r="K12" s="337" t="s">
        <v>12</v>
      </c>
      <c r="L12" s="323" t="s">
        <v>33</v>
      </c>
      <c r="M12" s="324"/>
      <c r="N12" s="11"/>
      <c r="O12" s="22">
        <v>481293</v>
      </c>
      <c r="P12" s="22">
        <v>486355</v>
      </c>
      <c r="Q12" s="23">
        <v>574768</v>
      </c>
    </row>
    <row r="13" spans="1:17" ht="26.25" customHeight="1">
      <c r="A13" s="326"/>
      <c r="B13" s="307" t="s">
        <v>34</v>
      </c>
      <c r="C13" s="308"/>
      <c r="D13" s="308"/>
      <c r="E13" s="20"/>
      <c r="F13" s="112">
        <v>1591</v>
      </c>
      <c r="G13" s="30">
        <v>1591</v>
      </c>
      <c r="H13" s="31">
        <v>1591</v>
      </c>
      <c r="I13" s="9"/>
      <c r="J13" s="333"/>
      <c r="K13" s="339"/>
      <c r="L13" s="337" t="s">
        <v>17</v>
      </c>
      <c r="M13" s="19" t="s">
        <v>35</v>
      </c>
      <c r="N13" s="11"/>
      <c r="O13" s="22">
        <v>96149</v>
      </c>
      <c r="P13" s="22">
        <v>93910</v>
      </c>
      <c r="Q13" s="23">
        <v>88721</v>
      </c>
    </row>
    <row r="14" spans="1:17" ht="26.25" customHeight="1">
      <c r="A14" s="326"/>
      <c r="B14" s="307" t="s">
        <v>36</v>
      </c>
      <c r="C14" s="308"/>
      <c r="D14" s="308"/>
      <c r="E14" s="20"/>
      <c r="F14" s="112">
        <v>1491</v>
      </c>
      <c r="G14" s="30">
        <v>1508</v>
      </c>
      <c r="H14" s="31">
        <v>1645</v>
      </c>
      <c r="I14" s="9"/>
      <c r="J14" s="333"/>
      <c r="K14" s="339"/>
      <c r="L14" s="338"/>
      <c r="M14" s="19" t="s">
        <v>37</v>
      </c>
      <c r="N14" s="11"/>
      <c r="O14" s="22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113">
        <v>1491</v>
      </c>
      <c r="G15" s="34">
        <v>1508</v>
      </c>
      <c r="H15" s="35">
        <v>1645</v>
      </c>
      <c r="I15" s="9"/>
      <c r="J15" s="333"/>
      <c r="K15" s="338"/>
      <c r="L15" s="340" t="s">
        <v>39</v>
      </c>
      <c r="M15" s="341"/>
      <c r="N15" s="28"/>
      <c r="O15" s="22">
        <v>539491</v>
      </c>
      <c r="P15" s="22">
        <v>516731</v>
      </c>
      <c r="Q15" s="23">
        <v>495534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6">
        <v>71965975</v>
      </c>
      <c r="G16" s="17">
        <v>73107730</v>
      </c>
      <c r="H16" s="18">
        <v>74417821</v>
      </c>
      <c r="I16" s="9"/>
      <c r="J16" s="334"/>
      <c r="K16" s="328" t="s">
        <v>42</v>
      </c>
      <c r="L16" s="329"/>
      <c r="M16" s="329"/>
      <c r="N16" s="37" t="s">
        <v>29</v>
      </c>
      <c r="O16" s="39">
        <f>O5-O11</f>
        <v>1051088</v>
      </c>
      <c r="P16" s="39">
        <v>1075455</v>
      </c>
      <c r="Q16" s="40">
        <v>1082613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109">
        <v>21900019</v>
      </c>
      <c r="G17" s="22">
        <v>22272021</v>
      </c>
      <c r="H17" s="23">
        <v>22758887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17">
        <v>726767</v>
      </c>
      <c r="P17" s="17">
        <v>1221604</v>
      </c>
      <c r="Q17" s="18">
        <v>1403733</v>
      </c>
    </row>
    <row r="18" spans="1:17" ht="26.25" customHeight="1">
      <c r="A18" s="303"/>
      <c r="B18" s="314"/>
      <c r="C18" s="307" t="s">
        <v>48</v>
      </c>
      <c r="D18" s="308"/>
      <c r="E18" s="20"/>
      <c r="F18" s="109">
        <v>32506645</v>
      </c>
      <c r="G18" s="22">
        <v>33148345</v>
      </c>
      <c r="H18" s="23">
        <v>33844145</v>
      </c>
      <c r="I18" s="9"/>
      <c r="J18" s="333"/>
      <c r="K18" s="337" t="s">
        <v>17</v>
      </c>
      <c r="L18" s="323" t="s">
        <v>49</v>
      </c>
      <c r="M18" s="324"/>
      <c r="N18" s="11"/>
      <c r="O18" s="22">
        <v>329500</v>
      </c>
      <c r="P18" s="22">
        <v>641700</v>
      </c>
      <c r="Q18" s="23">
        <v>695800</v>
      </c>
    </row>
    <row r="19" spans="1:17" ht="26.25" customHeight="1">
      <c r="A19" s="303"/>
      <c r="B19" s="314"/>
      <c r="C19" s="307" t="s">
        <v>50</v>
      </c>
      <c r="D19" s="308"/>
      <c r="E19" s="20"/>
      <c r="F19" s="109">
        <v>4177538</v>
      </c>
      <c r="G19" s="22">
        <v>4305591</v>
      </c>
      <c r="H19" s="23">
        <v>4433016</v>
      </c>
      <c r="I19" s="9"/>
      <c r="J19" s="333"/>
      <c r="K19" s="338"/>
      <c r="L19" s="323" t="s">
        <v>27</v>
      </c>
      <c r="M19" s="324"/>
      <c r="N19" s="11"/>
      <c r="O19" s="22">
        <v>124117</v>
      </c>
      <c r="P19" s="22">
        <v>126073</v>
      </c>
      <c r="Q19" s="23">
        <v>94617</v>
      </c>
    </row>
    <row r="20" spans="1:17" ht="26.25" customHeight="1">
      <c r="A20" s="303"/>
      <c r="B20" s="314"/>
      <c r="C20" s="307" t="s">
        <v>51</v>
      </c>
      <c r="D20" s="308"/>
      <c r="E20" s="20"/>
      <c r="F20" s="109">
        <v>13381773</v>
      </c>
      <c r="G20" s="22">
        <v>13381773</v>
      </c>
      <c r="H20" s="23">
        <v>13381773</v>
      </c>
      <c r="I20" s="9"/>
      <c r="J20" s="333"/>
      <c r="K20" s="323" t="s">
        <v>52</v>
      </c>
      <c r="L20" s="324"/>
      <c r="M20" s="324"/>
      <c r="N20" s="41" t="s">
        <v>53</v>
      </c>
      <c r="O20" s="22">
        <v>1773443</v>
      </c>
      <c r="P20" s="22">
        <v>2299206</v>
      </c>
      <c r="Q20" s="23">
        <v>2486517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38">
        <v>42671841</v>
      </c>
      <c r="G21" s="39">
        <v>43311668</v>
      </c>
      <c r="H21" s="40">
        <v>43832119</v>
      </c>
      <c r="I21" s="9"/>
      <c r="J21" s="333"/>
      <c r="K21" s="337" t="s">
        <v>17</v>
      </c>
      <c r="L21" s="323" t="s">
        <v>55</v>
      </c>
      <c r="M21" s="324"/>
      <c r="N21" s="11"/>
      <c r="O21" s="22">
        <v>624290</v>
      </c>
      <c r="P21" s="22">
        <v>1141755</v>
      </c>
      <c r="Q21" s="23">
        <v>1310091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114">
        <v>509</v>
      </c>
      <c r="G22" s="44">
        <v>546</v>
      </c>
      <c r="H22" s="45">
        <v>551</v>
      </c>
      <c r="I22" s="9"/>
      <c r="J22" s="333"/>
      <c r="K22" s="339"/>
      <c r="L22" s="46" t="s">
        <v>17</v>
      </c>
      <c r="M22" s="19" t="s">
        <v>58</v>
      </c>
      <c r="N22" s="11"/>
      <c r="O22" s="22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115" t="s">
        <v>60</v>
      </c>
      <c r="G23" s="46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22">
        <v>1149153</v>
      </c>
      <c r="P23" s="22">
        <v>1157451</v>
      </c>
      <c r="Q23" s="23">
        <v>1176426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115"/>
      <c r="G24" s="46"/>
      <c r="H24" s="48"/>
      <c r="I24" s="9"/>
      <c r="J24" s="334"/>
      <c r="K24" s="328" t="s">
        <v>64</v>
      </c>
      <c r="L24" s="329"/>
      <c r="M24" s="329"/>
      <c r="N24" s="37" t="s">
        <v>65</v>
      </c>
      <c r="O24" s="39">
        <f>O17-O20</f>
        <v>-1046676</v>
      </c>
      <c r="P24" s="116" t="s">
        <v>155</v>
      </c>
      <c r="Q24" s="117" t="s">
        <v>156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115" t="s">
        <v>157</v>
      </c>
      <c r="G25" s="46" t="s">
        <v>157</v>
      </c>
      <c r="H25" s="48" t="s">
        <v>157</v>
      </c>
      <c r="I25" s="9"/>
      <c r="J25" s="319" t="s">
        <v>68</v>
      </c>
      <c r="K25" s="320"/>
      <c r="L25" s="320"/>
      <c r="M25" s="320"/>
      <c r="N25" s="49" t="s">
        <v>69</v>
      </c>
      <c r="O25" s="51">
        <f>O16+O24</f>
        <v>4412</v>
      </c>
      <c r="P25" s="118" t="s">
        <v>158</v>
      </c>
      <c r="Q25" s="118" t="s">
        <v>159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109"/>
      <c r="G26" s="22"/>
      <c r="H26" s="23"/>
      <c r="I26" s="9"/>
      <c r="J26" s="319" t="s">
        <v>71</v>
      </c>
      <c r="K26" s="320"/>
      <c r="L26" s="320"/>
      <c r="M26" s="320"/>
      <c r="N26" s="49" t="s">
        <v>72</v>
      </c>
      <c r="O26" s="54"/>
      <c r="P26" s="54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112"/>
      <c r="G27" s="30"/>
      <c r="H27" s="31"/>
      <c r="I27" s="9"/>
      <c r="J27" s="319" t="s">
        <v>75</v>
      </c>
      <c r="K27" s="320"/>
      <c r="L27" s="320"/>
      <c r="M27" s="320"/>
      <c r="N27" s="49" t="s">
        <v>76</v>
      </c>
      <c r="O27" s="51">
        <v>48164</v>
      </c>
      <c r="P27" s="51">
        <v>52576</v>
      </c>
      <c r="Q27" s="286">
        <v>50429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112"/>
      <c r="G28" s="30"/>
      <c r="H28" s="31"/>
      <c r="I28" s="9"/>
      <c r="J28" s="319" t="s">
        <v>78</v>
      </c>
      <c r="K28" s="320"/>
      <c r="L28" s="320"/>
      <c r="M28" s="320"/>
      <c r="N28" s="49" t="s">
        <v>79</v>
      </c>
      <c r="O28" s="51"/>
      <c r="P28" s="51"/>
      <c r="Q28" s="52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112">
        <v>23118</v>
      </c>
      <c r="G29" s="30">
        <v>26394</v>
      </c>
      <c r="H29" s="31">
        <v>27664</v>
      </c>
      <c r="I29" s="9"/>
      <c r="J29" s="319" t="s">
        <v>81</v>
      </c>
      <c r="K29" s="320"/>
      <c r="L29" s="320"/>
      <c r="M29" s="320"/>
      <c r="N29" s="49" t="s">
        <v>82</v>
      </c>
      <c r="O29" s="51">
        <f>O25-O26+O27-O28</f>
        <v>52576</v>
      </c>
      <c r="P29" s="51">
        <v>50429</v>
      </c>
      <c r="Q29" s="52">
        <v>50258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112"/>
      <c r="G30" s="30"/>
      <c r="H30" s="31"/>
      <c r="I30" s="9"/>
      <c r="J30" s="319" t="s">
        <v>83</v>
      </c>
      <c r="K30" s="320"/>
      <c r="L30" s="320"/>
      <c r="M30" s="320"/>
      <c r="N30" s="49" t="s">
        <v>84</v>
      </c>
      <c r="O30" s="51">
        <v>1910</v>
      </c>
      <c r="P30" s="51">
        <v>24497</v>
      </c>
      <c r="Q30" s="52">
        <v>134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112">
        <v>23118</v>
      </c>
      <c r="G31" s="30">
        <v>23596</v>
      </c>
      <c r="H31" s="31">
        <v>26107</v>
      </c>
      <c r="I31" s="9"/>
      <c r="J31" s="319" t="s">
        <v>86</v>
      </c>
      <c r="K31" s="320"/>
      <c r="L31" s="320"/>
      <c r="M31" s="320"/>
      <c r="N31" s="49" t="s">
        <v>87</v>
      </c>
      <c r="O31" s="51">
        <f>O29-O30</f>
        <v>50666</v>
      </c>
      <c r="P31" s="51">
        <v>25932</v>
      </c>
      <c r="Q31" s="52">
        <f>Q29-Q30</f>
        <v>50124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112">
        <v>8494234</v>
      </c>
      <c r="G32" s="30">
        <v>8696164</v>
      </c>
      <c r="H32" s="31">
        <v>9661846</v>
      </c>
      <c r="I32" s="9"/>
      <c r="J32" s="319" t="s">
        <v>89</v>
      </c>
      <c r="K32" s="320"/>
      <c r="L32" s="320"/>
      <c r="M32" s="320"/>
      <c r="N32" s="49"/>
      <c r="O32" s="58">
        <f>IF(O5=0,0,O5/(O11+O23))</f>
        <v>0.9582833313268722</v>
      </c>
      <c r="P32" s="58">
        <v>0.965</v>
      </c>
      <c r="Q32" s="59">
        <f>IF(Q5=0,0,Q5/(Q11+Q23))</f>
        <v>0.9615090149970951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112"/>
      <c r="G33" s="30"/>
      <c r="H33" s="31"/>
      <c r="I33" s="9"/>
      <c r="J33" s="319" t="s">
        <v>92</v>
      </c>
      <c r="K33" s="320"/>
      <c r="L33" s="320"/>
      <c r="M33" s="320"/>
      <c r="N33" s="49"/>
      <c r="O33" s="58">
        <f>IF(O31&lt;0,O31/(O6-O9),0)</f>
        <v>0</v>
      </c>
      <c r="P33" s="58"/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112">
        <v>8494234</v>
      </c>
      <c r="G34" s="30">
        <v>8696164</v>
      </c>
      <c r="H34" s="31">
        <v>9661846</v>
      </c>
      <c r="I34" s="9"/>
      <c r="J34" s="319" t="s">
        <v>94</v>
      </c>
      <c r="K34" s="320"/>
      <c r="L34" s="320"/>
      <c r="M34" s="320"/>
      <c r="N34" s="49"/>
      <c r="O34" s="51">
        <v>1327000</v>
      </c>
      <c r="P34" s="51">
        <v>1364000</v>
      </c>
      <c r="Q34" s="52">
        <v>1310956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112">
        <v>7098430</v>
      </c>
      <c r="G35" s="30">
        <v>7108688</v>
      </c>
      <c r="H35" s="31">
        <v>7876528</v>
      </c>
      <c r="I35" s="9"/>
      <c r="J35" s="315" t="s">
        <v>17</v>
      </c>
      <c r="K35" s="316"/>
      <c r="L35" s="317" t="s">
        <v>96</v>
      </c>
      <c r="M35" s="318"/>
      <c r="N35" s="49"/>
      <c r="O35" s="51">
        <v>1304709</v>
      </c>
      <c r="P35" s="51">
        <v>1311553</v>
      </c>
      <c r="Q35" s="52">
        <v>1275538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119">
        <v>0.836</v>
      </c>
      <c r="G36" s="61">
        <v>0.817</v>
      </c>
      <c r="H36" s="62">
        <f>IF(H35=0,0,H35/H34)</f>
        <v>0.8152197830518102</v>
      </c>
      <c r="I36" s="9"/>
      <c r="J36" s="319" t="s">
        <v>98</v>
      </c>
      <c r="K36" s="320"/>
      <c r="L36" s="320"/>
      <c r="M36" s="320"/>
      <c r="N36" s="49"/>
      <c r="O36" s="51">
        <v>19992305</v>
      </c>
      <c r="P36" s="51">
        <v>19476554</v>
      </c>
      <c r="Q36" s="52">
        <v>18995928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16">
        <v>295482</v>
      </c>
      <c r="G37" s="17">
        <v>303983</v>
      </c>
      <c r="H37" s="18">
        <v>304151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109">
        <v>1062330</v>
      </c>
      <c r="G38" s="22">
        <v>1070688</v>
      </c>
      <c r="H38" s="23">
        <v>1189368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109">
        <v>632251</v>
      </c>
      <c r="G39" s="22">
        <v>641258</v>
      </c>
      <c r="H39" s="23">
        <v>730950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109">
        <v>430079</v>
      </c>
      <c r="G40" s="22">
        <v>429430</v>
      </c>
      <c r="H40" s="23">
        <v>458418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109">
        <v>992927</v>
      </c>
      <c r="G41" s="22">
        <v>977610</v>
      </c>
      <c r="H41" s="23">
        <v>943753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38">
        <v>2350739</v>
      </c>
      <c r="G42" s="39">
        <v>2352281</v>
      </c>
      <c r="H42" s="40">
        <f>H37+H38+H41</f>
        <v>2437272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120" t="s">
        <v>230</v>
      </c>
      <c r="G43" s="121" t="s">
        <v>230</v>
      </c>
      <c r="H43" s="122" t="s">
        <v>231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109">
        <v>2205</v>
      </c>
      <c r="G44" s="22">
        <v>2205</v>
      </c>
      <c r="H44" s="23">
        <v>2205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123">
        <v>40269</v>
      </c>
      <c r="G45" s="66">
        <v>40269</v>
      </c>
      <c r="H45" s="92">
        <v>40269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112">
        <v>147.7</v>
      </c>
      <c r="G46" s="30">
        <v>145.1</v>
      </c>
      <c r="H46" s="31">
        <v>143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112">
        <v>149.7</v>
      </c>
      <c r="G47" s="30">
        <v>150.6</v>
      </c>
      <c r="H47" s="31">
        <v>151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112">
        <v>89.1</v>
      </c>
      <c r="G48" s="30">
        <v>90.2</v>
      </c>
      <c r="H48" s="31">
        <v>92.8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112">
        <v>60.6</v>
      </c>
      <c r="G49" s="30">
        <v>60.4</v>
      </c>
      <c r="H49" s="31">
        <v>58.2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112">
        <v>18.6</v>
      </c>
      <c r="G50" s="30">
        <v>12.6</v>
      </c>
      <c r="H50" s="31">
        <v>13.7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109">
        <v>700</v>
      </c>
      <c r="G51" s="22">
        <v>700</v>
      </c>
      <c r="H51" s="23">
        <v>700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124">
        <v>39173</v>
      </c>
      <c r="G52" s="94">
        <v>39173</v>
      </c>
      <c r="H52" s="95">
        <v>39173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6">
        <v>13</v>
      </c>
      <c r="G53" s="17">
        <v>13</v>
      </c>
      <c r="H53" s="18">
        <v>12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109">
        <v>8</v>
      </c>
      <c r="G54" s="22">
        <v>8</v>
      </c>
      <c r="H54" s="23">
        <v>8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38">
        <v>21</v>
      </c>
      <c r="G55" s="39">
        <v>21</v>
      </c>
      <c r="H55" s="40">
        <f>H53+H54</f>
        <v>20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"/>
  <sheetViews>
    <sheetView showZeros="0" view="pageBreakPreview" zoomScale="80" zoomScaleNormal="75" zoomScaleSheetLayoutView="80" zoomScalePageLayoutView="0" workbookViewId="0" topLeftCell="A1">
      <selection activeCell="K20" sqref="K20:M20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64" customWidth="1"/>
    <col min="9" max="9" width="2.125" style="64" customWidth="1"/>
    <col min="10" max="11" width="2.875" style="64" bestFit="1" customWidth="1"/>
    <col min="12" max="12" width="5.25390625" style="64" bestFit="1" customWidth="1"/>
    <col min="13" max="13" width="21.625" style="64" customWidth="1"/>
    <col min="14" max="14" width="3.375" style="64" bestFit="1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160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24027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36">
        <v>950549</v>
      </c>
      <c r="P5" s="17">
        <v>1016044</v>
      </c>
      <c r="Q5" s="18">
        <v>1000016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26582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21">
        <v>876000</v>
      </c>
      <c r="P6" s="22">
        <v>836389</v>
      </c>
      <c r="Q6" s="23">
        <v>820038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6">
        <v>94546</v>
      </c>
      <c r="G7" s="17">
        <v>93327</v>
      </c>
      <c r="H7" s="18">
        <v>92569</v>
      </c>
      <c r="I7" s="9"/>
      <c r="J7" s="333"/>
      <c r="K7" s="339"/>
      <c r="L7" s="337" t="s">
        <v>17</v>
      </c>
      <c r="M7" s="19" t="s">
        <v>18</v>
      </c>
      <c r="N7" s="11"/>
      <c r="O7" s="21">
        <v>762983</v>
      </c>
      <c r="P7" s="22">
        <v>728986</v>
      </c>
      <c r="Q7" s="23">
        <v>708965</v>
      </c>
    </row>
    <row r="8" spans="1:17" ht="26.25" customHeight="1">
      <c r="A8" s="326"/>
      <c r="B8" s="307" t="s">
        <v>19</v>
      </c>
      <c r="C8" s="308"/>
      <c r="D8" s="308"/>
      <c r="E8" s="20"/>
      <c r="F8" s="21">
        <v>31622</v>
      </c>
      <c r="G8" s="22">
        <v>31681</v>
      </c>
      <c r="H8" s="23">
        <v>31066</v>
      </c>
      <c r="I8" s="24"/>
      <c r="J8" s="333"/>
      <c r="K8" s="339"/>
      <c r="L8" s="339"/>
      <c r="M8" s="19" t="s">
        <v>20</v>
      </c>
      <c r="N8" s="11"/>
      <c r="O8" s="21">
        <v>112363</v>
      </c>
      <c r="P8" s="22">
        <v>106100</v>
      </c>
      <c r="Q8" s="23">
        <v>109785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21">
        <v>31622</v>
      </c>
      <c r="G9" s="22">
        <v>31681</v>
      </c>
      <c r="H9" s="23">
        <v>31066</v>
      </c>
      <c r="I9" s="9"/>
      <c r="J9" s="333"/>
      <c r="K9" s="339"/>
      <c r="L9" s="338"/>
      <c r="M9" s="19" t="s">
        <v>23</v>
      </c>
      <c r="N9" s="11" t="s">
        <v>24</v>
      </c>
      <c r="O9" s="21"/>
      <c r="P9" s="22"/>
      <c r="Q9" s="23">
        <v>0</v>
      </c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25">
        <f>IF(F9=0,0,F9/F7)</f>
        <v>0.3344615319527003</v>
      </c>
      <c r="G10" s="26">
        <f>IF(G9=0,0,G9/G7)</f>
        <v>0.33946232065747317</v>
      </c>
      <c r="H10" s="27">
        <f>IF(H9=0,0,H9/H7)</f>
        <v>0.33559831044950256</v>
      </c>
      <c r="I10" s="9"/>
      <c r="J10" s="333"/>
      <c r="K10" s="338"/>
      <c r="L10" s="340" t="s">
        <v>27</v>
      </c>
      <c r="M10" s="341"/>
      <c r="N10" s="28"/>
      <c r="O10" s="21">
        <v>62230</v>
      </c>
      <c r="P10" s="22">
        <v>157551</v>
      </c>
      <c r="Q10" s="23">
        <v>161751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21">
        <v>29187</v>
      </c>
      <c r="G11" s="22">
        <v>29273</v>
      </c>
      <c r="H11" s="23">
        <v>28736</v>
      </c>
      <c r="I11" s="9"/>
      <c r="J11" s="333"/>
      <c r="K11" s="324" t="s">
        <v>30</v>
      </c>
      <c r="L11" s="324"/>
      <c r="M11" s="324"/>
      <c r="N11" s="11" t="s">
        <v>22</v>
      </c>
      <c r="O11" s="109">
        <v>549792</v>
      </c>
      <c r="P11" s="22">
        <v>562766</v>
      </c>
      <c r="Q11" s="23">
        <v>586266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25">
        <f>IF(F11=0,0,F11/F9)</f>
        <v>0.9229966479033584</v>
      </c>
      <c r="G12" s="26">
        <f>IF(G11=0,0,G11/G9)</f>
        <v>0.9239922982229096</v>
      </c>
      <c r="H12" s="27">
        <f>IF(H11=0,0,H11/H9)</f>
        <v>0.9249983905234018</v>
      </c>
      <c r="I12" s="9"/>
      <c r="J12" s="333"/>
      <c r="K12" s="337" t="s">
        <v>12</v>
      </c>
      <c r="L12" s="323" t="s">
        <v>33</v>
      </c>
      <c r="M12" s="324"/>
      <c r="N12" s="11"/>
      <c r="O12" s="21">
        <v>363980</v>
      </c>
      <c r="P12" s="22">
        <v>387604</v>
      </c>
      <c r="Q12" s="23">
        <v>425910</v>
      </c>
    </row>
    <row r="13" spans="1:17" ht="26.25" customHeight="1">
      <c r="A13" s="326"/>
      <c r="B13" s="307" t="s">
        <v>34</v>
      </c>
      <c r="C13" s="308"/>
      <c r="D13" s="308"/>
      <c r="E13" s="20"/>
      <c r="F13" s="29">
        <v>1458</v>
      </c>
      <c r="G13" s="30">
        <v>1458</v>
      </c>
      <c r="H13" s="31">
        <v>1458</v>
      </c>
      <c r="I13" s="9"/>
      <c r="J13" s="333"/>
      <c r="K13" s="339"/>
      <c r="L13" s="337" t="s">
        <v>17</v>
      </c>
      <c r="M13" s="19" t="s">
        <v>35</v>
      </c>
      <c r="N13" s="11"/>
      <c r="O13" s="21">
        <v>78525</v>
      </c>
      <c r="P13" s="22">
        <v>77489</v>
      </c>
      <c r="Q13" s="23">
        <v>65468</v>
      </c>
    </row>
    <row r="14" spans="1:17" ht="26.25" customHeight="1">
      <c r="A14" s="326"/>
      <c r="B14" s="307" t="s">
        <v>36</v>
      </c>
      <c r="C14" s="308"/>
      <c r="D14" s="308"/>
      <c r="E14" s="20"/>
      <c r="F14" s="29">
        <v>780</v>
      </c>
      <c r="G14" s="30">
        <v>801</v>
      </c>
      <c r="H14" s="31">
        <v>801</v>
      </c>
      <c r="I14" s="9"/>
      <c r="J14" s="333"/>
      <c r="K14" s="339"/>
      <c r="L14" s="338"/>
      <c r="M14" s="19" t="s">
        <v>37</v>
      </c>
      <c r="N14" s="11"/>
      <c r="O14" s="21"/>
      <c r="P14" s="22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33">
        <v>780</v>
      </c>
      <c r="G15" s="34">
        <v>801</v>
      </c>
      <c r="H15" s="35">
        <v>801</v>
      </c>
      <c r="I15" s="9"/>
      <c r="J15" s="333"/>
      <c r="K15" s="338"/>
      <c r="L15" s="340" t="s">
        <v>39</v>
      </c>
      <c r="M15" s="341"/>
      <c r="N15" s="28"/>
      <c r="O15" s="21">
        <v>181969</v>
      </c>
      <c r="P15" s="22">
        <v>171144</v>
      </c>
      <c r="Q15" s="23">
        <v>156307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36">
        <v>37904214</v>
      </c>
      <c r="G16" s="17">
        <v>38014833</v>
      </c>
      <c r="H16" s="18">
        <v>38097931</v>
      </c>
      <c r="I16" s="9"/>
      <c r="J16" s="334"/>
      <c r="K16" s="328" t="s">
        <v>42</v>
      </c>
      <c r="L16" s="329"/>
      <c r="M16" s="329"/>
      <c r="N16" s="37" t="s">
        <v>29</v>
      </c>
      <c r="O16" s="38">
        <f>O5-O11</f>
        <v>400757</v>
      </c>
      <c r="P16" s="39">
        <f>P5-P11</f>
        <v>453278</v>
      </c>
      <c r="Q16" s="40">
        <f>Q5-Q11</f>
        <v>413750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21">
        <v>13819887</v>
      </c>
      <c r="G17" s="22">
        <v>13853167</v>
      </c>
      <c r="H17" s="23">
        <v>13871067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36">
        <v>498844</v>
      </c>
      <c r="P17" s="17">
        <v>142530</v>
      </c>
      <c r="Q17" s="18">
        <v>87637</v>
      </c>
    </row>
    <row r="18" spans="1:17" ht="26.25" customHeight="1">
      <c r="A18" s="303"/>
      <c r="B18" s="314"/>
      <c r="C18" s="307" t="s">
        <v>48</v>
      </c>
      <c r="D18" s="308"/>
      <c r="E18" s="20"/>
      <c r="F18" s="21">
        <v>18536360</v>
      </c>
      <c r="G18" s="22">
        <v>18562660</v>
      </c>
      <c r="H18" s="23">
        <v>18589160</v>
      </c>
      <c r="I18" s="9"/>
      <c r="J18" s="333"/>
      <c r="K18" s="337" t="s">
        <v>17</v>
      </c>
      <c r="L18" s="323" t="s">
        <v>49</v>
      </c>
      <c r="M18" s="324"/>
      <c r="N18" s="11"/>
      <c r="O18" s="21">
        <v>251700</v>
      </c>
      <c r="P18" s="22">
        <v>66300</v>
      </c>
      <c r="Q18" s="23">
        <v>26500</v>
      </c>
    </row>
    <row r="19" spans="1:17" ht="26.25" customHeight="1">
      <c r="A19" s="303"/>
      <c r="B19" s="314"/>
      <c r="C19" s="307" t="s">
        <v>50</v>
      </c>
      <c r="D19" s="308"/>
      <c r="E19" s="20"/>
      <c r="F19" s="21">
        <v>3032647</v>
      </c>
      <c r="G19" s="22">
        <v>3038248</v>
      </c>
      <c r="H19" s="23">
        <v>3047021</v>
      </c>
      <c r="I19" s="9"/>
      <c r="J19" s="333"/>
      <c r="K19" s="338"/>
      <c r="L19" s="323" t="s">
        <v>27</v>
      </c>
      <c r="M19" s="324"/>
      <c r="N19" s="11"/>
      <c r="O19" s="109">
        <v>155407</v>
      </c>
      <c r="P19" s="22">
        <v>37349</v>
      </c>
      <c r="Q19" s="23">
        <v>34464</v>
      </c>
    </row>
    <row r="20" spans="1:17" ht="26.25" customHeight="1">
      <c r="A20" s="303"/>
      <c r="B20" s="314"/>
      <c r="C20" s="307" t="s">
        <v>51</v>
      </c>
      <c r="D20" s="308"/>
      <c r="E20" s="20"/>
      <c r="F20" s="21">
        <v>2515320</v>
      </c>
      <c r="G20" s="22">
        <v>2560758</v>
      </c>
      <c r="H20" s="23">
        <v>2590683</v>
      </c>
      <c r="I20" s="9"/>
      <c r="J20" s="333"/>
      <c r="K20" s="323" t="s">
        <v>52</v>
      </c>
      <c r="L20" s="324"/>
      <c r="M20" s="324"/>
      <c r="N20" s="41" t="s">
        <v>53</v>
      </c>
      <c r="O20" s="21">
        <v>824383</v>
      </c>
      <c r="P20" s="22">
        <v>572303</v>
      </c>
      <c r="Q20" s="23">
        <v>559992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42">
        <v>24645834</v>
      </c>
      <c r="G21" s="39">
        <v>24706794</v>
      </c>
      <c r="H21" s="40">
        <v>24742594</v>
      </c>
      <c r="I21" s="9"/>
      <c r="J21" s="333"/>
      <c r="K21" s="337" t="s">
        <v>17</v>
      </c>
      <c r="L21" s="323" t="s">
        <v>55</v>
      </c>
      <c r="M21" s="324"/>
      <c r="N21" s="11"/>
      <c r="O21" s="21">
        <v>230288</v>
      </c>
      <c r="P21" s="22">
        <v>110619</v>
      </c>
      <c r="Q21" s="23">
        <v>83098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43">
        <v>187</v>
      </c>
      <c r="G22" s="44">
        <v>187</v>
      </c>
      <c r="H22" s="45">
        <v>204</v>
      </c>
      <c r="I22" s="9"/>
      <c r="J22" s="333"/>
      <c r="K22" s="339"/>
      <c r="L22" s="46" t="s">
        <v>17</v>
      </c>
      <c r="M22" s="19" t="s">
        <v>58</v>
      </c>
      <c r="N22" s="11"/>
      <c r="O22" s="21"/>
      <c r="P22" s="22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47" t="s">
        <v>134</v>
      </c>
      <c r="G23" s="46" t="s">
        <v>134</v>
      </c>
      <c r="H23" s="48" t="s">
        <v>134</v>
      </c>
      <c r="I23" s="9"/>
      <c r="J23" s="333"/>
      <c r="K23" s="338"/>
      <c r="L23" s="323" t="s">
        <v>61</v>
      </c>
      <c r="M23" s="324"/>
      <c r="N23" s="11" t="s">
        <v>62</v>
      </c>
      <c r="O23" s="21">
        <v>594095</v>
      </c>
      <c r="P23" s="22">
        <v>461684</v>
      </c>
      <c r="Q23" s="23">
        <v>476894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47">
        <v>0.176</v>
      </c>
      <c r="G24" s="46">
        <v>0.176</v>
      </c>
      <c r="H24" s="48">
        <v>0.162</v>
      </c>
      <c r="I24" s="9"/>
      <c r="J24" s="334"/>
      <c r="K24" s="328" t="s">
        <v>64</v>
      </c>
      <c r="L24" s="329"/>
      <c r="M24" s="329"/>
      <c r="N24" s="37" t="s">
        <v>65</v>
      </c>
      <c r="O24" s="42">
        <f>O17-O20</f>
        <v>-325539</v>
      </c>
      <c r="P24" s="39">
        <f>P17-P20</f>
        <v>-429773</v>
      </c>
      <c r="Q24" s="40">
        <f>Q17-Q20</f>
        <v>-472355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47" t="s">
        <v>67</v>
      </c>
      <c r="G25" s="46" t="s">
        <v>67</v>
      </c>
      <c r="H25" s="48" t="s">
        <v>67</v>
      </c>
      <c r="I25" s="9"/>
      <c r="J25" s="319" t="s">
        <v>68</v>
      </c>
      <c r="K25" s="320"/>
      <c r="L25" s="320"/>
      <c r="M25" s="320"/>
      <c r="N25" s="49" t="s">
        <v>69</v>
      </c>
      <c r="O25" s="50">
        <f>O16+O24</f>
        <v>75218</v>
      </c>
      <c r="P25" s="51">
        <f>P16+P24</f>
        <v>23505</v>
      </c>
      <c r="Q25" s="52">
        <f>Q16+Q24</f>
        <v>-58605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21">
        <v>1</v>
      </c>
      <c r="G26" s="22">
        <v>1</v>
      </c>
      <c r="H26" s="23">
        <v>1</v>
      </c>
      <c r="I26" s="9"/>
      <c r="J26" s="319" t="s">
        <v>71</v>
      </c>
      <c r="K26" s="320"/>
      <c r="L26" s="320"/>
      <c r="M26" s="320"/>
      <c r="N26" s="49" t="s">
        <v>72</v>
      </c>
      <c r="O26" s="50"/>
      <c r="P26" s="51"/>
      <c r="Q26" s="52">
        <v>20000</v>
      </c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29">
        <v>15410</v>
      </c>
      <c r="G27" s="30">
        <v>15410</v>
      </c>
      <c r="H27" s="31">
        <v>15410</v>
      </c>
      <c r="I27" s="9"/>
      <c r="J27" s="319" t="s">
        <v>75</v>
      </c>
      <c r="K27" s="320"/>
      <c r="L27" s="320"/>
      <c r="M27" s="320"/>
      <c r="N27" s="49" t="s">
        <v>76</v>
      </c>
      <c r="O27" s="50">
        <v>113599</v>
      </c>
      <c r="P27" s="51">
        <v>188817</v>
      </c>
      <c r="Q27" s="52">
        <v>212322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29">
        <v>34</v>
      </c>
      <c r="G28" s="30">
        <v>34</v>
      </c>
      <c r="H28" s="31">
        <v>34</v>
      </c>
      <c r="I28" s="9"/>
      <c r="J28" s="319" t="s">
        <v>78</v>
      </c>
      <c r="K28" s="320"/>
      <c r="L28" s="320"/>
      <c r="M28" s="320"/>
      <c r="N28" s="49" t="s">
        <v>79</v>
      </c>
      <c r="O28" s="53"/>
      <c r="P28" s="54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29">
        <v>13592</v>
      </c>
      <c r="G29" s="30">
        <v>13592</v>
      </c>
      <c r="H29" s="31">
        <v>13592</v>
      </c>
      <c r="I29" s="9"/>
      <c r="J29" s="319" t="s">
        <v>81</v>
      </c>
      <c r="K29" s="320"/>
      <c r="L29" s="320"/>
      <c r="M29" s="320"/>
      <c r="N29" s="49" t="s">
        <v>82</v>
      </c>
      <c r="O29" s="50">
        <f>O25-O26+O27-O28</f>
        <v>188817</v>
      </c>
      <c r="P29" s="51">
        <f>P25-P26+P27-P28</f>
        <v>212322</v>
      </c>
      <c r="Q29" s="52">
        <f>Q25-Q26+Q27-Q28</f>
        <v>133717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29">
        <v>34</v>
      </c>
      <c r="G30" s="30">
        <v>34</v>
      </c>
      <c r="H30" s="31">
        <v>34</v>
      </c>
      <c r="I30" s="9"/>
      <c r="J30" s="319" t="s">
        <v>83</v>
      </c>
      <c r="K30" s="320"/>
      <c r="L30" s="320"/>
      <c r="M30" s="320"/>
      <c r="N30" s="49" t="s">
        <v>84</v>
      </c>
      <c r="O30" s="53"/>
      <c r="P30" s="51">
        <v>50558</v>
      </c>
      <c r="Q30" s="55"/>
    </row>
    <row r="31" spans="1:17" ht="26.25" customHeight="1" thickBot="1">
      <c r="A31" s="326"/>
      <c r="B31" s="321" t="s">
        <v>85</v>
      </c>
      <c r="C31" s="322"/>
      <c r="D31" s="322"/>
      <c r="E31" s="20"/>
      <c r="F31" s="29">
        <v>12420</v>
      </c>
      <c r="G31" s="30">
        <v>12109</v>
      </c>
      <c r="H31" s="31">
        <v>12044</v>
      </c>
      <c r="I31" s="9"/>
      <c r="J31" s="319" t="s">
        <v>86</v>
      </c>
      <c r="K31" s="320"/>
      <c r="L31" s="320"/>
      <c r="M31" s="320"/>
      <c r="N31" s="49" t="s">
        <v>87</v>
      </c>
      <c r="O31" s="50">
        <f>O29-O30</f>
        <v>188817</v>
      </c>
      <c r="P31" s="51">
        <f>P29-P30</f>
        <v>161764</v>
      </c>
      <c r="Q31" s="52">
        <f>Q29-Q30</f>
        <v>133717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29">
        <v>5149122</v>
      </c>
      <c r="G32" s="30">
        <v>4680987</v>
      </c>
      <c r="H32" s="31">
        <v>4666860</v>
      </c>
      <c r="I32" s="9"/>
      <c r="J32" s="319" t="s">
        <v>89</v>
      </c>
      <c r="K32" s="320"/>
      <c r="L32" s="320"/>
      <c r="M32" s="320"/>
      <c r="N32" s="49"/>
      <c r="O32" s="57">
        <f>IF(O5=0,0,O5/(O11+O23))</f>
        <v>0.8309815567446784</v>
      </c>
      <c r="P32" s="58">
        <f>IF(P5=0,0,P5/(P11+P23))</f>
        <v>0.9917946215042218</v>
      </c>
      <c r="Q32" s="59">
        <f>IF(Q5=0,0,Q5/(Q11+Q23))</f>
        <v>0.9406072463222845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29">
        <v>615693</v>
      </c>
      <c r="G33" s="30">
        <v>318690</v>
      </c>
      <c r="H33" s="31">
        <v>349380</v>
      </c>
      <c r="I33" s="9"/>
      <c r="J33" s="319" t="s">
        <v>92</v>
      </c>
      <c r="K33" s="320"/>
      <c r="L33" s="320"/>
      <c r="M33" s="320"/>
      <c r="N33" s="49"/>
      <c r="O33" s="57">
        <f>IF(O31&lt;0,O31/(O6-O9),0)</f>
        <v>0</v>
      </c>
      <c r="P33" s="5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29">
        <v>4533429</v>
      </c>
      <c r="G34" s="30">
        <v>4362297</v>
      </c>
      <c r="H34" s="31">
        <v>4317480</v>
      </c>
      <c r="I34" s="9"/>
      <c r="J34" s="319" t="s">
        <v>94</v>
      </c>
      <c r="K34" s="320"/>
      <c r="L34" s="320"/>
      <c r="M34" s="320"/>
      <c r="N34" s="49"/>
      <c r="O34" s="50">
        <v>330000</v>
      </c>
      <c r="P34" s="51">
        <v>301000</v>
      </c>
      <c r="Q34" s="52">
        <v>306000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29">
        <v>3994484</v>
      </c>
      <c r="G35" s="30">
        <v>3847089</v>
      </c>
      <c r="H35" s="31">
        <v>3768044</v>
      </c>
      <c r="I35" s="9"/>
      <c r="J35" s="315" t="s">
        <v>17</v>
      </c>
      <c r="K35" s="316"/>
      <c r="L35" s="317" t="s">
        <v>96</v>
      </c>
      <c r="M35" s="318"/>
      <c r="N35" s="49"/>
      <c r="O35" s="50">
        <v>220502</v>
      </c>
      <c r="P35" s="51">
        <v>301000</v>
      </c>
      <c r="Q35" s="52">
        <v>306000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60">
        <f>IF(F35=0,0,F35/F34)</f>
        <v>0.8811175822980795</v>
      </c>
      <c r="G36" s="61">
        <f>IF(G35=0,0,G35/G34)</f>
        <v>0.8818952492230584</v>
      </c>
      <c r="H36" s="62">
        <f>IF(H35=0,0,H35/H34)</f>
        <v>0.8727415066196021</v>
      </c>
      <c r="I36" s="9"/>
      <c r="J36" s="319" t="s">
        <v>98</v>
      </c>
      <c r="K36" s="320"/>
      <c r="L36" s="320"/>
      <c r="M36" s="320"/>
      <c r="N36" s="49"/>
      <c r="O36" s="50">
        <v>7364278</v>
      </c>
      <c r="P36" s="51">
        <v>6968894</v>
      </c>
      <c r="Q36" s="52">
        <v>6518500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36">
        <v>129457</v>
      </c>
      <c r="G37" s="17">
        <v>113882</v>
      </c>
      <c r="H37" s="18">
        <v>117424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1">
        <v>911326</v>
      </c>
      <c r="G38" s="22">
        <v>718418</v>
      </c>
      <c r="H38" s="23">
        <v>752373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1">
        <v>314516</v>
      </c>
      <c r="G39" s="22">
        <v>337216</v>
      </c>
      <c r="H39" s="23">
        <v>373710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1">
        <v>596810</v>
      </c>
      <c r="G40" s="22">
        <v>381202</v>
      </c>
      <c r="H40" s="23">
        <v>378663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1">
        <v>103104</v>
      </c>
      <c r="G41" s="22">
        <v>192150</v>
      </c>
      <c r="H41" s="23">
        <v>193363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42">
        <f>F37+F38+F41</f>
        <v>1143887</v>
      </c>
      <c r="G42" s="39">
        <f>G37+G38+G41</f>
        <v>1024450</v>
      </c>
      <c r="H42" s="40">
        <f>H37+H38+H41</f>
        <v>1063160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125" t="s">
        <v>228</v>
      </c>
      <c r="G43" s="125" t="s">
        <v>228</v>
      </c>
      <c r="H43" s="126" t="s">
        <v>228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1">
        <v>2940</v>
      </c>
      <c r="G44" s="22">
        <v>2940</v>
      </c>
      <c r="H44" s="23">
        <v>2940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5">
        <v>35886</v>
      </c>
      <c r="G45" s="65">
        <v>35886</v>
      </c>
      <c r="H45" s="92">
        <v>35886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29">
        <v>191</v>
      </c>
      <c r="G46" s="30">
        <v>189.5</v>
      </c>
      <c r="H46" s="31">
        <v>188.2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29">
        <v>228.1</v>
      </c>
      <c r="G47" s="30">
        <v>186.7</v>
      </c>
      <c r="H47" s="31">
        <v>199.7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29">
        <v>78.7</v>
      </c>
      <c r="G48" s="30">
        <v>87.7</v>
      </c>
      <c r="H48" s="31">
        <v>99.2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29">
        <v>149.4</v>
      </c>
      <c r="G49" s="30">
        <v>99.1</v>
      </c>
      <c r="H49" s="31">
        <v>100.5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29">
        <v>0.2</v>
      </c>
      <c r="G50" s="30">
        <v>0.5</v>
      </c>
      <c r="H50" s="31">
        <v>0.8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1">
        <v>1450</v>
      </c>
      <c r="G51" s="22">
        <v>1450</v>
      </c>
      <c r="H51" s="23">
        <v>1450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3">
        <v>24624</v>
      </c>
      <c r="G52" s="93">
        <v>24624</v>
      </c>
      <c r="H52" s="95">
        <v>24624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36">
        <v>11</v>
      </c>
      <c r="G53" s="17">
        <v>11</v>
      </c>
      <c r="H53" s="18">
        <v>10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1">
        <v>4</v>
      </c>
      <c r="G54" s="22">
        <v>4</v>
      </c>
      <c r="H54" s="23">
        <v>4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42">
        <f>F53+F54</f>
        <v>15</v>
      </c>
      <c r="G55" s="39">
        <f>G53+G54</f>
        <v>15</v>
      </c>
      <c r="H55" s="40">
        <f>H53+H54</f>
        <v>14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3937007874015748" bottom="0.3937007874015748" header="0.11811023622047245" footer="0.11811023622047245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7" width="12.625" style="64" customWidth="1"/>
    <col min="8" max="8" width="13.125" style="64" customWidth="1"/>
    <col min="9" max="9" width="2.125" style="64" customWidth="1"/>
    <col min="10" max="11" width="2.875" style="64" bestFit="1" customWidth="1"/>
    <col min="12" max="12" width="5.25390625" style="64" customWidth="1"/>
    <col min="13" max="13" width="21.625" style="64" customWidth="1"/>
    <col min="14" max="14" width="3.375" style="64" customWidth="1"/>
    <col min="15" max="17" width="12.625" style="64" customWidth="1"/>
    <col min="18" max="16384" width="9.00390625" style="1" customWidth="1"/>
  </cols>
  <sheetData>
    <row r="1" spans="1:17" ht="26.25" customHeight="1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6:15" ht="19.5" customHeight="1"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8.25" customHeight="1" thickBot="1">
      <c r="A3" s="3" t="s">
        <v>161</v>
      </c>
      <c r="P3" s="64" t="s">
        <v>2</v>
      </c>
    </row>
    <row r="4" spans="1:17" ht="26.25" customHeight="1" thickBot="1">
      <c r="A4" s="343" t="s">
        <v>3</v>
      </c>
      <c r="B4" s="344"/>
      <c r="C4" s="344"/>
      <c r="D4" s="344"/>
      <c r="E4" s="4"/>
      <c r="F4" s="80" t="s">
        <v>4</v>
      </c>
      <c r="G4" s="81" t="s">
        <v>5</v>
      </c>
      <c r="H4" s="82" t="s">
        <v>6</v>
      </c>
      <c r="I4" s="9"/>
      <c r="J4" s="319" t="s">
        <v>3</v>
      </c>
      <c r="K4" s="320"/>
      <c r="L4" s="320"/>
      <c r="M4" s="320"/>
      <c r="N4" s="49"/>
      <c r="O4" s="80" t="s">
        <v>4</v>
      </c>
      <c r="P4" s="81" t="s">
        <v>5</v>
      </c>
      <c r="Q4" s="82" t="s">
        <v>6</v>
      </c>
    </row>
    <row r="5" spans="1:17" ht="26.25" customHeight="1" thickBot="1">
      <c r="A5" s="343" t="s">
        <v>7</v>
      </c>
      <c r="B5" s="344"/>
      <c r="C5" s="344"/>
      <c r="D5" s="344"/>
      <c r="E5" s="4"/>
      <c r="F5" s="345">
        <v>25600</v>
      </c>
      <c r="G5" s="346"/>
      <c r="H5" s="347"/>
      <c r="I5" s="9"/>
      <c r="J5" s="332" t="s">
        <v>8</v>
      </c>
      <c r="K5" s="348" t="s">
        <v>9</v>
      </c>
      <c r="L5" s="348"/>
      <c r="M5" s="348"/>
      <c r="N5" s="10" t="s">
        <v>10</v>
      </c>
      <c r="O5" s="127">
        <v>1532619</v>
      </c>
      <c r="P5" s="127">
        <v>1588192</v>
      </c>
      <c r="Q5" s="18">
        <v>1627447</v>
      </c>
    </row>
    <row r="6" spans="1:17" ht="26.25" customHeight="1" thickBot="1">
      <c r="A6" s="343" t="s">
        <v>11</v>
      </c>
      <c r="B6" s="344"/>
      <c r="C6" s="344"/>
      <c r="D6" s="344"/>
      <c r="E6" s="4"/>
      <c r="F6" s="345">
        <v>27120</v>
      </c>
      <c r="G6" s="346"/>
      <c r="H6" s="347"/>
      <c r="I6" s="9"/>
      <c r="J6" s="333"/>
      <c r="K6" s="337" t="s">
        <v>12</v>
      </c>
      <c r="L6" s="323" t="s">
        <v>13</v>
      </c>
      <c r="M6" s="324"/>
      <c r="N6" s="11" t="s">
        <v>14</v>
      </c>
      <c r="O6" s="128">
        <v>1360654</v>
      </c>
      <c r="P6" s="128">
        <v>1362953</v>
      </c>
      <c r="Q6" s="23">
        <v>1352003</v>
      </c>
    </row>
    <row r="7" spans="1:17" ht="26.25" customHeight="1">
      <c r="A7" s="325" t="s">
        <v>15</v>
      </c>
      <c r="B7" s="305" t="s">
        <v>16</v>
      </c>
      <c r="C7" s="306"/>
      <c r="D7" s="306"/>
      <c r="E7" s="15" t="s">
        <v>10</v>
      </c>
      <c r="F7" s="127">
        <v>129630</v>
      </c>
      <c r="G7" s="127">
        <v>130065</v>
      </c>
      <c r="H7" s="18">
        <v>130469</v>
      </c>
      <c r="I7" s="9"/>
      <c r="J7" s="333"/>
      <c r="K7" s="339"/>
      <c r="L7" s="337" t="s">
        <v>17</v>
      </c>
      <c r="M7" s="19" t="s">
        <v>18</v>
      </c>
      <c r="N7" s="11"/>
      <c r="O7" s="128">
        <v>1242318</v>
      </c>
      <c r="P7" s="128">
        <v>1226502</v>
      </c>
      <c r="Q7" s="23">
        <v>1248952</v>
      </c>
    </row>
    <row r="8" spans="1:17" ht="26.25" customHeight="1">
      <c r="A8" s="326"/>
      <c r="B8" s="307" t="s">
        <v>19</v>
      </c>
      <c r="C8" s="308"/>
      <c r="D8" s="308"/>
      <c r="E8" s="20"/>
      <c r="F8" s="128">
        <v>91682</v>
      </c>
      <c r="G8" s="128">
        <v>92751</v>
      </c>
      <c r="H8" s="23">
        <v>96270</v>
      </c>
      <c r="I8" s="24"/>
      <c r="J8" s="333"/>
      <c r="K8" s="339"/>
      <c r="L8" s="339"/>
      <c r="M8" s="19" t="s">
        <v>20</v>
      </c>
      <c r="N8" s="11"/>
      <c r="O8" s="128">
        <v>118041</v>
      </c>
      <c r="P8" s="128">
        <v>136228</v>
      </c>
      <c r="Q8" s="23">
        <v>102848</v>
      </c>
    </row>
    <row r="9" spans="1:17" ht="26.25" customHeight="1">
      <c r="A9" s="326"/>
      <c r="B9" s="307" t="s">
        <v>21</v>
      </c>
      <c r="C9" s="308"/>
      <c r="D9" s="308"/>
      <c r="E9" s="20" t="s">
        <v>22</v>
      </c>
      <c r="F9" s="128">
        <v>91682</v>
      </c>
      <c r="G9" s="128">
        <v>92751</v>
      </c>
      <c r="H9" s="23">
        <v>96270</v>
      </c>
      <c r="I9" s="9"/>
      <c r="J9" s="333"/>
      <c r="K9" s="339"/>
      <c r="L9" s="338"/>
      <c r="M9" s="19" t="s">
        <v>23</v>
      </c>
      <c r="N9" s="11" t="s">
        <v>24</v>
      </c>
      <c r="O9" s="128"/>
      <c r="P9" s="128"/>
      <c r="Q9" s="23"/>
    </row>
    <row r="10" spans="1:17" ht="26.25" customHeight="1">
      <c r="A10" s="326"/>
      <c r="B10" s="307" t="s">
        <v>25</v>
      </c>
      <c r="C10" s="308"/>
      <c r="D10" s="308"/>
      <c r="E10" s="20" t="s">
        <v>26</v>
      </c>
      <c r="F10" s="129">
        <f>IF(F9=0,0,F9/F7)</f>
        <v>0.707259122116794</v>
      </c>
      <c r="G10" s="129">
        <f>IF(G9=0,0,G9/G7)</f>
        <v>0.7131126744320148</v>
      </c>
      <c r="H10" s="27">
        <f>IF(H9=0,0,H9/H7)</f>
        <v>0.7378764304164208</v>
      </c>
      <c r="I10" s="9"/>
      <c r="J10" s="333"/>
      <c r="K10" s="338"/>
      <c r="L10" s="340" t="s">
        <v>27</v>
      </c>
      <c r="M10" s="341"/>
      <c r="N10" s="28"/>
      <c r="O10" s="128">
        <v>171812</v>
      </c>
      <c r="P10" s="128">
        <v>220593</v>
      </c>
      <c r="Q10" s="23">
        <v>271513</v>
      </c>
    </row>
    <row r="11" spans="1:17" ht="26.25" customHeight="1">
      <c r="A11" s="326"/>
      <c r="B11" s="307" t="s">
        <v>28</v>
      </c>
      <c r="C11" s="308"/>
      <c r="D11" s="308"/>
      <c r="E11" s="20" t="s">
        <v>29</v>
      </c>
      <c r="F11" s="128">
        <v>88599</v>
      </c>
      <c r="G11" s="128">
        <v>90027</v>
      </c>
      <c r="H11" s="23">
        <v>93560</v>
      </c>
      <c r="I11" s="9"/>
      <c r="J11" s="333"/>
      <c r="K11" s="324" t="s">
        <v>30</v>
      </c>
      <c r="L11" s="324"/>
      <c r="M11" s="324"/>
      <c r="N11" s="11" t="s">
        <v>22</v>
      </c>
      <c r="O11" s="128">
        <v>1022524</v>
      </c>
      <c r="P11" s="128">
        <v>1099445</v>
      </c>
      <c r="Q11" s="23">
        <v>1136957</v>
      </c>
    </row>
    <row r="12" spans="1:17" ht="26.25" customHeight="1">
      <c r="A12" s="326"/>
      <c r="B12" s="307" t="s">
        <v>31</v>
      </c>
      <c r="C12" s="308"/>
      <c r="D12" s="308"/>
      <c r="E12" s="20" t="s">
        <v>32</v>
      </c>
      <c r="F12" s="129">
        <f>IF(F11=0,0,F11/F9)</f>
        <v>0.9663728976243974</v>
      </c>
      <c r="G12" s="129">
        <f>IF(G11=0,0,G11/G9)</f>
        <v>0.9706310444092247</v>
      </c>
      <c r="H12" s="27">
        <f>IF(H11=0,0,H11/H9)</f>
        <v>0.971850005193726</v>
      </c>
      <c r="I12" s="9"/>
      <c r="J12" s="333"/>
      <c r="K12" s="337" t="s">
        <v>12</v>
      </c>
      <c r="L12" s="323" t="s">
        <v>33</v>
      </c>
      <c r="M12" s="324"/>
      <c r="N12" s="11"/>
      <c r="O12" s="128">
        <v>775806</v>
      </c>
      <c r="P12" s="128">
        <v>871175</v>
      </c>
      <c r="Q12" s="23">
        <v>925384</v>
      </c>
    </row>
    <row r="13" spans="1:17" ht="26.25" customHeight="1">
      <c r="A13" s="326"/>
      <c r="B13" s="307" t="s">
        <v>34</v>
      </c>
      <c r="C13" s="308"/>
      <c r="D13" s="308"/>
      <c r="E13" s="20"/>
      <c r="F13" s="130">
        <v>2107</v>
      </c>
      <c r="G13" s="130">
        <v>2107</v>
      </c>
      <c r="H13" s="31">
        <v>2178</v>
      </c>
      <c r="I13" s="9"/>
      <c r="J13" s="333"/>
      <c r="K13" s="339"/>
      <c r="L13" s="337" t="s">
        <v>17</v>
      </c>
      <c r="M13" s="19" t="s">
        <v>35</v>
      </c>
      <c r="N13" s="11"/>
      <c r="O13" s="128">
        <v>59557</v>
      </c>
      <c r="P13" s="128">
        <v>59455</v>
      </c>
      <c r="Q13" s="23">
        <v>59018</v>
      </c>
    </row>
    <row r="14" spans="1:17" ht="26.25" customHeight="1">
      <c r="A14" s="326"/>
      <c r="B14" s="307" t="s">
        <v>36</v>
      </c>
      <c r="C14" s="308"/>
      <c r="D14" s="308"/>
      <c r="E14" s="20"/>
      <c r="F14" s="130">
        <v>1825</v>
      </c>
      <c r="G14" s="130">
        <v>1845</v>
      </c>
      <c r="H14" s="31">
        <v>1847</v>
      </c>
      <c r="I14" s="9"/>
      <c r="J14" s="333"/>
      <c r="K14" s="339"/>
      <c r="L14" s="338"/>
      <c r="M14" s="19" t="s">
        <v>37</v>
      </c>
      <c r="N14" s="11"/>
      <c r="O14" s="128"/>
      <c r="P14" s="128"/>
      <c r="Q14" s="23"/>
    </row>
    <row r="15" spans="1:17" ht="26.25" customHeight="1" thickBot="1">
      <c r="A15" s="327"/>
      <c r="B15" s="309" t="s">
        <v>38</v>
      </c>
      <c r="C15" s="310"/>
      <c r="D15" s="310"/>
      <c r="E15" s="32"/>
      <c r="F15" s="131">
        <v>1825</v>
      </c>
      <c r="G15" s="131">
        <v>1845</v>
      </c>
      <c r="H15" s="35">
        <v>1847</v>
      </c>
      <c r="I15" s="9"/>
      <c r="J15" s="333"/>
      <c r="K15" s="338"/>
      <c r="L15" s="340" t="s">
        <v>39</v>
      </c>
      <c r="M15" s="341"/>
      <c r="N15" s="28"/>
      <c r="O15" s="128">
        <v>246718</v>
      </c>
      <c r="P15" s="128">
        <v>228270</v>
      </c>
      <c r="Q15" s="23">
        <v>211573</v>
      </c>
    </row>
    <row r="16" spans="1:17" ht="26.25" customHeight="1" thickBot="1">
      <c r="A16" s="302" t="s">
        <v>40</v>
      </c>
      <c r="B16" s="305" t="s">
        <v>41</v>
      </c>
      <c r="C16" s="306"/>
      <c r="D16" s="306"/>
      <c r="E16" s="15"/>
      <c r="F16" s="127">
        <v>43633526</v>
      </c>
      <c r="G16" s="127">
        <v>44116419</v>
      </c>
      <c r="H16" s="18">
        <v>44374884</v>
      </c>
      <c r="I16" s="9"/>
      <c r="J16" s="334"/>
      <c r="K16" s="328" t="s">
        <v>42</v>
      </c>
      <c r="L16" s="329"/>
      <c r="M16" s="329"/>
      <c r="N16" s="37" t="s">
        <v>29</v>
      </c>
      <c r="O16" s="132">
        <f>O5-O11</f>
        <v>510095</v>
      </c>
      <c r="P16" s="132">
        <f>P5-P11</f>
        <v>488747</v>
      </c>
      <c r="Q16" s="40">
        <f>Q5-Q11</f>
        <v>490490</v>
      </c>
    </row>
    <row r="17" spans="1:17" ht="26.25" customHeight="1">
      <c r="A17" s="303"/>
      <c r="B17" s="314" t="s">
        <v>43</v>
      </c>
      <c r="C17" s="307" t="s">
        <v>44</v>
      </c>
      <c r="D17" s="308"/>
      <c r="E17" s="20"/>
      <c r="F17" s="128">
        <v>7295709</v>
      </c>
      <c r="G17" s="128">
        <v>7442765</v>
      </c>
      <c r="H17" s="23">
        <v>7505372</v>
      </c>
      <c r="I17" s="9"/>
      <c r="J17" s="332" t="s">
        <v>45</v>
      </c>
      <c r="K17" s="335" t="s">
        <v>46</v>
      </c>
      <c r="L17" s="336"/>
      <c r="M17" s="336"/>
      <c r="N17" s="10" t="s">
        <v>47</v>
      </c>
      <c r="O17" s="127">
        <v>414534</v>
      </c>
      <c r="P17" s="127">
        <v>451307</v>
      </c>
      <c r="Q17" s="18">
        <v>276165</v>
      </c>
    </row>
    <row r="18" spans="1:17" ht="26.25" customHeight="1">
      <c r="A18" s="303"/>
      <c r="B18" s="314"/>
      <c r="C18" s="307" t="s">
        <v>48</v>
      </c>
      <c r="D18" s="308"/>
      <c r="E18" s="20"/>
      <c r="F18" s="128">
        <v>15313200</v>
      </c>
      <c r="G18" s="128">
        <v>15486000</v>
      </c>
      <c r="H18" s="23">
        <v>15546700</v>
      </c>
      <c r="I18" s="9"/>
      <c r="J18" s="333"/>
      <c r="K18" s="337" t="s">
        <v>17</v>
      </c>
      <c r="L18" s="323" t="s">
        <v>49</v>
      </c>
      <c r="M18" s="324"/>
      <c r="N18" s="11"/>
      <c r="O18" s="128">
        <v>94000</v>
      </c>
      <c r="P18" s="128">
        <v>172800</v>
      </c>
      <c r="Q18" s="23">
        <v>60700</v>
      </c>
    </row>
    <row r="19" spans="1:17" ht="26.25" customHeight="1">
      <c r="A19" s="303"/>
      <c r="B19" s="314"/>
      <c r="C19" s="307" t="s">
        <v>50</v>
      </c>
      <c r="D19" s="308"/>
      <c r="E19" s="20"/>
      <c r="F19" s="128">
        <v>1047713</v>
      </c>
      <c r="G19" s="128">
        <v>1057683</v>
      </c>
      <c r="H19" s="23">
        <v>1063581</v>
      </c>
      <c r="I19" s="9"/>
      <c r="J19" s="333"/>
      <c r="K19" s="338"/>
      <c r="L19" s="323" t="s">
        <v>27</v>
      </c>
      <c r="M19" s="324"/>
      <c r="N19" s="11"/>
      <c r="O19" s="128">
        <v>192442</v>
      </c>
      <c r="P19" s="128">
        <v>121482</v>
      </c>
      <c r="Q19" s="23">
        <v>146960</v>
      </c>
    </row>
    <row r="20" spans="1:17" ht="26.25" customHeight="1">
      <c r="A20" s="303"/>
      <c r="B20" s="314"/>
      <c r="C20" s="307" t="s">
        <v>51</v>
      </c>
      <c r="D20" s="308"/>
      <c r="E20" s="20"/>
      <c r="F20" s="128">
        <v>19976904</v>
      </c>
      <c r="G20" s="128">
        <v>20129971</v>
      </c>
      <c r="H20" s="23">
        <v>20259231</v>
      </c>
      <c r="I20" s="9"/>
      <c r="J20" s="333"/>
      <c r="K20" s="323" t="s">
        <v>52</v>
      </c>
      <c r="L20" s="324"/>
      <c r="M20" s="324"/>
      <c r="N20" s="41" t="s">
        <v>53</v>
      </c>
      <c r="O20" s="128">
        <v>882427</v>
      </c>
      <c r="P20" s="128">
        <v>979386</v>
      </c>
      <c r="Q20" s="23">
        <v>757295</v>
      </c>
    </row>
    <row r="21" spans="1:17" ht="26.25" customHeight="1" thickBot="1">
      <c r="A21" s="304"/>
      <c r="B21" s="309" t="s">
        <v>54</v>
      </c>
      <c r="C21" s="310"/>
      <c r="D21" s="310"/>
      <c r="E21" s="32"/>
      <c r="F21" s="132">
        <v>13839037</v>
      </c>
      <c r="G21" s="132">
        <v>14122296</v>
      </c>
      <c r="H21" s="40">
        <v>14364481</v>
      </c>
      <c r="I21" s="9"/>
      <c r="J21" s="333"/>
      <c r="K21" s="337" t="s">
        <v>17</v>
      </c>
      <c r="L21" s="323" t="s">
        <v>55</v>
      </c>
      <c r="M21" s="324"/>
      <c r="N21" s="11"/>
      <c r="O21" s="128">
        <v>344939</v>
      </c>
      <c r="P21" s="128">
        <v>482893</v>
      </c>
      <c r="Q21" s="23">
        <v>258466</v>
      </c>
    </row>
    <row r="22" spans="1:17" ht="26.25" customHeight="1">
      <c r="A22" s="325" t="s">
        <v>56</v>
      </c>
      <c r="B22" s="305" t="s">
        <v>57</v>
      </c>
      <c r="C22" s="306"/>
      <c r="D22" s="306"/>
      <c r="E22" s="15"/>
      <c r="F22" s="133">
        <v>415</v>
      </c>
      <c r="G22" s="133">
        <v>416</v>
      </c>
      <c r="H22" s="45">
        <v>417</v>
      </c>
      <c r="I22" s="9"/>
      <c r="J22" s="333"/>
      <c r="K22" s="339"/>
      <c r="L22" s="46" t="s">
        <v>17</v>
      </c>
      <c r="M22" s="19" t="s">
        <v>58</v>
      </c>
      <c r="N22" s="11"/>
      <c r="O22" s="128"/>
      <c r="P22" s="128"/>
      <c r="Q22" s="23"/>
    </row>
    <row r="23" spans="1:17" ht="26.25" customHeight="1">
      <c r="A23" s="326"/>
      <c r="B23" s="307" t="s">
        <v>59</v>
      </c>
      <c r="C23" s="308"/>
      <c r="D23" s="308"/>
      <c r="E23" s="20"/>
      <c r="F23" s="134" t="s">
        <v>162</v>
      </c>
      <c r="G23" s="134" t="s">
        <v>60</v>
      </c>
      <c r="H23" s="48" t="s">
        <v>60</v>
      </c>
      <c r="I23" s="9"/>
      <c r="J23" s="333"/>
      <c r="K23" s="338"/>
      <c r="L23" s="323" t="s">
        <v>61</v>
      </c>
      <c r="M23" s="324"/>
      <c r="N23" s="11" t="s">
        <v>62</v>
      </c>
      <c r="O23" s="128">
        <v>537488</v>
      </c>
      <c r="P23" s="128">
        <v>496493</v>
      </c>
      <c r="Q23" s="23">
        <v>498829</v>
      </c>
    </row>
    <row r="24" spans="1:17" ht="26.25" customHeight="1" thickBot="1">
      <c r="A24" s="326"/>
      <c r="B24" s="307" t="s">
        <v>63</v>
      </c>
      <c r="C24" s="308"/>
      <c r="D24" s="308"/>
      <c r="E24" s="20"/>
      <c r="F24" s="134"/>
      <c r="G24" s="134"/>
      <c r="H24" s="48"/>
      <c r="I24" s="9"/>
      <c r="J24" s="334"/>
      <c r="K24" s="328" t="s">
        <v>64</v>
      </c>
      <c r="L24" s="329"/>
      <c r="M24" s="329"/>
      <c r="N24" s="37" t="s">
        <v>65</v>
      </c>
      <c r="O24" s="132">
        <f>O17-O20</f>
        <v>-467893</v>
      </c>
      <c r="P24" s="132">
        <f>P17-P20</f>
        <v>-528079</v>
      </c>
      <c r="Q24" s="40">
        <f>Q17-Q20</f>
        <v>-481130</v>
      </c>
    </row>
    <row r="25" spans="1:17" ht="26.25" customHeight="1" thickBot="1">
      <c r="A25" s="326"/>
      <c r="B25" s="307" t="s">
        <v>66</v>
      </c>
      <c r="C25" s="308"/>
      <c r="D25" s="308"/>
      <c r="E25" s="20"/>
      <c r="F25" s="134" t="s">
        <v>163</v>
      </c>
      <c r="G25" s="134" t="s">
        <v>157</v>
      </c>
      <c r="H25" s="48" t="s">
        <v>157</v>
      </c>
      <c r="I25" s="9"/>
      <c r="J25" s="319" t="s">
        <v>68</v>
      </c>
      <c r="K25" s="320"/>
      <c r="L25" s="320"/>
      <c r="M25" s="320"/>
      <c r="N25" s="49" t="s">
        <v>69</v>
      </c>
      <c r="O25" s="135">
        <f>O16+O24</f>
        <v>42202</v>
      </c>
      <c r="P25" s="135">
        <f>P16+P24</f>
        <v>-39332</v>
      </c>
      <c r="Q25" s="52">
        <f>Q16+Q24</f>
        <v>9360</v>
      </c>
    </row>
    <row r="26" spans="1:17" ht="26.25" customHeight="1" thickBot="1">
      <c r="A26" s="326"/>
      <c r="B26" s="307" t="s">
        <v>70</v>
      </c>
      <c r="C26" s="308"/>
      <c r="D26" s="308"/>
      <c r="E26" s="20"/>
      <c r="F26" s="128"/>
      <c r="G26" s="128"/>
      <c r="H26" s="23"/>
      <c r="I26" s="9"/>
      <c r="J26" s="319" t="s">
        <v>71</v>
      </c>
      <c r="K26" s="320"/>
      <c r="L26" s="320"/>
      <c r="M26" s="320"/>
      <c r="N26" s="49" t="s">
        <v>72</v>
      </c>
      <c r="O26" s="136"/>
      <c r="P26" s="136"/>
      <c r="Q26" s="55"/>
    </row>
    <row r="27" spans="1:17" ht="26.25" customHeight="1" thickBot="1">
      <c r="A27" s="326"/>
      <c r="B27" s="330" t="s">
        <v>73</v>
      </c>
      <c r="C27" s="331"/>
      <c r="D27" s="56" t="s">
        <v>74</v>
      </c>
      <c r="E27" s="20"/>
      <c r="F27" s="130"/>
      <c r="G27" s="130"/>
      <c r="H27" s="31"/>
      <c r="I27" s="9"/>
      <c r="J27" s="319" t="s">
        <v>75</v>
      </c>
      <c r="K27" s="320"/>
      <c r="L27" s="320"/>
      <c r="M27" s="320"/>
      <c r="N27" s="49" t="s">
        <v>76</v>
      </c>
      <c r="O27" s="135">
        <v>58832</v>
      </c>
      <c r="P27" s="135">
        <v>101035</v>
      </c>
      <c r="Q27" s="52">
        <v>61703</v>
      </c>
    </row>
    <row r="28" spans="1:17" ht="26.25" customHeight="1" thickBot="1">
      <c r="A28" s="326"/>
      <c r="B28" s="330"/>
      <c r="C28" s="331"/>
      <c r="D28" s="56" t="s">
        <v>77</v>
      </c>
      <c r="E28" s="20"/>
      <c r="F28" s="130"/>
      <c r="G28" s="130"/>
      <c r="H28" s="31"/>
      <c r="I28" s="9"/>
      <c r="J28" s="319" t="s">
        <v>78</v>
      </c>
      <c r="K28" s="320"/>
      <c r="L28" s="320"/>
      <c r="M28" s="320"/>
      <c r="N28" s="49" t="s">
        <v>79</v>
      </c>
      <c r="O28" s="136"/>
      <c r="P28" s="136"/>
      <c r="Q28" s="55"/>
    </row>
    <row r="29" spans="1:17" ht="26.25" customHeight="1" thickBot="1">
      <c r="A29" s="326"/>
      <c r="B29" s="330" t="s">
        <v>80</v>
      </c>
      <c r="C29" s="331"/>
      <c r="D29" s="56" t="s">
        <v>74</v>
      </c>
      <c r="E29" s="20"/>
      <c r="F29" s="130">
        <v>36467</v>
      </c>
      <c r="G29" s="130">
        <v>36884</v>
      </c>
      <c r="H29" s="31">
        <v>37426</v>
      </c>
      <c r="I29" s="9"/>
      <c r="J29" s="319" t="s">
        <v>81</v>
      </c>
      <c r="K29" s="320"/>
      <c r="L29" s="320"/>
      <c r="M29" s="320"/>
      <c r="N29" s="49" t="s">
        <v>82</v>
      </c>
      <c r="O29" s="135">
        <f>O25-O26+O27-O28</f>
        <v>101034</v>
      </c>
      <c r="P29" s="135">
        <f>P25-P26+P27-P28</f>
        <v>61703</v>
      </c>
      <c r="Q29" s="52">
        <f>Q25-Q26+Q27-Q28</f>
        <v>71063</v>
      </c>
    </row>
    <row r="30" spans="1:17" ht="26.25" customHeight="1" thickBot="1">
      <c r="A30" s="326"/>
      <c r="B30" s="330"/>
      <c r="C30" s="331"/>
      <c r="D30" s="56" t="s">
        <v>77</v>
      </c>
      <c r="E30" s="20"/>
      <c r="F30" s="130"/>
      <c r="G30" s="130"/>
      <c r="H30" s="31"/>
      <c r="I30" s="9"/>
      <c r="J30" s="319" t="s">
        <v>83</v>
      </c>
      <c r="K30" s="320"/>
      <c r="L30" s="320"/>
      <c r="M30" s="320"/>
      <c r="N30" s="49" t="s">
        <v>84</v>
      </c>
      <c r="O30" s="135">
        <v>8557</v>
      </c>
      <c r="P30" s="135">
        <v>15157</v>
      </c>
      <c r="Q30" s="52">
        <v>12973</v>
      </c>
    </row>
    <row r="31" spans="1:17" ht="26.25" customHeight="1" thickBot="1">
      <c r="A31" s="326"/>
      <c r="B31" s="321" t="s">
        <v>85</v>
      </c>
      <c r="C31" s="322"/>
      <c r="D31" s="322"/>
      <c r="E31" s="20"/>
      <c r="F31" s="130">
        <v>33405</v>
      </c>
      <c r="G31" s="130">
        <v>33019</v>
      </c>
      <c r="H31" s="31">
        <v>33045</v>
      </c>
      <c r="I31" s="9"/>
      <c r="J31" s="319" t="s">
        <v>86</v>
      </c>
      <c r="K31" s="320"/>
      <c r="L31" s="320"/>
      <c r="M31" s="320"/>
      <c r="N31" s="49" t="s">
        <v>87</v>
      </c>
      <c r="O31" s="135">
        <f>O29-O30</f>
        <v>92477</v>
      </c>
      <c r="P31" s="135">
        <f>P29-P30</f>
        <v>46546</v>
      </c>
      <c r="Q31" s="52">
        <f>Q29-Q30</f>
        <v>58090</v>
      </c>
    </row>
    <row r="32" spans="1:17" ht="26.25" customHeight="1" thickBot="1">
      <c r="A32" s="326"/>
      <c r="B32" s="307" t="s">
        <v>88</v>
      </c>
      <c r="C32" s="308"/>
      <c r="D32" s="308"/>
      <c r="E32" s="20"/>
      <c r="F32" s="137">
        <v>12143826</v>
      </c>
      <c r="G32" s="137">
        <v>12136193</v>
      </c>
      <c r="H32" s="88">
        <v>12075609</v>
      </c>
      <c r="I32" s="9"/>
      <c r="J32" s="319" t="s">
        <v>89</v>
      </c>
      <c r="K32" s="320"/>
      <c r="L32" s="320"/>
      <c r="M32" s="320"/>
      <c r="N32" s="49"/>
      <c r="O32" s="138">
        <f>IF(O5=0,0,O5/(O11+O23))</f>
        <v>0.9824405196883101</v>
      </c>
      <c r="P32" s="138">
        <f>IF(P5=0,0,P5/(P11+P23))</f>
        <v>0.9951464279940699</v>
      </c>
      <c r="Q32" s="59">
        <f>IF(Q5=0,0,Q5/(Q11+Q23))</f>
        <v>0.9949021449015947</v>
      </c>
    </row>
    <row r="33" spans="1:17" ht="26.25" customHeight="1" thickBot="1">
      <c r="A33" s="326"/>
      <c r="B33" s="314" t="s">
        <v>90</v>
      </c>
      <c r="C33" s="307" t="s">
        <v>91</v>
      </c>
      <c r="D33" s="308"/>
      <c r="E33" s="20"/>
      <c r="F33" s="130"/>
      <c r="G33" s="130"/>
      <c r="H33" s="31"/>
      <c r="I33" s="9"/>
      <c r="J33" s="319" t="s">
        <v>92</v>
      </c>
      <c r="K33" s="320"/>
      <c r="L33" s="320"/>
      <c r="M33" s="320"/>
      <c r="N33" s="49"/>
      <c r="O33" s="138">
        <f>IF(O31&lt;0,O31/(O6-O9),0)</f>
        <v>0</v>
      </c>
      <c r="P33" s="138">
        <f>IF(P31&lt;0,P31/(P6-P9),0)</f>
        <v>0</v>
      </c>
      <c r="Q33" s="59">
        <f>IF(Q31&lt;0,Q31/(Q6-Q9),0)</f>
        <v>0</v>
      </c>
    </row>
    <row r="34" spans="1:17" ht="26.25" customHeight="1" thickBot="1">
      <c r="A34" s="326"/>
      <c r="B34" s="314"/>
      <c r="C34" s="307" t="s">
        <v>93</v>
      </c>
      <c r="D34" s="308"/>
      <c r="E34" s="20" t="s">
        <v>10</v>
      </c>
      <c r="F34" s="137">
        <v>12143826</v>
      </c>
      <c r="G34" s="137">
        <v>12136193</v>
      </c>
      <c r="H34" s="88">
        <v>12075609</v>
      </c>
      <c r="I34" s="9"/>
      <c r="J34" s="319" t="s">
        <v>94</v>
      </c>
      <c r="K34" s="320"/>
      <c r="L34" s="320"/>
      <c r="M34" s="320"/>
      <c r="N34" s="49"/>
      <c r="O34" s="135">
        <v>482295</v>
      </c>
      <c r="P34" s="135">
        <v>478303</v>
      </c>
      <c r="Q34" s="52">
        <v>521321</v>
      </c>
    </row>
    <row r="35" spans="1:17" ht="26.25" customHeight="1" thickBot="1">
      <c r="A35" s="326"/>
      <c r="B35" s="307" t="s">
        <v>95</v>
      </c>
      <c r="C35" s="308"/>
      <c r="D35" s="308"/>
      <c r="E35" s="20" t="s">
        <v>22</v>
      </c>
      <c r="F35" s="137">
        <v>10033400</v>
      </c>
      <c r="G35" s="130">
        <v>9961660</v>
      </c>
      <c r="H35" s="31">
        <v>10011846</v>
      </c>
      <c r="I35" s="9"/>
      <c r="J35" s="315" t="s">
        <v>17</v>
      </c>
      <c r="K35" s="316"/>
      <c r="L35" s="317" t="s">
        <v>96</v>
      </c>
      <c r="M35" s="318"/>
      <c r="N35" s="49"/>
      <c r="O35" s="135">
        <v>359448</v>
      </c>
      <c r="P35" s="135">
        <v>401230</v>
      </c>
      <c r="Q35" s="52">
        <v>420704</v>
      </c>
    </row>
    <row r="36" spans="1:17" ht="26.25" customHeight="1" thickBot="1">
      <c r="A36" s="327"/>
      <c r="B36" s="309" t="s">
        <v>97</v>
      </c>
      <c r="C36" s="310"/>
      <c r="D36" s="310"/>
      <c r="E36" s="32"/>
      <c r="F36" s="139">
        <f>IF(F35=0,0,F35/F34)</f>
        <v>0.8262140778367543</v>
      </c>
      <c r="G36" s="139">
        <f>IF(G35=0,0,G35/G34)</f>
        <v>0.8208224770321303</v>
      </c>
      <c r="H36" s="62">
        <f>IF(H35=0,0,H35/H34)</f>
        <v>0.8290965697879088</v>
      </c>
      <c r="I36" s="9"/>
      <c r="J36" s="319" t="s">
        <v>98</v>
      </c>
      <c r="K36" s="320"/>
      <c r="L36" s="320"/>
      <c r="M36" s="320"/>
      <c r="N36" s="49"/>
      <c r="O36" s="135">
        <v>7836539</v>
      </c>
      <c r="P36" s="135">
        <v>7512847</v>
      </c>
      <c r="Q36" s="52">
        <v>7074718</v>
      </c>
    </row>
    <row r="37" spans="1:17" ht="26.25" customHeight="1">
      <c r="A37" s="302" t="s">
        <v>99</v>
      </c>
      <c r="B37" s="305" t="s">
        <v>100</v>
      </c>
      <c r="C37" s="306"/>
      <c r="D37" s="306"/>
      <c r="E37" s="15"/>
      <c r="F37" s="17">
        <v>118041</v>
      </c>
      <c r="G37" s="127">
        <v>136228</v>
      </c>
      <c r="H37" s="18">
        <v>102440</v>
      </c>
      <c r="I37" s="9"/>
      <c r="J37" s="63"/>
      <c r="K37" s="63"/>
      <c r="L37" s="63"/>
      <c r="M37" s="63"/>
      <c r="N37" s="63"/>
      <c r="O37" s="63"/>
      <c r="P37" s="63"/>
      <c r="Q37" s="63"/>
    </row>
    <row r="38" spans="1:9" ht="26.25" customHeight="1">
      <c r="A38" s="303"/>
      <c r="B38" s="307" t="s">
        <v>101</v>
      </c>
      <c r="C38" s="308"/>
      <c r="D38" s="308"/>
      <c r="E38" s="20"/>
      <c r="F38" s="22">
        <v>1199696</v>
      </c>
      <c r="G38" s="128">
        <v>1190164</v>
      </c>
      <c r="H38" s="23">
        <v>1215490</v>
      </c>
      <c r="I38" s="9"/>
    </row>
    <row r="39" spans="1:9" ht="26.25" customHeight="1">
      <c r="A39" s="303"/>
      <c r="B39" s="314" t="s">
        <v>17</v>
      </c>
      <c r="C39" s="307" t="s">
        <v>102</v>
      </c>
      <c r="D39" s="308"/>
      <c r="E39" s="20"/>
      <c r="F39" s="22">
        <v>734775</v>
      </c>
      <c r="G39" s="128">
        <v>808637</v>
      </c>
      <c r="H39" s="23">
        <v>897975</v>
      </c>
      <c r="I39" s="9"/>
    </row>
    <row r="40" spans="1:9" ht="26.25" customHeight="1">
      <c r="A40" s="303"/>
      <c r="B40" s="314"/>
      <c r="C40" s="307" t="s">
        <v>103</v>
      </c>
      <c r="D40" s="308"/>
      <c r="E40" s="20"/>
      <c r="F40" s="22">
        <v>464921</v>
      </c>
      <c r="G40" s="128">
        <v>381527</v>
      </c>
      <c r="H40" s="23">
        <v>317515</v>
      </c>
      <c r="I40" s="9"/>
    </row>
    <row r="41" spans="1:9" ht="26.25" customHeight="1">
      <c r="A41" s="303"/>
      <c r="B41" s="307" t="s">
        <v>104</v>
      </c>
      <c r="C41" s="308"/>
      <c r="D41" s="308"/>
      <c r="E41" s="20"/>
      <c r="F41" s="22">
        <v>242275</v>
      </c>
      <c r="G41" s="128">
        <v>269546</v>
      </c>
      <c r="H41" s="23">
        <v>317856</v>
      </c>
      <c r="I41" s="9"/>
    </row>
    <row r="42" spans="1:9" ht="26.25" customHeight="1" thickBot="1">
      <c r="A42" s="304"/>
      <c r="B42" s="309" t="s">
        <v>105</v>
      </c>
      <c r="C42" s="310"/>
      <c r="D42" s="310"/>
      <c r="E42" s="32"/>
      <c r="F42" s="39">
        <f>F37+F38+F41</f>
        <v>1560012</v>
      </c>
      <c r="G42" s="132">
        <f>G37+G38+G41</f>
        <v>1595938</v>
      </c>
      <c r="H42" s="40">
        <f>H37+H38+H41</f>
        <v>1635786</v>
      </c>
      <c r="I42" s="9"/>
    </row>
    <row r="43" spans="1:9" ht="26.25" customHeight="1">
      <c r="A43" s="302" t="s">
        <v>106</v>
      </c>
      <c r="B43" s="311" t="s">
        <v>107</v>
      </c>
      <c r="C43" s="305" t="s">
        <v>108</v>
      </c>
      <c r="D43" s="306"/>
      <c r="E43" s="15"/>
      <c r="F43" s="17" t="s">
        <v>164</v>
      </c>
      <c r="G43" s="127" t="s">
        <v>164</v>
      </c>
      <c r="H43" s="18" t="s">
        <v>164</v>
      </c>
      <c r="I43" s="9"/>
    </row>
    <row r="44" spans="1:9" ht="26.25" customHeight="1">
      <c r="A44" s="303"/>
      <c r="B44" s="312"/>
      <c r="C44" s="307" t="s">
        <v>109</v>
      </c>
      <c r="D44" s="308"/>
      <c r="E44" s="20"/>
      <c r="F44" s="22">
        <v>1890</v>
      </c>
      <c r="G44" s="128">
        <v>1890</v>
      </c>
      <c r="H44" s="23">
        <v>1890</v>
      </c>
      <c r="I44" s="9"/>
    </row>
    <row r="45" spans="1:9" ht="26.25" customHeight="1">
      <c r="A45" s="303"/>
      <c r="B45" s="312"/>
      <c r="C45" s="307" t="s">
        <v>110</v>
      </c>
      <c r="D45" s="308"/>
      <c r="E45" s="20"/>
      <c r="F45" s="66">
        <v>36617</v>
      </c>
      <c r="G45" s="262">
        <v>36617</v>
      </c>
      <c r="H45" s="92">
        <v>36617</v>
      </c>
      <c r="I45" s="9"/>
    </row>
    <row r="46" spans="1:9" ht="26.25" customHeight="1">
      <c r="A46" s="303"/>
      <c r="B46" s="312"/>
      <c r="C46" s="307" t="s">
        <v>111</v>
      </c>
      <c r="D46" s="308"/>
      <c r="E46" s="20"/>
      <c r="F46" s="30">
        <v>123.3</v>
      </c>
      <c r="G46" s="130">
        <v>123.1</v>
      </c>
      <c r="H46" s="31">
        <v>124.7</v>
      </c>
      <c r="I46" s="9"/>
    </row>
    <row r="47" spans="1:9" ht="26.25" customHeight="1">
      <c r="A47" s="303"/>
      <c r="B47" s="312"/>
      <c r="C47" s="307" t="s">
        <v>112</v>
      </c>
      <c r="D47" s="308"/>
      <c r="E47" s="20"/>
      <c r="F47" s="30">
        <v>119.6</v>
      </c>
      <c r="G47" s="130">
        <v>119.5</v>
      </c>
      <c r="H47" s="31">
        <v>121.1</v>
      </c>
      <c r="I47" s="9"/>
    </row>
    <row r="48" spans="1:9" ht="26.25" customHeight="1">
      <c r="A48" s="303"/>
      <c r="B48" s="312"/>
      <c r="C48" s="314" t="s">
        <v>17</v>
      </c>
      <c r="D48" s="56" t="s">
        <v>113</v>
      </c>
      <c r="E48" s="20"/>
      <c r="F48" s="30">
        <v>73.2</v>
      </c>
      <c r="G48" s="130">
        <v>81.2</v>
      </c>
      <c r="H48" s="31">
        <v>89.7</v>
      </c>
      <c r="I48" s="9"/>
    </row>
    <row r="49" spans="1:9" ht="26.25" customHeight="1">
      <c r="A49" s="303"/>
      <c r="B49" s="313"/>
      <c r="C49" s="314"/>
      <c r="D49" s="56" t="s">
        <v>114</v>
      </c>
      <c r="E49" s="20"/>
      <c r="F49" s="30">
        <v>46.3</v>
      </c>
      <c r="G49" s="130">
        <v>38.3</v>
      </c>
      <c r="H49" s="31">
        <v>31.7</v>
      </c>
      <c r="I49" s="9"/>
    </row>
    <row r="50" spans="1:9" ht="26.25" customHeight="1">
      <c r="A50" s="303"/>
      <c r="B50" s="296" t="s">
        <v>115</v>
      </c>
      <c r="C50" s="297"/>
      <c r="D50" s="56" t="s">
        <v>116</v>
      </c>
      <c r="E50" s="20"/>
      <c r="F50" s="30">
        <v>6</v>
      </c>
      <c r="G50" s="130">
        <v>6</v>
      </c>
      <c r="H50" s="31">
        <v>6</v>
      </c>
      <c r="I50" s="9"/>
    </row>
    <row r="51" spans="1:9" ht="26.25" customHeight="1">
      <c r="A51" s="303"/>
      <c r="B51" s="298"/>
      <c r="C51" s="299"/>
      <c r="D51" s="56" t="s">
        <v>117</v>
      </c>
      <c r="E51" s="20"/>
      <c r="F51" s="22">
        <v>255</v>
      </c>
      <c r="G51" s="128">
        <v>255</v>
      </c>
      <c r="H51" s="23">
        <v>255</v>
      </c>
      <c r="I51" s="9"/>
    </row>
    <row r="52" spans="1:9" ht="26.25" customHeight="1" thickBot="1">
      <c r="A52" s="304"/>
      <c r="B52" s="300"/>
      <c r="C52" s="301"/>
      <c r="D52" s="73" t="s">
        <v>118</v>
      </c>
      <c r="E52" s="32"/>
      <c r="F52" s="94">
        <v>27013</v>
      </c>
      <c r="G52" s="263">
        <v>27013</v>
      </c>
      <c r="H52" s="95">
        <v>27013</v>
      </c>
      <c r="I52" s="9"/>
    </row>
    <row r="53" spans="1:9" ht="26.25" customHeight="1">
      <c r="A53" s="302" t="s">
        <v>119</v>
      </c>
      <c r="B53" s="305" t="s">
        <v>120</v>
      </c>
      <c r="C53" s="306"/>
      <c r="D53" s="306"/>
      <c r="E53" s="15"/>
      <c r="F53" s="17">
        <v>7</v>
      </c>
      <c r="G53" s="127">
        <v>7</v>
      </c>
      <c r="H53" s="18">
        <v>6</v>
      </c>
      <c r="I53" s="9"/>
    </row>
    <row r="54" spans="1:9" ht="26.25" customHeight="1">
      <c r="A54" s="303"/>
      <c r="B54" s="307" t="s">
        <v>121</v>
      </c>
      <c r="C54" s="308"/>
      <c r="D54" s="308"/>
      <c r="E54" s="20"/>
      <c r="F54" s="22">
        <v>5</v>
      </c>
      <c r="G54" s="128">
        <v>5</v>
      </c>
      <c r="H54" s="23">
        <v>5</v>
      </c>
      <c r="I54" s="9"/>
    </row>
    <row r="55" spans="1:8" ht="26.25" customHeight="1" thickBot="1">
      <c r="A55" s="304"/>
      <c r="B55" s="309" t="s">
        <v>122</v>
      </c>
      <c r="C55" s="310"/>
      <c r="D55" s="310"/>
      <c r="E55" s="32"/>
      <c r="F55" s="39">
        <f>F53+F54</f>
        <v>12</v>
      </c>
      <c r="G55" s="132">
        <f>G53+G54</f>
        <v>12</v>
      </c>
      <c r="H55" s="40">
        <f>H53+H54</f>
        <v>11</v>
      </c>
    </row>
  </sheetData>
  <sheetProtection/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2014-01-17T01:46:50Z</cp:lastPrinted>
  <dcterms:created xsi:type="dcterms:W3CDTF">2014-01-06T05:36:14Z</dcterms:created>
  <dcterms:modified xsi:type="dcterms:W3CDTF">2014-01-17T07:02:57Z</dcterms:modified>
  <cp:category/>
  <cp:version/>
  <cp:contentType/>
  <cp:contentStatus/>
</cp:coreProperties>
</file>