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6_経営比較分析表\03_公営企業に係る経営比較分析表（令和４年度決算）の分析等について（依頼）\03_回答文(団体→県)\99_検収作業中\下水道\03_回答\47_175_法非適_農集\"/>
    </mc:Choice>
  </mc:AlternateContent>
  <xr:revisionPtr revIDLastSave="0" documentId="13_ncr:1_{3C1550F5-5448-4D9D-8508-F91D5E0F675F}" xr6:coauthVersionLast="47" xr6:coauthVersionMax="47" xr10:uidLastSave="{00000000-0000-0000-0000-000000000000}"/>
  <workbookProtection workbookAlgorithmName="SHA-512" workbookHashValue="65hKuaugg6Lyi2Ef3IBeeX+JToEAd+Id6aAgH0JtJXM03TQ0eS71+0v4qfKGK+RRKioYbWTWJCqDwClW3LJ7xg==" workbookSaltValue="9aVkvyHoXiwKCREoNgjhHQ==" workbookSpinCount="100000" lockStructure="1"/>
  <bookViews>
    <workbookView xWindow="14295" yWindow="0" windowWidth="14610" windowHeight="1558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D10" i="4"/>
  <c r="AD8" i="4"/>
  <c r="B8" i="4"/>
</calcChain>
</file>

<file path=xl/sharedStrings.xml><?xml version="1.0" encoding="utf-8"?>
<sst xmlns="http://schemas.openxmlformats.org/spreadsheetml/2006/main" count="237" uniqueCount="122">
  <si>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</si>
  <si>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</si>
  <si>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</si>
  <si>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</si>
  <si>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</si>
  <si>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</si>
  <si>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</si>
  <si>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</si>
  <si>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</si>
  <si>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</si>
  <si>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</si>
  <si>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</si>
  <si>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</si>
  <si>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</si>
  <si>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</si>
  <si>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</si>
  <si>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</si>
  <si>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</si>
  <si>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</si>
  <si>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</si>
  <si>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</si>
  <si>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</si>
  <si>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</si>
  <si>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</si>
  <si>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</si>
  <si>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</si>
  <si>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</si>
  <si>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</si>
  <si>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</si>
  <si>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</si>
  <si>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</si>
  <si>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</si>
  <si>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</si>
  <si>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</si>
  <si>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</si>
  <si>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</si>
  <si>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</si>
  <si>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</si>
  <si>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</si>
  <si>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</si>
  <si>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</si>
  <si>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</si>
  <si>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</si>
  <si>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</si>
  <si>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</si>
  <si>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</si>
  <si>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</si>
  <si>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</si>
  <si>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</si>
  <si>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</si>
  <si>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</si>
  <si>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</si>
  <si>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</si>
  <si>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</si>
  <si>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</si>
  <si>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</si>
  <si>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</si>
  <si>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</si>
  <si>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</si>
  <si>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</si>
  <si>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</si>
  <si>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</si>
  <si>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</si>
  <si>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</si>
  <si>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</si>
  <si>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</si>
  <si>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</si>
  <si>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</si>
  <si>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</si>
  <si>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</si>
  <si>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</si>
  <si>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</si>
  <si>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</si>
  <si>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</si>
  <si>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</si>
  <si>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</si>
  <si>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</si>
  <si>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</si>
  <si>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</si>
  <si>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</si>
  <si>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</si>
  <si>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</si>
  <si>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</si>
  <si>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</si>
  <si>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</si>
  <si>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</si>
  <si>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</si>
  <si>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</si>
  <si>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</si>
  <si>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</si>
  <si>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</si>
  <si>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</si>
  <si>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</si>
  <si>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</si>
  <si>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</si>
  <si>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</si>
  <si>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</si>
  <si>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</si>
  <si>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長柄町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</si>
  <si>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</si>
  <si>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</si>
  <si>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</si>
  <si>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</si>
  <si>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</si>
  <si>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</si>
  <si>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</si>
  <si>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</si>
  <si>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</si>
  <si>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</si>
  <si>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</si>
  <si>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</si>
  <si>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</si>
  <si>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</si>
  <si>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</si>
  <si>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</si>
  <si>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</si>
  <si>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</si>
  <si>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</si>
  <si>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</si>
  <si>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人口減少による使用料収入の減少が見込まれるため、収益的収支比率の悪化の防止、維持管理費の削減や使用料の改定等を検討し、経営の改善を図っていく必要がある。
また、更なる接続促進を行い有収水量の増加を図るとともに、使用料収入の減少を最小限に抑える。</t>
    <phoneticPr fontId="4"/>
  </si>
  <si>
    <t>①収益的収支比率については、数値が100%未満であり、一般会計繰入金で補填している状況である。今後も経費削減や使用料金の適正な水準への引き上げの検討など、経営改善を図っていく必要がある。
⑤経費回収率については、数値が100%未満であり、汚水処理に係る費用が使用料以外の収入で賄われているため、適正な使用料収入の確保及び汚水処理費の削減が必要である。
⑥汚水処理原価については、年ごとに増減があり、類似団体の平均値以下の数値で推移している。明確な数値基準値はないと考えられるが、置かれている状況を把握し、経営改善を図っていく必要がある。
⑦施設利用率については、年ごとに若干の推移はみられ、類似団体平均値前後の数値となっている。
⑧水洗化率については、増加傾向にあり、類似団体平均値以上の推移を維持している。　</t>
    <rPh sb="14" eb="16">
      <t>スウチ</t>
    </rPh>
    <rPh sb="106" eb="108">
      <t>スウチ</t>
    </rPh>
    <rPh sb="189" eb="190">
      <t>トシ</t>
    </rPh>
    <rPh sb="220" eb="222">
      <t>メイカク</t>
    </rPh>
    <rPh sb="223" eb="228">
      <t>スウチキジュンチ</t>
    </rPh>
    <rPh sb="232" eb="233">
      <t>カンガ</t>
    </rPh>
    <rPh sb="239" eb="240">
      <t>オ</t>
    </rPh>
    <rPh sb="245" eb="247">
      <t>ジョウキョウ</t>
    </rPh>
    <rPh sb="248" eb="250">
      <t>ハアク</t>
    </rPh>
    <rPh sb="252" eb="254">
      <t>ケイエイ</t>
    </rPh>
    <rPh sb="254" eb="256">
      <t>カイゼン</t>
    </rPh>
    <rPh sb="257" eb="258">
      <t>ハカ</t>
    </rPh>
    <rPh sb="262" eb="264">
      <t>ヒツヨウ</t>
    </rPh>
    <phoneticPr fontId="4"/>
  </si>
  <si>
    <t>令和2年度に機能診断を実施し、また最適整備構想を策定した。平成9年に供用を開始し、25年余りを経過しているため、診断結果をもとに必要な更新を進めていく。</t>
    <rPh sb="11" eb="13">
      <t>ジッシ</t>
    </rPh>
    <rPh sb="34" eb="36">
      <t>キョウヨウ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</si>
</sst>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0.47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A-465B-9885-8D9EF73A0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A-465B-9885-8D9EF73A0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50.96</c:v>
                </c:pt>
                <c:pt idx="1">
                  <c:v>0</c:v>
                </c:pt>
                <c:pt idx="2">
                  <c:v>54.25</c:v>
                </c:pt>
                <c:pt idx="3">
                  <c:v>52.88</c:v>
                </c:pt>
                <c:pt idx="4">
                  <c:v>50.41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9-4F01-BB96-46C4697A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9-4F01-BB96-46C4697A5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85.52</c:v>
                </c:pt>
                <c:pt idx="1">
                  <c:v>85.27</c:v>
                </c:pt>
                <c:pt idx="2">
                  <c:v>85.35</c:v>
                </c:pt>
                <c:pt idx="3">
                  <c:v>86.14</c:v>
                </c:pt>
                <c:pt idx="4">
                  <c:v>85.47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E-416F-9CBF-1DA2650C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E-416F-9CBF-1DA2650C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48.51</c:v>
                </c:pt>
                <c:pt idx="1">
                  <c:v>53.77</c:v>
                </c:pt>
                <c:pt idx="2">
                  <c:v>45.98</c:v>
                </c:pt>
                <c:pt idx="3">
                  <c:v>38.04</c:v>
                </c:pt>
                <c:pt idx="4">
                  <c:v>44.17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1-4A4B-8CA0-E5C4F1C5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1-4A4B-8CA0-E5C4F1C56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1-4516-B40C-EBB062BF7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1-4516-B40C-EBB062BF7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4-455B-AD34-B733EA5B5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4-455B-AD34-B733EA5B5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8-4C2D-8B05-B205A363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8-4C2D-8B05-B205A363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3-4557-A194-214A8FAF0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3-4557-A194-214A8FAF0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1028.8699999999999</c:v>
                </c:pt>
                <c:pt idx="1">
                  <c:v>865.67</c:v>
                </c:pt>
                <c:pt idx="2">
                  <c:v>805.58</c:v>
                </c:pt>
                <c:pt idx="3">
                  <c:v>743.96</c:v>
                </c:pt>
                <c:pt idx="4">
                  <c:v>410.43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D-438B-B169-5CD9BDD7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D-438B-B169-5CD9BDD7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64.709999999999994</c:v>
                </c:pt>
                <c:pt idx="1">
                  <c:v>41.01</c:v>
                </c:pt>
                <c:pt idx="2">
                  <c:v>55</c:v>
                </c:pt>
                <c:pt idx="3">
                  <c:v>79.55</c:v>
                </c:pt>
                <c:pt idx="4">
                  <c:v>55.21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F-4051-8B00-9FC61D1D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F-4051-8B00-9FC61D1D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254.56</c:v>
                </c:pt>
                <c:pt idx="1">
                  <c:v>370.15</c:v>
                </c:pt>
                <c:pt idx="2">
                  <c:v>280.49</c:v>
                </c:pt>
                <c:pt idx="3">
                  <c:v>196.28</c:v>
                </c:pt>
                <c:pt idx="4">
                  <c:v>292.62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D-4BC0-BE68-273007DE6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D-4BC0-BE68-273007DE6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千葉県　長柄町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6444</v>
      </c>
      <c r="AM8" s="42"/>
      <c r="AN8" s="42"/>
      <c r="AO8" s="42"/>
      <c r="AP8" s="42"/>
      <c r="AQ8" s="42"/>
      <c r="AR8" s="42"/>
      <c r="AS8" s="42"/>
      <c r="AT8" s="35">
        <f>データ!T6</f>
        <v>47.11</v>
      </c>
      <c r="AU8" s="35"/>
      <c r="AV8" s="35"/>
      <c r="AW8" s="35"/>
      <c r="AX8" s="35"/>
      <c r="AY8" s="35"/>
      <c r="AZ8" s="35"/>
      <c r="BA8" s="35"/>
      <c r="BB8" s="35">
        <f>データ!U6</f>
        <v>136.79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11.69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3850</v>
      </c>
      <c r="AE10" s="42"/>
      <c r="AF10" s="42"/>
      <c r="AG10" s="42"/>
      <c r="AH10" s="42"/>
      <c r="AI10" s="42"/>
      <c r="AJ10" s="42"/>
      <c r="AK10" s="2"/>
      <c r="AL10" s="42">
        <f>データ!V6</f>
        <v>750</v>
      </c>
      <c r="AM10" s="42"/>
      <c r="AN10" s="42"/>
      <c r="AO10" s="42"/>
      <c r="AP10" s="42"/>
      <c r="AQ10" s="42"/>
      <c r="AR10" s="42"/>
      <c r="AS10" s="42"/>
      <c r="AT10" s="35">
        <f>データ!W6</f>
        <v>0.52</v>
      </c>
      <c r="AU10" s="35"/>
      <c r="AV10" s="35"/>
      <c r="AW10" s="35"/>
      <c r="AX10" s="35"/>
      <c r="AY10" s="35"/>
      <c r="AZ10" s="35"/>
      <c r="BA10" s="35"/>
      <c r="BB10" s="35">
        <f>データ!X6</f>
        <v>1442.31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120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121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119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IGzUoFyKZQ/qJV2Ve0GzNLM2IC3ACWAw5BnMAqxA15DXlDb1hyzQVwJfODkkST5rO4n1uL/8kYXQTYGq7xIXgg==" saltValue="ZLxHtvJL82futd8B4e/xC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124265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長柄町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11.69</v>
      </c>
      <c r="Q6" s="20">
        <f t="shared" si="3"/>
        <v>100</v>
      </c>
      <c r="R6" s="20">
        <f t="shared" si="3"/>
        <v>3850</v>
      </c>
      <c r="S6" s="20">
        <f t="shared" si="3"/>
        <v>6444</v>
      </c>
      <c r="T6" s="20">
        <f t="shared" si="3"/>
        <v>47.11</v>
      </c>
      <c r="U6" s="20">
        <f t="shared" si="3"/>
        <v>136.79</v>
      </c>
      <c r="V6" s="20">
        <f t="shared" si="3"/>
        <v>750</v>
      </c>
      <c r="W6" s="20">
        <f t="shared" si="3"/>
        <v>0.52</v>
      </c>
      <c r="X6" s="20">
        <f t="shared" si="3"/>
        <v>1442.31</v>
      </c>
      <c r="Y6" s="21">
        <f>IF(Y7="",NA(),Y7)</f>
        <v>48.51</v>
      </c>
      <c r="Z6" s="21">
        <f t="shared" ref="Z6:AH6" si="4">IF(Z7="",NA(),Z7)</f>
        <v>53.77</v>
      </c>
      <c r="AA6" s="21">
        <f t="shared" si="4"/>
        <v>45.98</v>
      </c>
      <c r="AB6" s="21">
        <f t="shared" si="4"/>
        <v>38.04</v>
      </c>
      <c r="AC6" s="21">
        <f t="shared" si="4"/>
        <v>44.17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1028.8699999999999</v>
      </c>
      <c r="BG6" s="21">
        <f t="shared" ref="BG6:BO6" si="7">IF(BG7="",NA(),BG7)</f>
        <v>865.67</v>
      </c>
      <c r="BH6" s="21">
        <f t="shared" si="7"/>
        <v>805.58</v>
      </c>
      <c r="BI6" s="21">
        <f t="shared" si="7"/>
        <v>743.96</v>
      </c>
      <c r="BJ6" s="21">
        <f t="shared" si="7"/>
        <v>410.43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64.709999999999994</v>
      </c>
      <c r="BR6" s="21">
        <f t="shared" ref="BR6:BZ6" si="8">IF(BR7="",NA(),BR7)</f>
        <v>41.01</v>
      </c>
      <c r="BS6" s="21">
        <f t="shared" si="8"/>
        <v>55</v>
      </c>
      <c r="BT6" s="21">
        <f t="shared" si="8"/>
        <v>79.55</v>
      </c>
      <c r="BU6" s="21">
        <f t="shared" si="8"/>
        <v>55.21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254.56</v>
      </c>
      <c r="CC6" s="21">
        <f t="shared" ref="CC6:CK6" si="9">IF(CC7="",NA(),CC7)</f>
        <v>370.15</v>
      </c>
      <c r="CD6" s="21">
        <f t="shared" si="9"/>
        <v>280.49</v>
      </c>
      <c r="CE6" s="21">
        <f t="shared" si="9"/>
        <v>196.28</v>
      </c>
      <c r="CF6" s="21">
        <f t="shared" si="9"/>
        <v>292.62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50.96</v>
      </c>
      <c r="CN6" s="21" t="str">
        <f t="shared" ref="CN6:CV6" si="10">IF(CN7="",NA(),CN7)</f>
        <v>-</v>
      </c>
      <c r="CO6" s="21">
        <f t="shared" si="10"/>
        <v>54.25</v>
      </c>
      <c r="CP6" s="21">
        <f t="shared" si="10"/>
        <v>52.88</v>
      </c>
      <c r="CQ6" s="21">
        <f t="shared" si="10"/>
        <v>50.41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85.52</v>
      </c>
      <c r="CY6" s="21">
        <f t="shared" ref="CY6:DG6" si="11">IF(CY7="",NA(),CY7)</f>
        <v>85.27</v>
      </c>
      <c r="CZ6" s="21">
        <f t="shared" si="11"/>
        <v>85.35</v>
      </c>
      <c r="DA6" s="21">
        <f t="shared" si="11"/>
        <v>86.14</v>
      </c>
      <c r="DB6" s="21">
        <f t="shared" si="11"/>
        <v>85.47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1">
        <f t="shared" ref="EF6:EN6" si="14">IF(EF7="",NA(),EF7)</f>
        <v>0.47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124265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11.69</v>
      </c>
      <c r="Q7" s="24">
        <v>100</v>
      </c>
      <c r="R7" s="24">
        <v>3850</v>
      </c>
      <c r="S7" s="24">
        <v>6444</v>
      </c>
      <c r="T7" s="24">
        <v>47.11</v>
      </c>
      <c r="U7" s="24">
        <v>136.79</v>
      </c>
      <c r="V7" s="24">
        <v>750</v>
      </c>
      <c r="W7" s="24">
        <v>0.52</v>
      </c>
      <c r="X7" s="24">
        <v>1442.31</v>
      </c>
      <c r="Y7" s="24">
        <v>48.51</v>
      </c>
      <c r="Z7" s="24">
        <v>53.77</v>
      </c>
      <c r="AA7" s="24">
        <v>45.98</v>
      </c>
      <c r="AB7" s="24">
        <v>38.04</v>
      </c>
      <c r="AC7" s="24">
        <v>44.17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1028.8699999999999</v>
      </c>
      <c r="BG7" s="24">
        <v>865.67</v>
      </c>
      <c r="BH7" s="24">
        <v>805.58</v>
      </c>
      <c r="BI7" s="24">
        <v>743.96</v>
      </c>
      <c r="BJ7" s="24">
        <v>410.43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64.709999999999994</v>
      </c>
      <c r="BR7" s="24">
        <v>41.01</v>
      </c>
      <c r="BS7" s="24">
        <v>55</v>
      </c>
      <c r="BT7" s="24">
        <v>79.55</v>
      </c>
      <c r="BU7" s="24">
        <v>55.21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254.56</v>
      </c>
      <c r="CC7" s="24">
        <v>370.15</v>
      </c>
      <c r="CD7" s="24">
        <v>280.49</v>
      </c>
      <c r="CE7" s="24">
        <v>196.28</v>
      </c>
      <c r="CF7" s="24">
        <v>292.62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50.96</v>
      </c>
      <c r="CN7" s="24" t="s">
        <v>104</v>
      </c>
      <c r="CO7" s="24">
        <v>54.25</v>
      </c>
      <c r="CP7" s="24">
        <v>52.88</v>
      </c>
      <c r="CQ7" s="24">
        <v>50.41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85.52</v>
      </c>
      <c r="CY7" s="24">
        <v>85.27</v>
      </c>
      <c r="CZ7" s="24">
        <v>85.35</v>
      </c>
      <c r="DA7" s="24">
        <v>86.14</v>
      </c>
      <c r="DB7" s="24">
        <v>85.47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0.47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2024-02-21T08:12:01Z</cp:lastPrinted>
  <dcterms:created xsi:type="dcterms:W3CDTF">2023-12-12T02:53:40Z</dcterms:created>
  <dcterms:modified xsi:type="dcterms:W3CDTF">2024-02-26T13:13:32Z</dcterms:modified>
  <cp:category/>
</cp:coreProperties>
</file>