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C4453743-9324-46B8-9B00-27809A181029}" xr6:coauthVersionLast="47" xr6:coauthVersionMax="47" xr10:uidLastSave="{00000000-0000-0000-0000-000000000000}"/>
  <workbookProtection workbookAlgorithmName="SHA-512" workbookHashValue="AHWWhE4cagjpG8SxeKna5132fn2mtANmo8eJbWjDXGmr1svpFIvQQidG0Cbx0j+DR7gN3h3aN+CqYd7Zu3s/qQ==" workbookSaltValue="c2zi6oR/6QT5oib5d+Kb6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BB8" i="4" s="1"/>
  <c r="T6" i="5"/>
  <c r="S6" i="5"/>
  <c r="AL8" i="4" s="1"/>
  <c r="R6" i="5"/>
  <c r="AD10" i="4" s="1"/>
  <c r="Q6" i="5"/>
  <c r="P6" i="5"/>
  <c r="O6" i="5"/>
  <c r="I10" i="4" s="1"/>
  <c r="N6" i="5"/>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BB10" i="4"/>
  <c r="AL10" i="4"/>
  <c r="W10" i="4"/>
  <c r="P10" i="4"/>
  <c r="B10" i="4"/>
  <c r="AT8" i="4"/>
  <c r="W8" i="4"/>
  <c r="B8" i="4"/>
  <c r="B6" i="4"/>
</calcChain>
</file>

<file path=xl/sharedStrings.xml><?xml version="1.0" encoding="utf-8"?>
<sst xmlns="http://schemas.openxmlformats.org/spreadsheetml/2006/main" count="237" uniqueCount="120">
  <si>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</si>
  <si>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</si>
  <si>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</si>
  <si>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</si>
  <si>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</si>
  <si>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</si>
  <si>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</si>
  <si>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</si>
  <si>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</si>
  <si>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</si>
  <si>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</si>
  <si>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</si>
  <si>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</si>
  <si>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</si>
  <si>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</si>
  <si>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</si>
  <si>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</si>
  <si>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</si>
  <si>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</si>
  <si>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</si>
  <si>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</si>
  <si>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</si>
  <si>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</si>
  <si>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</si>
  <si>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</si>
  <si>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</si>
  <si>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</si>
  <si>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</si>
  <si>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</si>
  <si>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</si>
  <si>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</si>
  <si>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</si>
  <si>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</si>
  <si>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</si>
  <si>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</si>
  <si>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</si>
  <si>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</si>
  <si>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</si>
  <si>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</si>
  <si>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</si>
  <si>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</si>
  <si>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</si>
  <si>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</si>
  <si>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</si>
  <si>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</si>
  <si>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</si>
  <si>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</si>
  <si>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</si>
  <si>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</si>
  <si>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</si>
  <si>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</si>
  <si>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</si>
  <si>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</si>
  <si>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</si>
  <si>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</si>
  <si>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</si>
  <si>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</si>
  <si>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</si>
  <si>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</si>
  <si>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</si>
  <si>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</si>
  <si>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</si>
  <si>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</si>
  <si>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</si>
  <si>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</si>
  <si>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</si>
  <si>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</si>
  <si>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</si>
  <si>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</si>
  <si>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</si>
  <si>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</si>
  <si>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</si>
  <si>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</si>
  <si>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</si>
  <si>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</si>
  <si>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</si>
  <si>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</si>
  <si>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</si>
  <si>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</si>
  <si>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</si>
  <si>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</si>
  <si>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</si>
  <si>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</si>
  <si>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</si>
  <si>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</si>
  <si>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</si>
  <si>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</si>
  <si>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</si>
  <si>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</si>
  <si>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</si>
  <si>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</si>
  <si>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</si>
  <si>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</si>
  <si>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</si>
  <si>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</si>
  <si>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</si>
  <si>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</si>
  <si>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</si>
  <si>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</si>
  <si>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</si>
  <si>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</si>
  <si>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</si>
  <si>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</si>
  <si>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</si>
  <si>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</si>
  <si>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</si>
  <si>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</si>
  <si>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</si>
  <si>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</si>
  <si>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</si>
  <si>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</si>
  <si>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</si>
  <si>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</si>
  <si>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</si>
  <si>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</si>
  <si>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</si>
  <si>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</si>
  <si>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①収益的収支比率は、100％を超えているため、料金収入及び一般会計繰入金等の収入で費用と地方債償還金の額を賄っていることを表しています。
④企業債残高対事業規模比率は、類似団体と比較すると低い水準となり、年々減少しています。
⑤経費回収率は、使用料金で回収すべき費用に対して、どの程度の使用料金で賄えているかを表しています。類似団体より高い水準ではありますが、適正な使用料の確保及び汚水処理費の削減を図る必要があります。
⑥汚水処理原価は、1㎥あたりの処理単価を表しています。汚泥の大半が肥料として利用されており、処分費用が発生しないため維持管理費が低く抑えられており、類似団体の平均値より低い結果となっています。
⑦施設利用率は、増減の無い状態が続いており、類似団体の施設利用率上昇により類似団体の平均値より低い利用率となっています。
⑧水洗化率は、類似団体と比較して高い水準にあります。100%に近いものの、引き続き処理区域内の未接続者に水洗化を促します。</t>
    <rPh sb="1" eb="3">
      <t>シュウエキ</t>
    </rPh>
    <rPh sb="3" eb="4">
      <t>テキ</t>
    </rPh>
    <rPh sb="4" eb="6">
      <t>シュウシ</t>
    </rPh>
    <rPh sb="6" eb="8">
      <t>ヒリツ</t>
    </rPh>
    <rPh sb="15" eb="16">
      <t>コ</t>
    </rPh>
    <rPh sb="23" eb="27">
      <t>リョウキンシュウニュウ</t>
    </rPh>
    <rPh sb="27" eb="28">
      <t>オヨ</t>
    </rPh>
    <rPh sb="38" eb="40">
      <t>シュウニュウ</t>
    </rPh>
    <rPh sb="41" eb="43">
      <t>ヒヨウ</t>
    </rPh>
    <rPh sb="44" eb="50">
      <t>チホウサイショウカンキン</t>
    </rPh>
    <rPh sb="51" eb="52">
      <t>ガク</t>
    </rPh>
    <rPh sb="53" eb="54">
      <t>マカナ</t>
    </rPh>
    <rPh sb="61" eb="62">
      <t>アラワ</t>
    </rPh>
    <rPh sb="71" eb="73">
      <t>キギョウ</t>
    </rPh>
    <rPh sb="73" eb="74">
      <t>サイ</t>
    </rPh>
    <rPh sb="74" eb="76">
      <t>ザンダカ</t>
    </rPh>
    <rPh sb="76" eb="77">
      <t>タイ</t>
    </rPh>
    <rPh sb="77" eb="79">
      <t>ジギョウ</t>
    </rPh>
    <rPh sb="79" eb="81">
      <t>キボ</t>
    </rPh>
    <rPh sb="81" eb="83">
      <t>ヒリツ</t>
    </rPh>
    <rPh sb="85" eb="87">
      <t>ルイジ</t>
    </rPh>
    <rPh sb="87" eb="89">
      <t>ダンタイ</t>
    </rPh>
    <rPh sb="90" eb="92">
      <t>ヒカク</t>
    </rPh>
    <rPh sb="95" eb="96">
      <t>ヒク</t>
    </rPh>
    <rPh sb="97" eb="99">
      <t>スイジュン</t>
    </rPh>
    <rPh sb="103" eb="105">
      <t>ネンネン</t>
    </rPh>
    <rPh sb="105" eb="107">
      <t>ゲンショウ</t>
    </rPh>
    <rPh sb="116" eb="118">
      <t>ケイヒ</t>
    </rPh>
    <rPh sb="118" eb="120">
      <t>カイシュウ</t>
    </rPh>
    <rPh sb="120" eb="121">
      <t>リツ</t>
    </rPh>
    <rPh sb="123" eb="125">
      <t>シヨウ</t>
    </rPh>
    <rPh sb="125" eb="127">
      <t>リョウキン</t>
    </rPh>
    <rPh sb="128" eb="130">
      <t>カイシュウ</t>
    </rPh>
    <rPh sb="133" eb="135">
      <t>ヒヨウ</t>
    </rPh>
    <rPh sb="136" eb="137">
      <t>タイ</t>
    </rPh>
    <rPh sb="142" eb="144">
      <t>テイド</t>
    </rPh>
    <rPh sb="170" eb="171">
      <t>タカ</t>
    </rPh>
    <rPh sb="172" eb="174">
      <t>スイジュン</t>
    </rPh>
    <rPh sb="182" eb="184">
      <t>テキセイ</t>
    </rPh>
    <rPh sb="185" eb="188">
      <t>シヨウリョウ</t>
    </rPh>
    <rPh sb="189" eb="191">
      <t>カクホ</t>
    </rPh>
    <rPh sb="191" eb="192">
      <t>オヨ</t>
    </rPh>
    <rPh sb="193" eb="195">
      <t>オスイ</t>
    </rPh>
    <rPh sb="195" eb="197">
      <t>ショリ</t>
    </rPh>
    <rPh sb="197" eb="198">
      <t>ヒ</t>
    </rPh>
    <rPh sb="199" eb="201">
      <t>サクゲン</t>
    </rPh>
    <rPh sb="202" eb="203">
      <t>ハカ</t>
    </rPh>
    <rPh sb="204" eb="206">
      <t>ヒツヨウ</t>
    </rPh>
    <rPh sb="241" eb="243">
      <t>オデイ</t>
    </rPh>
    <rPh sb="244" eb="246">
      <t>タイハン</t>
    </rPh>
    <rPh sb="247" eb="249">
      <t>ヒリョウ</t>
    </rPh>
    <rPh sb="252" eb="254">
      <t>リヨウ</t>
    </rPh>
    <rPh sb="260" eb="262">
      <t>ショブン</t>
    </rPh>
    <rPh sb="262" eb="264">
      <t>ヒヨウ</t>
    </rPh>
    <rPh sb="265" eb="267">
      <t>ハッセイ</t>
    </rPh>
    <rPh sb="320" eb="322">
      <t>ゾウゲン</t>
    </rPh>
    <rPh sb="323" eb="324">
      <t>ナ</t>
    </rPh>
    <rPh sb="325" eb="327">
      <t>ジョウタイ</t>
    </rPh>
    <rPh sb="328" eb="329">
      <t>ツヅ</t>
    </rPh>
    <rPh sb="339" eb="341">
      <t>シセツ</t>
    </rPh>
    <rPh sb="341" eb="343">
      <t>リヨウ</t>
    </rPh>
    <rPh sb="343" eb="344">
      <t>リツ</t>
    </rPh>
    <rPh sb="344" eb="346">
      <t>ジョウショウ</t>
    </rPh>
    <rPh sb="349" eb="351">
      <t>ルイジ</t>
    </rPh>
    <rPh sb="351" eb="353">
      <t>ダンタイ</t>
    </rPh>
    <rPh sb="359" eb="360">
      <t>ヒク</t>
    </rPh>
    <phoneticPr fontId="4"/>
  </si>
  <si>
    <t>　農業集落排水事業は2つの汚水処理施設があり、それぞれ、供用開始年度が平成14年度及び平成17年度です。
　管渠には老朽化は見られませんが、マンホールポンプ等の修繕費が増加しています。</t>
    <rPh sb="1" eb="3">
      <t>ノウギョウ</t>
    </rPh>
    <rPh sb="3" eb="5">
      <t>シュウラク</t>
    </rPh>
    <rPh sb="5" eb="7">
      <t>ハイスイ</t>
    </rPh>
    <rPh sb="7" eb="9">
      <t>ジギョウ</t>
    </rPh>
    <rPh sb="13" eb="15">
      <t>オスイ</t>
    </rPh>
    <rPh sb="15" eb="17">
      <t>ショリ</t>
    </rPh>
    <rPh sb="17" eb="19">
      <t>シセツ</t>
    </rPh>
    <rPh sb="28" eb="30">
      <t>キョウヨウ</t>
    </rPh>
    <rPh sb="30" eb="32">
      <t>カイシ</t>
    </rPh>
    <rPh sb="32" eb="34">
      <t>ネンド</t>
    </rPh>
    <rPh sb="35" eb="37">
      <t>ヘイセイ</t>
    </rPh>
    <rPh sb="39" eb="40">
      <t>ネン</t>
    </rPh>
    <rPh sb="40" eb="41">
      <t>ド</t>
    </rPh>
    <rPh sb="41" eb="42">
      <t>オヨ</t>
    </rPh>
    <rPh sb="43" eb="45">
      <t>ヘイセイ</t>
    </rPh>
    <rPh sb="47" eb="48">
      <t>ネン</t>
    </rPh>
    <rPh sb="48" eb="49">
      <t>ド</t>
    </rPh>
    <rPh sb="54" eb="55">
      <t>カン</t>
    </rPh>
    <rPh sb="55" eb="56">
      <t>キョ</t>
    </rPh>
    <rPh sb="58" eb="61">
      <t>ロウキュウカ</t>
    </rPh>
    <rPh sb="62" eb="63">
      <t>ミ</t>
    </rPh>
    <rPh sb="78" eb="79">
      <t>トウ</t>
    </rPh>
    <rPh sb="80" eb="82">
      <t>シュウゼン</t>
    </rPh>
    <rPh sb="82" eb="83">
      <t>ヒ</t>
    </rPh>
    <rPh sb="84" eb="86">
      <t>ゾウカ</t>
    </rPh>
    <phoneticPr fontId="4"/>
  </si>
  <si>
    <t>　当町の農業集落排水事業は、管渠整備工事が終了し、維持管理主体の経営を行っています。
　今後、大幅な接続人口の増加を見込むことが困難な中、処理施設等の更新が課題となります。
　令和2年度に経営戦略を策定しており、それに基づき経営の改善を目指します。</t>
    <rPh sb="1" eb="3">
      <t>トウチョウ</t>
    </rPh>
    <rPh sb="4" eb="12">
      <t>ノウギョウシュウラクハイスイジギョウ</t>
    </rPh>
    <rPh sb="14" eb="16">
      <t>カンキョ</t>
    </rPh>
    <rPh sb="16" eb="18">
      <t>セイビ</t>
    </rPh>
    <rPh sb="18" eb="20">
      <t>コウジ</t>
    </rPh>
    <rPh sb="21" eb="23">
      <t>シュウリョウ</t>
    </rPh>
    <rPh sb="25" eb="27">
      <t>イジ</t>
    </rPh>
    <rPh sb="27" eb="29">
      <t>カンリ</t>
    </rPh>
    <rPh sb="29" eb="31">
      <t>シュタイ</t>
    </rPh>
    <rPh sb="32" eb="34">
      <t>ケイエイ</t>
    </rPh>
    <rPh sb="35" eb="36">
      <t>オコナ</t>
    </rPh>
    <rPh sb="44" eb="46">
      <t>コンゴ</t>
    </rPh>
    <rPh sb="47" eb="49">
      <t>オオハバ</t>
    </rPh>
    <rPh sb="50" eb="52">
      <t>セツゾク</t>
    </rPh>
    <rPh sb="52" eb="54">
      <t>ジンコウ</t>
    </rPh>
    <rPh sb="55" eb="57">
      <t>ゾウカ</t>
    </rPh>
    <rPh sb="58" eb="60">
      <t>ミコ</t>
    </rPh>
    <rPh sb="64" eb="66">
      <t>コンナン</t>
    </rPh>
    <rPh sb="67" eb="68">
      <t>ナカ</t>
    </rPh>
    <rPh sb="69" eb="71">
      <t>ショリ</t>
    </rPh>
    <rPh sb="71" eb="73">
      <t>シセツ</t>
    </rPh>
    <rPh sb="73" eb="74">
      <t>トウ</t>
    </rPh>
    <rPh sb="75" eb="77">
      <t>コウシン</t>
    </rPh>
    <rPh sb="78" eb="80">
      <t>カダイ</t>
    </rPh>
    <rPh sb="88" eb="90">
      <t>レイワ</t>
    </rPh>
    <rPh sb="91" eb="92">
      <t>ネン</t>
    </rPh>
    <rPh sb="92" eb="93">
      <t>ド</t>
    </rPh>
    <rPh sb="94" eb="96">
      <t>ケイエイ</t>
    </rPh>
    <rPh sb="96" eb="98">
      <t>センリャク</t>
    </rPh>
    <rPh sb="99" eb="101">
      <t>サクテイ</t>
    </rPh>
    <rPh sb="109" eb="110">
      <t>モト</t>
    </rPh>
    <rPh sb="112" eb="114">
      <t>ケイエイ</t>
    </rPh>
    <rPh sb="115" eb="117">
      <t>カイゼン</t>
    </rPh>
    <rPh sb="118" eb="12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</si>
</sst>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CC-4045-8094-0F6AF1DD7A4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67CC-4045-8094-0F6AF1DD7A4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100.01</c:v>
                </c:pt>
                <c:pt idx="2">
                  <c:v>99.99</c:v>
                </c:pt>
                <c:pt idx="3">
                  <c:v>93.89</c:v>
                </c:pt>
                <c:pt idx="4">
                  <c:v>104.95</c:v>
                </c:pt>
              </c:numCache>
            </c:numRef>
          </c:val>
          <c:extLst>
            <c:ext xmlns:c16="http://schemas.microsoft.com/office/drawing/2014/chart" uri="{C3380CC4-5D6E-409C-BE32-E72D297353CC}">
              <c16:uniqueId val="{00000000-8266-44E1-A092-FF4848B7871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66-44E1-A092-FF4848B7871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4F-43DF-9CEF-682CB812791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F-43DF-9CEF-682CB812791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F0-4A85-9A43-17832AA4BBF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F0-4A85-9A43-17832AA4BBF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10-4B3E-855B-F35DC09283F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10-4B3E-855B-F35DC09283F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65-447B-A313-E724CAEC0DC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65-447B-A313-E724CAEC0DC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347.56</c:v>
                </c:pt>
                <c:pt idx="1">
                  <c:v>199.39</c:v>
                </c:pt>
                <c:pt idx="2">
                  <c:v>120.5</c:v>
                </c:pt>
                <c:pt idx="3">
                  <c:v>48.67</c:v>
                </c:pt>
                <c:pt idx="4">
                  <c:v>18.62</c:v>
                </c:pt>
              </c:numCache>
            </c:numRef>
          </c:val>
          <c:extLst>
            <c:ext xmlns:c16="http://schemas.microsoft.com/office/drawing/2014/chart" uri="{C3380CC4-5D6E-409C-BE32-E72D297353CC}">
              <c16:uniqueId val="{00000000-62B1-4AE8-BB2A-85BF01AEA24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62B1-4AE8-BB2A-85BF01AEA24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81.44</c:v>
                </c:pt>
                <c:pt idx="1">
                  <c:v>75.67</c:v>
                </c:pt>
                <c:pt idx="2">
                  <c:v>79.97</c:v>
                </c:pt>
                <c:pt idx="3">
                  <c:v>72.709999999999994</c:v>
                </c:pt>
                <c:pt idx="4">
                  <c:v>101.97</c:v>
                </c:pt>
              </c:numCache>
            </c:numRef>
          </c:val>
          <c:extLst>
            <c:ext xmlns:c16="http://schemas.microsoft.com/office/drawing/2014/chart" uri="{C3380CC4-5D6E-409C-BE32-E72D297353CC}">
              <c16:uniqueId val="{00000000-5365-4A8A-BD4E-E5B70BF70F2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5365-4A8A-BD4E-E5B70BF70F2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171.14</c:v>
                </c:pt>
                <c:pt idx="1">
                  <c:v>202.05</c:v>
                </c:pt>
                <c:pt idx="2">
                  <c:v>178.2</c:v>
                </c:pt>
                <c:pt idx="3">
                  <c:v>194.64</c:v>
                </c:pt>
                <c:pt idx="4">
                  <c:v>149.62</c:v>
                </c:pt>
              </c:numCache>
            </c:numRef>
          </c:val>
          <c:extLst>
            <c:ext xmlns:c16="http://schemas.microsoft.com/office/drawing/2014/chart" uri="{C3380CC4-5D6E-409C-BE32-E72D297353CC}">
              <c16:uniqueId val="{00000000-36B8-4FBC-9A13-397E3222E37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6B8-4FBC-9A13-397E3222E37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51.55</c:v>
                </c:pt>
                <c:pt idx="1">
                  <c:v>0</c:v>
                </c:pt>
                <c:pt idx="2">
                  <c:v>51.16</c:v>
                </c:pt>
                <c:pt idx="3">
                  <c:v>49.81</c:v>
                </c:pt>
                <c:pt idx="4">
                  <c:v>46.32</c:v>
                </c:pt>
              </c:numCache>
            </c:numRef>
          </c:val>
          <c:extLst>
            <c:ext xmlns:c16="http://schemas.microsoft.com/office/drawing/2014/chart" uri="{C3380CC4-5D6E-409C-BE32-E72D297353CC}">
              <c16:uniqueId val="{00000000-B0D7-40CF-9D2A-1B0D1E02909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B0D7-40CF-9D2A-1B0D1E02909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93.47</c:v>
                </c:pt>
                <c:pt idx="1">
                  <c:v>93.21</c:v>
                </c:pt>
                <c:pt idx="2">
                  <c:v>93.85</c:v>
                </c:pt>
                <c:pt idx="3">
                  <c:v>94.37</c:v>
                </c:pt>
                <c:pt idx="4">
                  <c:v>93.43</c:v>
                </c:pt>
              </c:numCache>
            </c:numRef>
          </c:val>
          <c:extLst>
            <c:ext xmlns:c16="http://schemas.microsoft.com/office/drawing/2014/chart" uri="{C3380CC4-5D6E-409C-BE32-E72D297353CC}">
              <c16:uniqueId val="{00000000-069E-4A11-B060-D23A31C44C2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69E-4A11-B060-D23A31C44C2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千葉県　芝山町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6905</v>
      </c>
      <c r="AM8" s="42"/>
      <c r="AN8" s="42"/>
      <c r="AO8" s="42"/>
      <c r="AP8" s="42"/>
      <c r="AQ8" s="42"/>
      <c r="AR8" s="42"/>
      <c r="AS8" s="42"/>
      <c r="AT8" s="35">
        <f>データ!T6</f>
        <v>43.24</v>
      </c>
      <c r="AU8" s="35"/>
      <c r="AV8" s="35"/>
      <c r="AW8" s="35"/>
      <c r="AX8" s="35"/>
      <c r="AY8" s="35"/>
      <c r="AZ8" s="35"/>
      <c r="BA8" s="35"/>
      <c r="BB8" s="35">
        <f>データ!U6</f>
        <v>159.69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13.5</v>
      </c>
      <c r="Q10" s="35"/>
      <c r="R10" s="35"/>
      <c r="S10" s="35"/>
      <c r="T10" s="35"/>
      <c r="U10" s="35"/>
      <c r="V10" s="35"/>
      <c r="W10" s="35">
        <f>データ!Q6</f>
        <v>100</v>
      </c>
      <c r="X10" s="35"/>
      <c r="Y10" s="35"/>
      <c r="Z10" s="35"/>
      <c r="AA10" s="35"/>
      <c r="AB10" s="35"/>
      <c r="AC10" s="35"/>
      <c r="AD10" s="42">
        <f>データ!R6</f>
        <v>3850</v>
      </c>
      <c r="AE10" s="42"/>
      <c r="AF10" s="42"/>
      <c r="AG10" s="42"/>
      <c r="AH10" s="42"/>
      <c r="AI10" s="42"/>
      <c r="AJ10" s="42"/>
      <c r="AK10" s="2"/>
      <c r="AL10" s="42">
        <f>データ!V6</f>
        <v>929</v>
      </c>
      <c r="AM10" s="42"/>
      <c r="AN10" s="42"/>
      <c r="AO10" s="42"/>
      <c r="AP10" s="42"/>
      <c r="AQ10" s="42"/>
      <c r="AR10" s="42"/>
      <c r="AS10" s="42"/>
      <c r="AT10" s="35">
        <f>データ!W6</f>
        <v>0.62</v>
      </c>
      <c r="AU10" s="35"/>
      <c r="AV10" s="35"/>
      <c r="AW10" s="35"/>
      <c r="AX10" s="35"/>
      <c r="AY10" s="35"/>
      <c r="AZ10" s="35"/>
      <c r="BA10" s="35"/>
      <c r="BB10" s="35">
        <f>データ!X6</f>
        <v>1498.39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118</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WJBNCUz/HfvdF2TKtTwWbDN1lAQ2sb9e0chhL36ebtYH6GKVs5flKW4CG9TkUe5AvM4qMe/udiCxwbiKOfnHCA==" saltValue="l8tevfJlcatrWau2E78eg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124095</v>
      </c>
      <c r="D6" s="19">
        <f t="shared" si="3"/>
        <v>47</v>
      </c>
      <c r="E6" s="19">
        <f t="shared" si="3"/>
        <v>17</v>
      </c>
      <c r="F6" s="19">
        <f t="shared" si="3"/>
        <v>5</v>
      </c>
      <c r="G6" s="19">
        <f t="shared" si="3"/>
        <v>0</v>
      </c>
      <c r="H6" s="19" t="str">
        <f t="shared" si="3"/>
        <v>千葉県　芝山町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13.5</v>
      </c>
      <c r="Q6" s="20">
        <f t="shared" si="3"/>
        <v>100</v>
      </c>
      <c r="R6" s="20">
        <f t="shared" si="3"/>
        <v>3850</v>
      </c>
      <c r="S6" s="20">
        <f t="shared" si="3"/>
        <v>6905</v>
      </c>
      <c r="T6" s="20">
        <f t="shared" si="3"/>
        <v>43.24</v>
      </c>
      <c r="U6" s="20">
        <f t="shared" si="3"/>
        <v>159.69</v>
      </c>
      <c r="V6" s="20">
        <f t="shared" si="3"/>
        <v>929</v>
      </c>
      <c r="W6" s="20">
        <f t="shared" si="3"/>
        <v>0.62</v>
      </c>
      <c r="X6" s="20">
        <f t="shared" si="3"/>
        <v>1498.39</v>
      </c>
      <c r="Y6" s="21">
        <f>IF(Y7="",NA(),Y7)</f>
        <v>100</v>
      </c>
      <c r="Z6" s="21">
        <f t="shared" ref="Z6:AH6" si="4">IF(Z7="",NA(),Z7)</f>
        <v>100.01</v>
      </c>
      <c r="AA6" s="21">
        <f t="shared" si="4"/>
        <v>99.99</v>
      </c>
      <c r="AB6" s="21">
        <f t="shared" si="4"/>
        <v>93.89</v>
      </c>
      <c r="AC6" s="21">
        <f t="shared" si="4"/>
        <v>104.95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347.56</v>
      </c>
      <c r="BG6" s="21">
        <f t="shared" ref="BG6:BO6" si="7">IF(BG7="",NA(),BG7)</f>
        <v>199.39</v>
      </c>
      <c r="BH6" s="21">
        <f t="shared" si="7"/>
        <v>120.5</v>
      </c>
      <c r="BI6" s="21">
        <f t="shared" si="7"/>
        <v>48.67</v>
      </c>
      <c r="BJ6" s="21">
        <f t="shared" si="7"/>
        <v>18.62</v>
      </c>
      <c r="BK6" s="21">
        <f t="shared" si="7"/>
        <v>789.46</v>
      </c>
      <c r="BL6" s="21">
        <f t="shared" si="7"/>
        <v>826.83</v>
      </c>
      <c r="BM6" s="21">
        <f t="shared" si="7"/>
        <v>867.83</v>
      </c>
      <c r="BN6" s="21">
        <f t="shared" si="7"/>
        <v>791.76</v>
      </c>
      <c r="BO6" s="21">
        <f t="shared" si="7"/>
        <v>900.82</v>
      </c>
      <c r="BP6" s="20" t="str">
        <f>IF(BP7="","",IF(BP7="-","【-】","【"&amp;SUBSTITUTE(TEXT(BP7,"#,##0.00"),"-","△")&amp;"】"))</f>
        <v>【809.19】</v>
      </c>
      <c r="BQ6" s="21">
        <f>IF(BQ7="",NA(),BQ7)</f>
        <v>81.44</v>
      </c>
      <c r="BR6" s="21">
        <f t="shared" ref="BR6:BZ6" si="8">IF(BR7="",NA(),BR7)</f>
        <v>75.67</v>
      </c>
      <c r="BS6" s="21">
        <f t="shared" si="8"/>
        <v>79.97</v>
      </c>
      <c r="BT6" s="21">
        <f t="shared" si="8"/>
        <v>72.709999999999994</v>
      </c>
      <c r="BU6" s="21">
        <f t="shared" si="8"/>
        <v>101.97</v>
      </c>
      <c r="BV6" s="21">
        <f t="shared" si="8"/>
        <v>57.77</v>
      </c>
      <c r="BW6" s="21">
        <f t="shared" si="8"/>
        <v>57.31</v>
      </c>
      <c r="BX6" s="21">
        <f t="shared" si="8"/>
        <v>57.08</v>
      </c>
      <c r="BY6" s="21">
        <f t="shared" si="8"/>
        <v>56.26</v>
      </c>
      <c r="BZ6" s="21">
        <f t="shared" si="8"/>
        <v>52.94</v>
      </c>
      <c r="CA6" s="20" t="str">
        <f>IF(CA7="","",IF(CA7="-","【-】","【"&amp;SUBSTITUTE(TEXT(CA7,"#,##0.00"),"-","△")&amp;"】"))</f>
        <v>【57.02】</v>
      </c>
      <c r="CB6" s="21">
        <f>IF(CB7="",NA(),CB7)</f>
        <v>171.14</v>
      </c>
      <c r="CC6" s="21">
        <f t="shared" ref="CC6:CK6" si="9">IF(CC7="",NA(),CC7)</f>
        <v>202.05</v>
      </c>
      <c r="CD6" s="21">
        <f t="shared" si="9"/>
        <v>178.2</v>
      </c>
      <c r="CE6" s="21">
        <f t="shared" si="9"/>
        <v>194.64</v>
      </c>
      <c r="CF6" s="21">
        <f t="shared" si="9"/>
        <v>149.62</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51.55</v>
      </c>
      <c r="CN6" s="21" t="str">
        <f t="shared" ref="CN6:CV6" si="10">IF(CN7="",NA(),CN7)</f>
        <v>-</v>
      </c>
      <c r="CO6" s="21">
        <f t="shared" si="10"/>
        <v>51.16</v>
      </c>
      <c r="CP6" s="21">
        <f t="shared" si="10"/>
        <v>49.81</v>
      </c>
      <c r="CQ6" s="21">
        <f t="shared" si="10"/>
        <v>46.32</v>
      </c>
      <c r="CR6" s="21">
        <f t="shared" si="10"/>
        <v>50.68</v>
      </c>
      <c r="CS6" s="21">
        <f t="shared" si="10"/>
        <v>50.14</v>
      </c>
      <c r="CT6" s="21">
        <f t="shared" si="10"/>
        <v>54.83</v>
      </c>
      <c r="CU6" s="21">
        <f t="shared" si="10"/>
        <v>66.53</v>
      </c>
      <c r="CV6" s="21">
        <f t="shared" si="10"/>
        <v>52.35</v>
      </c>
      <c r="CW6" s="20" t="str">
        <f>IF(CW7="","",IF(CW7="-","【-】","【"&amp;SUBSTITUTE(TEXT(CW7,"#,##0.00"),"-","△")&amp;"】"))</f>
        <v>【52.55】</v>
      </c>
      <c r="CX6" s="21">
        <f>IF(CX7="",NA(),CX7)</f>
        <v>93.47</v>
      </c>
      <c r="CY6" s="21">
        <f t="shared" ref="CY6:DG6" si="11">IF(CY7="",NA(),CY7)</f>
        <v>93.21</v>
      </c>
      <c r="CZ6" s="21">
        <f t="shared" si="11"/>
        <v>93.85</v>
      </c>
      <c r="DA6" s="21">
        <f t="shared" si="11"/>
        <v>94.37</v>
      </c>
      <c r="DB6" s="21">
        <f t="shared" si="11"/>
        <v>93.43</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124095</v>
      </c>
      <c r="D7" s="23">
        <v>47</v>
      </c>
      <c r="E7" s="23">
        <v>17</v>
      </c>
      <c r="F7" s="23">
        <v>5</v>
      </c>
      <c r="G7" s="23">
        <v>0</v>
      </c>
      <c r="H7" s="23" t="s">
        <v>98</v>
      </c>
      <c r="I7" s="23" t="s">
        <v>99</v>
      </c>
      <c r="J7" s="23" t="s">
        <v>100</v>
      </c>
      <c r="K7" s="23" t="s">
        <v>101</v>
      </c>
      <c r="L7" s="23" t="s">
        <v>102</v>
      </c>
      <c r="M7" s="23" t="s">
        <v>103</v>
      </c>
      <c r="N7" s="24" t="s">
        <v>104</v>
      </c>
      <c r="O7" s="24" t="s">
        <v>105</v>
      </c>
      <c r="P7" s="24">
        <v>13.5</v>
      </c>
      <c r="Q7" s="24">
        <v>100</v>
      </c>
      <c r="R7" s="24">
        <v>3850</v>
      </c>
      <c r="S7" s="24">
        <v>6905</v>
      </c>
      <c r="T7" s="24">
        <v>43.24</v>
      </c>
      <c r="U7" s="24">
        <v>159.69</v>
      </c>
      <c r="V7" s="24">
        <v>929</v>
      </c>
      <c r="W7" s="24">
        <v>0.62</v>
      </c>
      <c r="X7" s="24">
        <v>1498.39</v>
      </c>
      <c r="Y7" s="24">
        <v>100</v>
      </c>
      <c r="Z7" s="24">
        <v>100.01</v>
      </c>
      <c r="AA7" s="24">
        <v>99.99</v>
      </c>
      <c r="AB7" s="24">
        <v>93.89</v>
      </c>
      <c r="AC7" s="24">
        <v>104.95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347.56</v>
      </c>
      <c r="BG7" s="24">
        <v>199.39</v>
      </c>
      <c r="BH7" s="24">
        <v>120.5</v>
      </c>
      <c r="BI7" s="24">
        <v>48.67</v>
      </c>
      <c r="BJ7" s="24">
        <v>18.62</v>
      </c>
      <c r="BK7" s="24">
        <v>789.46</v>
      </c>
      <c r="BL7" s="24">
        <v>826.83</v>
      </c>
      <c r="BM7" s="24">
        <v>867.83</v>
      </c>
      <c r="BN7" s="24">
        <v>791.76</v>
      </c>
      <c r="BO7" s="24">
        <v>900.82</v>
      </c>
      <c r="BP7" s="24">
        <v>809.19</v>
      </c>
      <c r="BQ7" s="24">
        <v>81.44</v>
      </c>
      <c r="BR7" s="24">
        <v>75.67</v>
      </c>
      <c r="BS7" s="24">
        <v>79.97</v>
      </c>
      <c r="BT7" s="24">
        <v>72.709999999999994</v>
      </c>
      <c r="BU7" s="24">
        <v>101.97</v>
      </c>
      <c r="BV7" s="24">
        <v>57.77</v>
      </c>
      <c r="BW7" s="24">
        <v>57.31</v>
      </c>
      <c r="BX7" s="24">
        <v>57.08</v>
      </c>
      <c r="BY7" s="24">
        <v>56.26</v>
      </c>
      <c r="BZ7" s="24">
        <v>52.94</v>
      </c>
      <c r="CA7" s="24">
        <v>57.02</v>
      </c>
      <c r="CB7" s="24">
        <v>171.14</v>
      </c>
      <c r="CC7" s="24">
        <v>202.05</v>
      </c>
      <c r="CD7" s="24">
        <v>178.2</v>
      </c>
      <c r="CE7" s="24">
        <v>194.64</v>
      </c>
      <c r="CF7" s="24">
        <v>149.62</v>
      </c>
      <c r="CG7" s="24">
        <v>274.35000000000002</v>
      </c>
      <c r="CH7" s="24">
        <v>273.52</v>
      </c>
      <c r="CI7" s="24">
        <v>274.99</v>
      </c>
      <c r="CJ7" s="24">
        <v>282.08999999999997</v>
      </c>
      <c r="CK7" s="24">
        <v>303.27999999999997</v>
      </c>
      <c r="CL7" s="24">
        <v>273.68</v>
      </c>
      <c r="CM7" s="24">
        <v>51.55</v>
      </c>
      <c r="CN7" s="24" t="s">
        <v>104</v>
      </c>
      <c r="CO7" s="24">
        <v>51.16</v>
      </c>
      <c r="CP7" s="24">
        <v>49.81</v>
      </c>
      <c r="CQ7" s="24">
        <v>46.32</v>
      </c>
      <c r="CR7" s="24">
        <v>50.68</v>
      </c>
      <c r="CS7" s="24">
        <v>50.14</v>
      </c>
      <c r="CT7" s="24">
        <v>54.83</v>
      </c>
      <c r="CU7" s="24">
        <v>66.53</v>
      </c>
      <c r="CV7" s="24">
        <v>52.35</v>
      </c>
      <c r="CW7" s="24">
        <v>52.55</v>
      </c>
      <c r="CX7" s="24">
        <v>93.47</v>
      </c>
      <c r="CY7" s="24">
        <v>93.21</v>
      </c>
      <c r="CZ7" s="24">
        <v>93.85</v>
      </c>
      <c r="DA7" s="24">
        <v>94.37</v>
      </c>
      <c r="DB7" s="24">
        <v>93.43</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2024-02-15T00:15:20Z</cp:lastPrinted>
  <dcterms:created xsi:type="dcterms:W3CDTF">2023-12-12T02:53:37Z</dcterms:created>
  <dcterms:modified xsi:type="dcterms:W3CDTF">2024-02-21T07:00:43Z</dcterms:modified>
  <cp:category/>
</cp:coreProperties>
</file>