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4_法非適_特定環境\"/>
    </mc:Choice>
  </mc:AlternateContent>
  <xr:revisionPtr revIDLastSave="0" documentId="13_ncr:1_{1ABBAF33-D153-479A-9B0A-1C834C9ABCE6}" xr6:coauthVersionLast="47" xr6:coauthVersionMax="47" xr10:uidLastSave="{00000000-0000-0000-0000-000000000000}"/>
  <workbookProtection workbookAlgorithmName="SHA-512" workbookHashValue="QtmOuVqlH9ygD4RaVELw1Au/IdctCfagYjJXS1U7CAEaT4qD4QmZHeulbustydI7Fk1ICI1DlDWg6rIbz+okrg==" workbookSaltValue="OrGYrfHIYzhjV5i6cv6hm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D10" i="4"/>
  <c r="P10" i="4"/>
  <c r="I10" i="4"/>
  <c r="B10" i="4"/>
  <c r="AT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<sst xmlns="http://schemas.openxmlformats.org/spreadsheetml/2006/main" count="236" uniqueCount="119">
  <si>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</si>
  <si>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</si>
  <si>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</si>
  <si>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</si>
  <si>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</si>
  <si>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</si>
  <si>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</si>
  <si>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</si>
  <si>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</si>
  <si>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</si>
  <si>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</si>
  <si>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</si>
  <si>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</si>
  <si>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</si>
  <si>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</si>
  <si>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</si>
  <si>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</si>
  <si>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</si>
  <si>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</si>
  <si>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</si>
  <si>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</si>
  <si>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</si>
  <si>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</si>
  <si>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</si>
  <si>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</si>
  <si>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</si>
  <si>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</si>
  <si>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</si>
  <si>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</si>
  <si>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</si>
  <si>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</si>
  <si>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</si>
  <si>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</si>
  <si>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</si>
  <si>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</si>
  <si>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</si>
  <si>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</si>
  <si>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</si>
  <si>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</si>
  <si>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</si>
  <si>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</si>
  <si>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</si>
  <si>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</si>
  <si>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</si>
  <si>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</si>
  <si>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</si>
  <si>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</si>
  <si>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</si>
  <si>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</si>
  <si>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</si>
  <si>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</si>
  <si>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</si>
  <si>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</si>
  <si>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</si>
  <si>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</si>
  <si>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</si>
  <si>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</si>
  <si>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</si>
  <si>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</si>
  <si>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</si>
  <si>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</si>
  <si>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</si>
  <si>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</si>
  <si>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</si>
  <si>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</si>
  <si>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</si>
  <si>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</si>
  <si>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</si>
  <si>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</si>
  <si>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</si>
  <si>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</si>
  <si>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</si>
  <si>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</si>
  <si>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</si>
  <si>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</si>
  <si>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</si>
  <si>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</si>
  <si>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</si>
  <si>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</si>
  <si>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</si>
  <si>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</si>
  <si>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</si>
  <si>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</si>
  <si>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</si>
  <si>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</si>
  <si>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</si>
  <si>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</si>
  <si>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</si>
  <si>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</si>
  <si>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</si>
  <si>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</si>
  <si>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</si>
  <si>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</si>
  <si>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</si>
  <si>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</si>
  <si>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</si>
  <si>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</si>
  <si>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</si>
  <si>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</si>
  <si>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</si>
  <si>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</si>
  <si>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</si>
  <si>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</si>
  <si>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</si>
  <si>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</si>
  <si>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</si>
  <si>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</si>
  <si>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</si>
  <si>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</si>
  <si>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</si>
  <si>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</si>
  <si>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</si>
  <si>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</si>
  <si>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</si>
  <si>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</si>
  <si>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</si>
  <si>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管渠整備工事が終了し、ストックマネジメント計画に基づいた維持管理主体の経営を行っています。
　支出の面で汚水処理費の削減等、収入の面では料金改定等を行うことにより、経営改善を目指します。</t>
    <phoneticPr fontId="4"/>
  </si>
  <si>
    <t>　芝山町の公共下水道事業は、平成17年度に供用を開始したため、ポンプや減速機に劣化が見られます。
　老朽化が進む施設の維持管理を計画的に実施するため、平成30年度にストックマネジメント計画を策定し、令和5年度には計画の見直しを進めています。
　その計画に基づき、調査や修繕を実施しています。</t>
    <phoneticPr fontId="4"/>
  </si>
  <si>
    <t>　平成26年度に下水道事業を公共下水道事業と特定環境保全公共下水道事業に分けたため数値は各事業の按分の数値となっています。
①収益的収支比率は、100%に近いため、料金収入及び一般会計繰入金等の収入で費用と地方債償還金の額を概ね賄っていることを表しています。
④企業債残高対事業規模比率は、使用料収入に対する企業債残高の割合であり、類似団体を上回っているため、使用料の確実な徴収等で低減に努めます。
⑤経費回収率は、使用料で回収すべき費用に対して、どの程度使用料で賄えているかを表しています。5割程度を使用料以外で賄っているため、適正な使用料収入の確保及び汚水処理費の削減を図る必要があります。
⑥汚水処理原価は、1㎥あたりの処理単価を表しています。当町で採用しているOD法は維持管理費が低く抑えられる処理方式のため、類似団体の平均値より低い結果となっています。
⑦施設利用率は、令和元年度に供用開始した地区にて新規接続が続いており、類似団体の平均値より高い利用率となっています。
⑧水洗化率は、類似団体と比較して低い水準にあります。向上のため処理区域内の未接続者に水洗化を促します。</t>
    <rPh sb="63" eb="66">
      <t>シュウエキテキ</t>
    </rPh>
    <rPh sb="66" eb="68">
      <t>シュウシ</t>
    </rPh>
    <rPh sb="68" eb="70">
      <t>ヒリツ</t>
    </rPh>
    <rPh sb="77" eb="78">
      <t>チカ</t>
    </rPh>
    <rPh sb="82" eb="83">
      <t>チカ</t>
    </rPh>
    <rPh sb="125" eb="127">
      <t>ウワマワ</t>
    </rPh>
    <rPh sb="133" eb="136">
      <t>シヨウリョウ</t>
    </rPh>
    <rPh sb="137" eb="139">
      <t>カクジツ</t>
    </rPh>
    <rPh sb="140" eb="142">
      <t>チョウシュウ</t>
    </rPh>
    <rPh sb="142" eb="143">
      <t>トウ</t>
    </rPh>
    <rPh sb="144" eb="146">
      <t>テイゲン</t>
    </rPh>
    <rPh sb="147" eb="148">
      <t>ツト</t>
    </rPh>
    <rPh sb="162" eb="165">
      <t>シヨウリョウ</t>
    </rPh>
    <rPh sb="166" eb="168">
      <t>カイシュウ</t>
    </rPh>
    <rPh sb="171" eb="173">
      <t>ヒヨウ</t>
    </rPh>
    <rPh sb="174" eb="175">
      <t>タイ</t>
    </rPh>
    <rPh sb="180" eb="182">
      <t>テイド</t>
    </rPh>
    <rPh sb="182" eb="185">
      <t>シヨウリョウ</t>
    </rPh>
    <rPh sb="186" eb="187">
      <t>マカナ</t>
    </rPh>
    <rPh sb="193" eb="194">
      <t>アラワ</t>
    </rPh>
    <rPh sb="200" eb="201">
      <t>ワリ</t>
    </rPh>
    <rPh sb="201" eb="203">
      <t>テイド</t>
    </rPh>
    <rPh sb="204" eb="206">
      <t>シヨウ</t>
    </rPh>
    <rPh sb="206" eb="207">
      <t>リョウ</t>
    </rPh>
    <rPh sb="207" eb="209">
      <t>イガイ</t>
    </rPh>
    <rPh sb="210" eb="211">
      <t>マカナ</t>
    </rPh>
    <rPh sb="218" eb="220">
      <t>テキセイ</t>
    </rPh>
    <rPh sb="221" eb="224">
      <t>シヨウリョウ</t>
    </rPh>
    <rPh sb="224" eb="226">
      <t>シュウニュウ</t>
    </rPh>
    <rPh sb="227" eb="229">
      <t>カクホ</t>
    </rPh>
    <rPh sb="229" eb="230">
      <t>オヨ</t>
    </rPh>
    <rPh sb="231" eb="233">
      <t>オスイ</t>
    </rPh>
    <rPh sb="233" eb="235">
      <t>ショリ</t>
    </rPh>
    <rPh sb="235" eb="236">
      <t>ヒ</t>
    </rPh>
    <rPh sb="237" eb="239">
      <t>サクゲン</t>
    </rPh>
    <rPh sb="240" eb="241">
      <t>ハカ</t>
    </rPh>
    <rPh sb="242" eb="244">
      <t>ヒツヨウ</t>
    </rPh>
    <rPh sb="393" eb="395">
      <t>シセツ</t>
    </rPh>
    <rPh sb="396" eb="398">
      <t>ヨウリョウ</t>
    </rPh>
    <rPh sb="400" eb="402">
      <t>ヨユウ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</si>
</sst>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29-41FA-8132-D6F06DFD24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0.36</c:v>
                </c:pt>
                <c:pt idx="2">
                  <c:v>0.39</c:v>
                </c:pt>
                <c:pt idx="3">
                  <c:v>0.1</c:v>
                </c:pt>
                <c:pt idx="4">
                  <c:v>0.08</c:v>
                </c:pt>
              </c:numCache>
            </c:numRef>
          </c:val>
          <c:smooth val="0"/>
          <c:extLst>
            <c:ext xmlns:c16="http://schemas.microsoft.com/office/drawing/2014/chart" uri="{C3380CC4-5D6E-409C-BE32-E72D297353CC}">
              <c16:uniqueId val="{00000001-9E29-41FA-8132-D6F06DFD24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33.15</c:v>
                </c:pt>
                <c:pt idx="1">
                  <c:v>53.45</c:v>
                </c:pt>
                <c:pt idx="2">
                  <c:v>53.25</c:v>
                </c:pt>
                <c:pt idx="3">
                  <c:v>41.37</c:v>
                </c:pt>
                <c:pt idx="4">
                  <c:v>55.9</c:v>
                </c:pt>
              </c:numCache>
            </c:numRef>
          </c:val>
          <c:extLst>
            <c:ext xmlns:c16="http://schemas.microsoft.com/office/drawing/2014/chart" uri="{C3380CC4-5D6E-409C-BE32-E72D297353CC}">
              <c16:uniqueId val="{00000000-8942-45D7-8F17-E368A56440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42.47</c:v>
                </c:pt>
                <c:pt idx="2">
                  <c:v>42.4</c:v>
                </c:pt>
                <c:pt idx="3">
                  <c:v>42.28</c:v>
                </c:pt>
                <c:pt idx="4">
                  <c:v>41.06</c:v>
                </c:pt>
              </c:numCache>
            </c:numRef>
          </c:val>
          <c:smooth val="0"/>
          <c:extLst>
            <c:ext xmlns:c16="http://schemas.microsoft.com/office/drawing/2014/chart" uri="{C3380CC4-5D6E-409C-BE32-E72D297353CC}">
              <c16:uniqueId val="{00000001-8942-45D7-8F17-E368A56440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69.62</c:v>
                </c:pt>
                <c:pt idx="1">
                  <c:v>63.65</c:v>
                </c:pt>
                <c:pt idx="2">
                  <c:v>63.32</c:v>
                </c:pt>
                <c:pt idx="3">
                  <c:v>64.3</c:v>
                </c:pt>
                <c:pt idx="4">
                  <c:v>65.03</c:v>
                </c:pt>
              </c:numCache>
            </c:numRef>
          </c:val>
          <c:extLst>
            <c:ext xmlns:c16="http://schemas.microsoft.com/office/drawing/2014/chart" uri="{C3380CC4-5D6E-409C-BE32-E72D297353CC}">
              <c16:uniqueId val="{00000000-1192-406B-B98F-0D241CCBCA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83.75</c:v>
                </c:pt>
                <c:pt idx="2">
                  <c:v>84.19</c:v>
                </c:pt>
                <c:pt idx="3">
                  <c:v>84.34</c:v>
                </c:pt>
                <c:pt idx="4">
                  <c:v>84.34</c:v>
                </c:pt>
              </c:numCache>
            </c:numRef>
          </c:val>
          <c:smooth val="0"/>
          <c:extLst>
            <c:ext xmlns:c16="http://schemas.microsoft.com/office/drawing/2014/chart" uri="{C3380CC4-5D6E-409C-BE32-E72D297353CC}">
              <c16:uniqueId val="{00000001-1192-406B-B98F-0D241CCBCA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99.98</c:v>
                </c:pt>
                <c:pt idx="1">
                  <c:v>102.31</c:v>
                </c:pt>
                <c:pt idx="2">
                  <c:v>94.03</c:v>
                </c:pt>
                <c:pt idx="3">
                  <c:v>95.27</c:v>
                </c:pt>
                <c:pt idx="4">
                  <c:v>99.54</c:v>
                </c:pt>
              </c:numCache>
            </c:numRef>
          </c:val>
          <c:extLst>
            <c:ext xmlns:c16="http://schemas.microsoft.com/office/drawing/2014/chart" uri="{C3380CC4-5D6E-409C-BE32-E72D297353CC}">
              <c16:uniqueId val="{00000000-4215-4F88-B8A9-25A2E2AFA2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15-4F88-B8A9-25A2E2AFA2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6A-406D-B2C2-076F6F440F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6A-406D-B2C2-076F6F440F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0A-4E5B-B2A1-0D6E48DE7B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0A-4E5B-B2A1-0D6E48DE7B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94-421B-B9F9-2B755BDB81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94-421B-B9F9-2B755BDB81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62-4741-9BDE-1E71EE9300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2-4741-9BDE-1E71EE9300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4386.45</c:v>
                </c:pt>
                <c:pt idx="1">
                  <c:v>0</c:v>
                </c:pt>
                <c:pt idx="2">
                  <c:v>0</c:v>
                </c:pt>
                <c:pt idx="3">
                  <c:v>0</c:v>
                </c:pt>
                <c:pt idx="4" formatCode="#,##0.00;&quot;△&quot;#,##0.00;&quot;-&quot;">
                  <c:v>1763.62</c:v>
                </c:pt>
              </c:numCache>
            </c:numRef>
          </c:val>
          <c:extLst>
            <c:ext xmlns:c16="http://schemas.microsoft.com/office/drawing/2014/chart" uri="{C3380CC4-5D6E-409C-BE32-E72D297353CC}">
              <c16:uniqueId val="{00000000-5DC7-42DC-A70B-0BB5AC5210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1206.79</c:v>
                </c:pt>
                <c:pt idx="2">
                  <c:v>1258.43</c:v>
                </c:pt>
                <c:pt idx="3">
                  <c:v>1163.75</c:v>
                </c:pt>
                <c:pt idx="4">
                  <c:v>1195.47</c:v>
                </c:pt>
              </c:numCache>
            </c:numRef>
          </c:val>
          <c:smooth val="0"/>
          <c:extLst>
            <c:ext xmlns:c16="http://schemas.microsoft.com/office/drawing/2014/chart" uri="{C3380CC4-5D6E-409C-BE32-E72D297353CC}">
              <c16:uniqueId val="{00000001-5DC7-42DC-A70B-0BB5AC5210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88.86</c:v>
                </c:pt>
                <c:pt idx="1">
                  <c:v>71.61</c:v>
                </c:pt>
                <c:pt idx="2">
                  <c:v>56.71</c:v>
                </c:pt>
                <c:pt idx="3">
                  <c:v>54.38</c:v>
                </c:pt>
                <c:pt idx="4">
                  <c:v>47.77</c:v>
                </c:pt>
              </c:numCache>
            </c:numRef>
          </c:val>
          <c:extLst>
            <c:ext xmlns:c16="http://schemas.microsoft.com/office/drawing/2014/chart" uri="{C3380CC4-5D6E-409C-BE32-E72D297353CC}">
              <c16:uniqueId val="{00000000-1278-4076-B0DC-B445A21332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1278-4076-B0DC-B445A21332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174.17</c:v>
                </c:pt>
                <c:pt idx="1">
                  <c:v>144.9</c:v>
                </c:pt>
                <c:pt idx="2">
                  <c:v>187.78</c:v>
                </c:pt>
                <c:pt idx="3">
                  <c:v>136.81</c:v>
                </c:pt>
                <c:pt idx="4">
                  <c:v>154.19999999999999</c:v>
                </c:pt>
              </c:numCache>
            </c:numRef>
          </c:val>
          <c:extLst>
            <c:ext xmlns:c16="http://schemas.microsoft.com/office/drawing/2014/chart" uri="{C3380CC4-5D6E-409C-BE32-E72D297353CC}">
              <c16:uniqueId val="{00000000-454A-4B32-9EE1-6E4B1ACA8C4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228.47</c:v>
                </c:pt>
                <c:pt idx="2">
                  <c:v>224.88</c:v>
                </c:pt>
                <c:pt idx="3">
                  <c:v>228.64</c:v>
                </c:pt>
                <c:pt idx="4">
                  <c:v>239.46</c:v>
                </c:pt>
              </c:numCache>
            </c:numRef>
          </c:val>
          <c:smooth val="0"/>
          <c:extLst>
            <c:ext xmlns:c16="http://schemas.microsoft.com/office/drawing/2014/chart" uri="{C3380CC4-5D6E-409C-BE32-E72D297353CC}">
              <c16:uniqueId val="{00000001-454A-4B32-9EE1-6E4B1ACA8C4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芝山町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6905</v>
      </c>
      <c r="AM8" s="45"/>
      <c r="AN8" s="45"/>
      <c r="AO8" s="45"/>
      <c r="AP8" s="45"/>
      <c r="AQ8" s="45"/>
      <c r="AR8" s="45"/>
      <c r="AS8" s="45"/>
      <c r="AT8" s="46">
        <f>データ!T6</f>
        <v>43.24</v>
      </c>
      <c r="AU8" s="46"/>
      <c r="AV8" s="46"/>
      <c r="AW8" s="46"/>
      <c r="AX8" s="46"/>
      <c r="AY8" s="46"/>
      <c r="AZ8" s="46"/>
      <c r="BA8" s="46"/>
      <c r="BB8" s="46">
        <f>データ!U6</f>
        <v>159.69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17.11</v>
      </c>
      <c r="Q10" s="46"/>
      <c r="R10" s="46"/>
      <c r="S10" s="46"/>
      <c r="T10" s="46"/>
      <c r="U10" s="46"/>
      <c r="V10" s="46"/>
      <c r="W10" s="46">
        <f>データ!Q6</f>
        <v>100</v>
      </c>
      <c r="X10" s="46"/>
      <c r="Y10" s="46"/>
      <c r="Z10" s="46"/>
      <c r="AA10" s="46"/>
      <c r="AB10" s="46"/>
      <c r="AC10" s="46"/>
      <c r="AD10" s="45">
        <f>データ!R6</f>
        <v>3850</v>
      </c>
      <c r="AE10" s="45"/>
      <c r="AF10" s="45"/>
      <c r="AG10" s="45"/>
      <c r="AH10" s="45"/>
      <c r="AI10" s="45"/>
      <c r="AJ10" s="45"/>
      <c r="AK10" s="2"/>
      <c r="AL10" s="45">
        <f>データ!V6</f>
        <v>1178</v>
      </c>
      <c r="AM10" s="45"/>
      <c r="AN10" s="45"/>
      <c r="AO10" s="45"/>
      <c r="AP10" s="45"/>
      <c r="AQ10" s="45"/>
      <c r="AR10" s="45"/>
      <c r="AS10" s="45"/>
      <c r="AT10" s="46">
        <f>データ!W6</f>
        <v>0.81</v>
      </c>
      <c r="AU10" s="46"/>
      <c r="AV10" s="46"/>
      <c r="AW10" s="46"/>
      <c r="AX10" s="46"/>
      <c r="AY10" s="46"/>
      <c r="AZ10" s="46"/>
      <c r="BA10" s="46"/>
      <c r="BB10" s="46">
        <f>データ!X6</f>
        <v>1454.32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6k+K38FleAlXL2yJjqSftgdgJuApvAvr8sj2eJBEfogeHpitF0lHcsRBaGTUlEB/OimuO7wBEx8aWwgH4GdHg==" saltValue="6A2Qd/7XKTWKLtdVItS9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124095</v>
      </c>
      <c r="D6" s="19">
        <f t="shared" si="3"/>
        <v>47</v>
      </c>
      <c r="E6" s="19">
        <f t="shared" si="3"/>
        <v>17</v>
      </c>
      <c r="F6" s="19">
        <f t="shared" si="3"/>
        <v>4</v>
      </c>
      <c r="G6" s="19">
        <f t="shared" si="3"/>
        <v>0</v>
      </c>
      <c r="H6" s="19" t="str">
        <f t="shared" si="3"/>
        <v>千葉県　芝山町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17.11</v>
      </c>
      <c r="Q6" s="20">
        <f t="shared" si="3"/>
        <v>100</v>
      </c>
      <c r="R6" s="20">
        <f t="shared" si="3"/>
        <v>3850</v>
      </c>
      <c r="S6" s="20">
        <f t="shared" si="3"/>
        <v>6905</v>
      </c>
      <c r="T6" s="20">
        <f t="shared" si="3"/>
        <v>43.24</v>
      </c>
      <c r="U6" s="20">
        <f t="shared" si="3"/>
        <v>159.69</v>
      </c>
      <c r="V6" s="20">
        <f t="shared" si="3"/>
        <v>1178</v>
      </c>
      <c r="W6" s="20">
        <f t="shared" si="3"/>
        <v>0.81</v>
      </c>
      <c r="X6" s="20">
        <f t="shared" si="3"/>
        <v>1454.32</v>
      </c>
      <c r="Y6" s="21">
        <f>IF(Y7="",NA(),Y7)</f>
        <v>99.98</v>
      </c>
      <c r="Z6" s="21">
        <f t="shared" ref="Z6:AH6" si="4">IF(Z7="",NA(),Z7)</f>
        <v>102.31</v>
      </c>
      <c r="AA6" s="21">
        <f t="shared" si="4"/>
        <v>94.03</v>
      </c>
      <c r="AB6" s="21">
        <f t="shared" si="4"/>
        <v>95.27</v>
      </c>
      <c r="AC6" s="21">
        <f t="shared" si="4"/>
        <v>99.54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4386.45</v>
      </c>
      <c r="BG6" s="20">
        <f t="shared" ref="BG6:BO6" si="7">IF(BG7="",NA(),BG7)</f>
        <v>0</v>
      </c>
      <c r="BH6" s="20">
        <f t="shared" si="7"/>
        <v>0</v>
      </c>
      <c r="BI6" s="20">
        <f t="shared" si="7"/>
        <v>0</v>
      </c>
      <c r="BJ6" s="21">
        <f t="shared" si="7"/>
        <v>1763.62</v>
      </c>
      <c r="BK6" s="21">
        <f t="shared" si="7"/>
        <v>1269.1500000000001</v>
      </c>
      <c r="BL6" s="21">
        <f t="shared" si="7"/>
        <v>1206.79</v>
      </c>
      <c r="BM6" s="21">
        <f t="shared" si="7"/>
        <v>1258.43</v>
      </c>
      <c r="BN6" s="21">
        <f t="shared" si="7"/>
        <v>1163.75</v>
      </c>
      <c r="BO6" s="21">
        <f t="shared" si="7"/>
        <v>1195.47</v>
      </c>
      <c r="BP6" s="20" t="str">
        <f>IF(BP7="","",IF(BP7="-","【-】","【"&amp;SUBSTITUTE(TEXT(BP7,"#,##0.00"),"-","△")&amp;"】"))</f>
        <v>【1,182.11】</v>
      </c>
      <c r="BQ6" s="21">
        <f>IF(BQ7="",NA(),BQ7)</f>
        <v>88.86</v>
      </c>
      <c r="BR6" s="21">
        <f t="shared" ref="BR6:BZ6" si="8">IF(BR7="",NA(),BR7)</f>
        <v>71.61</v>
      </c>
      <c r="BS6" s="21">
        <f t="shared" si="8"/>
        <v>56.71</v>
      </c>
      <c r="BT6" s="21">
        <f t="shared" si="8"/>
        <v>54.38</v>
      </c>
      <c r="BU6" s="21">
        <f t="shared" si="8"/>
        <v>47.77</v>
      </c>
      <c r="BV6" s="21">
        <f t="shared" si="8"/>
        <v>63.97</v>
      </c>
      <c r="BW6" s="21">
        <f t="shared" si="8"/>
        <v>71.84</v>
      </c>
      <c r="BX6" s="21">
        <f t="shared" si="8"/>
        <v>73.36</v>
      </c>
      <c r="BY6" s="21">
        <f t="shared" si="8"/>
        <v>72.599999999999994</v>
      </c>
      <c r="BZ6" s="21">
        <f t="shared" si="8"/>
        <v>69.430000000000007</v>
      </c>
      <c r="CA6" s="20" t="str">
        <f>IF(CA7="","",IF(CA7="-","【-】","【"&amp;SUBSTITUTE(TEXT(CA7,"#,##0.00"),"-","△")&amp;"】"))</f>
        <v>【73.78】</v>
      </c>
      <c r="CB6" s="21">
        <f>IF(CB7="",NA(),CB7)</f>
        <v>174.17</v>
      </c>
      <c r="CC6" s="21">
        <f t="shared" ref="CC6:CK6" si="9">IF(CC7="",NA(),CC7)</f>
        <v>144.9</v>
      </c>
      <c r="CD6" s="21">
        <f t="shared" si="9"/>
        <v>187.78</v>
      </c>
      <c r="CE6" s="21">
        <f t="shared" si="9"/>
        <v>136.81</v>
      </c>
      <c r="CF6" s="21">
        <f t="shared" si="9"/>
        <v>154.19999999999999</v>
      </c>
      <c r="CG6" s="21">
        <f t="shared" si="9"/>
        <v>256.82</v>
      </c>
      <c r="CH6" s="21">
        <f t="shared" si="9"/>
        <v>228.47</v>
      </c>
      <c r="CI6" s="21">
        <f t="shared" si="9"/>
        <v>224.88</v>
      </c>
      <c r="CJ6" s="21">
        <f t="shared" si="9"/>
        <v>228.64</v>
      </c>
      <c r="CK6" s="21">
        <f t="shared" si="9"/>
        <v>239.46</v>
      </c>
      <c r="CL6" s="20" t="str">
        <f>IF(CL7="","",IF(CL7="-","【-】","【"&amp;SUBSTITUTE(TEXT(CL7,"#,##0.00"),"-","△")&amp;"】"))</f>
        <v>【220.62】</v>
      </c>
      <c r="CM6" s="21">
        <f>IF(CM7="",NA(),CM7)</f>
        <v>33.15</v>
      </c>
      <c r="CN6" s="21">
        <f t="shared" ref="CN6:CV6" si="10">IF(CN7="",NA(),CN7)</f>
        <v>53.45</v>
      </c>
      <c r="CO6" s="21">
        <f t="shared" si="10"/>
        <v>53.25</v>
      </c>
      <c r="CP6" s="21">
        <f t="shared" si="10"/>
        <v>41.37</v>
      </c>
      <c r="CQ6" s="21">
        <f t="shared" si="10"/>
        <v>55.9</v>
      </c>
      <c r="CR6" s="21">
        <f t="shared" si="10"/>
        <v>37.46</v>
      </c>
      <c r="CS6" s="21">
        <f t="shared" si="10"/>
        <v>42.47</v>
      </c>
      <c r="CT6" s="21">
        <f t="shared" si="10"/>
        <v>42.4</v>
      </c>
      <c r="CU6" s="21">
        <f t="shared" si="10"/>
        <v>42.28</v>
      </c>
      <c r="CV6" s="21">
        <f t="shared" si="10"/>
        <v>41.06</v>
      </c>
      <c r="CW6" s="20" t="str">
        <f>IF(CW7="","",IF(CW7="-","【-】","【"&amp;SUBSTITUTE(TEXT(CW7,"#,##0.00"),"-","△")&amp;"】"))</f>
        <v>【42.22】</v>
      </c>
      <c r="CX6" s="21">
        <f>IF(CX7="",NA(),CX7)</f>
        <v>69.62</v>
      </c>
      <c r="CY6" s="21">
        <f t="shared" ref="CY6:DG6" si="11">IF(CY7="",NA(),CY7)</f>
        <v>63.65</v>
      </c>
      <c r="CZ6" s="21">
        <f t="shared" si="11"/>
        <v>63.32</v>
      </c>
      <c r="DA6" s="21">
        <f t="shared" si="11"/>
        <v>64.3</v>
      </c>
      <c r="DB6" s="21">
        <f t="shared" si="11"/>
        <v>65.03</v>
      </c>
      <c r="DC6" s="21">
        <f t="shared" si="11"/>
        <v>67.459999999999994</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124095</v>
      </c>
      <c r="D7" s="23">
        <v>47</v>
      </c>
      <c r="E7" s="23">
        <v>17</v>
      </c>
      <c r="F7" s="23">
        <v>4</v>
      </c>
      <c r="G7" s="23">
        <v>0</v>
      </c>
      <c r="H7" s="23" t="s">
        <v>98</v>
      </c>
      <c r="I7" s="23" t="s">
        <v>99</v>
      </c>
      <c r="J7" s="23" t="s">
        <v>100</v>
      </c>
      <c r="K7" s="23" t="s">
        <v>101</v>
      </c>
      <c r="L7" s="23" t="s">
        <v>102</v>
      </c>
      <c r="M7" s="23" t="s">
        <v>103</v>
      </c>
      <c r="N7" s="24" t="s">
        <v>104</v>
      </c>
      <c r="O7" s="24" t="s">
        <v>105</v>
      </c>
      <c r="P7" s="24">
        <v>17.11</v>
      </c>
      <c r="Q7" s="24">
        <v>100</v>
      </c>
      <c r="R7" s="24">
        <v>3850</v>
      </c>
      <c r="S7" s="24">
        <v>6905</v>
      </c>
      <c r="T7" s="24">
        <v>43.24</v>
      </c>
      <c r="U7" s="24">
        <v>159.69</v>
      </c>
      <c r="V7" s="24">
        <v>1178</v>
      </c>
      <c r="W7" s="24">
        <v>0.81</v>
      </c>
      <c r="X7" s="24">
        <v>1454.32</v>
      </c>
      <c r="Y7" s="24">
        <v>99.98</v>
      </c>
      <c r="Z7" s="24">
        <v>102.31</v>
      </c>
      <c r="AA7" s="24">
        <v>94.03</v>
      </c>
      <c r="AB7" s="24">
        <v>95.27</v>
      </c>
      <c r="AC7" s="24">
        <v>99.54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4386.45</v>
      </c>
      <c r="BG7" s="24">
        <v>0</v>
      </c>
      <c r="BH7" s="24">
        <v>0</v>
      </c>
      <c r="BI7" s="24">
        <v>0</v>
      </c>
      <c r="BJ7" s="24">
        <v>1763.62</v>
      </c>
      <c r="BK7" s="24">
        <v>1269.1500000000001</v>
      </c>
      <c r="BL7" s="24">
        <v>1206.79</v>
      </c>
      <c r="BM7" s="24">
        <v>1258.43</v>
      </c>
      <c r="BN7" s="24">
        <v>1163.75</v>
      </c>
      <c r="BO7" s="24">
        <v>1195.47</v>
      </c>
      <c r="BP7" s="24">
        <v>1182.1099999999999</v>
      </c>
      <c r="BQ7" s="24">
        <v>88.86</v>
      </c>
      <c r="BR7" s="24">
        <v>71.61</v>
      </c>
      <c r="BS7" s="24">
        <v>56.71</v>
      </c>
      <c r="BT7" s="24">
        <v>54.38</v>
      </c>
      <c r="BU7" s="24">
        <v>47.77</v>
      </c>
      <c r="BV7" s="24">
        <v>63.97</v>
      </c>
      <c r="BW7" s="24">
        <v>71.84</v>
      </c>
      <c r="BX7" s="24">
        <v>73.36</v>
      </c>
      <c r="BY7" s="24">
        <v>72.599999999999994</v>
      </c>
      <c r="BZ7" s="24">
        <v>69.430000000000007</v>
      </c>
      <c r="CA7" s="24">
        <v>73.78</v>
      </c>
      <c r="CB7" s="24">
        <v>174.17</v>
      </c>
      <c r="CC7" s="24">
        <v>144.9</v>
      </c>
      <c r="CD7" s="24">
        <v>187.78</v>
      </c>
      <c r="CE7" s="24">
        <v>136.81</v>
      </c>
      <c r="CF7" s="24">
        <v>154.19999999999999</v>
      </c>
      <c r="CG7" s="24">
        <v>256.82</v>
      </c>
      <c r="CH7" s="24">
        <v>228.47</v>
      </c>
      <c r="CI7" s="24">
        <v>224.88</v>
      </c>
      <c r="CJ7" s="24">
        <v>228.64</v>
      </c>
      <c r="CK7" s="24">
        <v>239.46</v>
      </c>
      <c r="CL7" s="24">
        <v>220.62</v>
      </c>
      <c r="CM7" s="24">
        <v>33.15</v>
      </c>
      <c r="CN7" s="24">
        <v>53.45</v>
      </c>
      <c r="CO7" s="24">
        <v>53.25</v>
      </c>
      <c r="CP7" s="24">
        <v>41.37</v>
      </c>
      <c r="CQ7" s="24">
        <v>55.9</v>
      </c>
      <c r="CR7" s="24">
        <v>37.46</v>
      </c>
      <c r="CS7" s="24">
        <v>42.47</v>
      </c>
      <c r="CT7" s="24">
        <v>42.4</v>
      </c>
      <c r="CU7" s="24">
        <v>42.28</v>
      </c>
      <c r="CV7" s="24">
        <v>41.06</v>
      </c>
      <c r="CW7" s="24">
        <v>42.22</v>
      </c>
      <c r="CX7" s="24">
        <v>69.62</v>
      </c>
      <c r="CY7" s="24">
        <v>63.65</v>
      </c>
      <c r="CZ7" s="24">
        <v>63.32</v>
      </c>
      <c r="DA7" s="24">
        <v>64.3</v>
      </c>
      <c r="DB7" s="24">
        <v>65.03</v>
      </c>
      <c r="DC7" s="24">
        <v>67.459999999999994</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2023-12-12T02:49:54Z</dcterms:created>
  <dcterms:modified xsi:type="dcterms:W3CDTF">2024-02-27T07:55:15Z</dcterms:modified>
  <cp:category/>
</cp:coreProperties>
</file>