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AF246028-7657-4BC0-A4A7-BBAAAC53883C}" xr6:coauthVersionLast="47" xr6:coauthVersionMax="47" xr10:uidLastSave="{00000000-0000-0000-0000-000000000000}"/>
  <workbookProtection workbookAlgorithmName="SHA-512" workbookHashValue="RR8Uo5ZOOXQo/93n2C19niEzR74/Sd6T8/dCMZhKg4pbAPiqBbEQsUK9f4y61jpHr0cz929dhGrEpY2pioL07Q==" workbookSaltValue="dkX3JkvugxiVpxGjI/cZ0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 r="AD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<sst xmlns="http://schemas.openxmlformats.org/spreadsheetml/2006/main" count="236" uniqueCount="121">
  <si>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</si>
  <si>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</si>
  <si>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</si>
  <si>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</si>
  <si>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</si>
  <si>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</si>
  <si>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</si>
  <si>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</si>
  <si>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</si>
  <si>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</si>
  <si>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</si>
  <si>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</si>
  <si>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</si>
  <si>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</si>
  <si>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</si>
  <si>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</si>
  <si>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</si>
  <si>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</si>
  <si>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</si>
  <si>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</si>
  <si>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</si>
  <si>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</si>
  <si>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</si>
  <si>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</si>
  <si>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</si>
  <si>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</si>
  <si>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</si>
  <si>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</si>
  <si>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</si>
  <si>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</si>
  <si>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</si>
  <si>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</si>
  <si>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</si>
  <si>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</si>
  <si>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</si>
  <si>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</si>
  <si>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</si>
  <si>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</si>
  <si>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</si>
  <si>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</si>
  <si>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</si>
  <si>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</si>
  <si>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</si>
  <si>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</si>
  <si>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</si>
  <si>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</si>
  <si>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</si>
  <si>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</si>
  <si>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</si>
  <si>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</si>
  <si>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</si>
  <si>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</si>
  <si>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</si>
  <si>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</si>
  <si>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</si>
  <si>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</si>
  <si>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</si>
  <si>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</si>
  <si>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</si>
  <si>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</si>
  <si>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</si>
  <si>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</si>
  <si>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</si>
  <si>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</si>
  <si>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</si>
  <si>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</si>
  <si>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</si>
  <si>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</si>
  <si>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</si>
  <si>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</si>
  <si>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</si>
  <si>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</si>
  <si>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</si>
  <si>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</si>
  <si>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</si>
  <si>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</si>
  <si>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</si>
  <si>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</si>
  <si>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</si>
  <si>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</si>
  <si>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</si>
  <si>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</si>
  <si>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</si>
  <si>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</si>
  <si>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</si>
  <si>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</si>
  <si>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</si>
  <si>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</si>
  <si>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</si>
  <si>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</si>
  <si>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</si>
  <si>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</si>
  <si>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</si>
  <si>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</si>
  <si>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</si>
  <si>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</si>
  <si>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</si>
  <si>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</si>
  <si>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</si>
  <si>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</si>
  <si>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</si>
  <si>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</si>
  <si>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</si>
  <si>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</si>
  <si>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</si>
  <si>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</si>
  <si>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</si>
  <si>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</si>
  <si>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</si>
  <si>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</si>
  <si>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</si>
  <si>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</si>
  <si>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</si>
  <si>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</si>
  <si>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</si>
  <si>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</si>
  <si>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</si>
  <si>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</si>
  <si>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当農業集落排水事業の経営に当たり、人口の減少による将来の施設の在り方の見直しは必要になる。一方、水質保全や財源確保のため、普及啓蒙活動等を強化することで、現在の水洗化率の低迷を徐々に解消し、施設を活かしていかなければならない。また施設の維持管理に当たっては、効率的な経営と長寿命化が図れるよう、町の財政状況とのバランスを見極めながら、計画的な予防・保全を行う必要がある。</t>
    <rPh sb="67" eb="68">
      <t>トウ</t>
    </rPh>
    <rPh sb="69" eb="71">
      <t>キョウカ</t>
    </rPh>
    <rPh sb="80" eb="83">
      <t>スイセンカ</t>
    </rPh>
    <rPh sb="177" eb="178">
      <t>オコナ</t>
    </rPh>
    <phoneticPr fontId="4"/>
  </si>
  <si>
    <t>〇収益的収支比率、企業債残高対事業規模比率
　収益的収支比率は平均100％程で推移しているものの、使用料の割合は20％強で他会計繰入金への依存度は高く、また使用料収入はほぼ横ばいである。企業債残高対事業規模比率については、企業債の償還に要する資金の全部を一般会計等において負担することとしているため、0となる。
〇経費回収率
　経費回収率は5年平均57％と平均値は上回っているが、決して高い水準とは言えないため、未供用の解消に努めなければならない。
〇汚水処理原価
　5年平均231円で平均値を下回っているが、決して低い水準とは言えないため、機器更新や人件費の抑制により汚水処理費の減少努めなければならない。
〇施設利用率
　ほぼ横ばいの54％前後の比率で推移し平均値を上回ってはいるが、未だ十分に利用されていない。人口の減少も見据え、将来の施設規模等を、汚水処理構想に定める方向性に基づき検討を行う必要がある。
〇水洗化率
　平均値を20％以上下回る5年平均64.2％と、依然として低いレベルで推移している状況である。これは未だ未接続が多く事業目的である水質保全が十分に図れておらず、また使用料収入が確保されない分、町の一般財源への依存度を高めている状況であるため、水洗化率向上のため普及・啓蒙活動の強化が必要である。</t>
    <rPh sb="171" eb="174">
      <t>ネンヘイキン</t>
    </rPh>
    <rPh sb="182" eb="183">
      <t>ウエ</t>
    </rPh>
    <rPh sb="190" eb="191">
      <t>ケッ</t>
    </rPh>
    <rPh sb="193" eb="194">
      <t>タカ</t>
    </rPh>
    <rPh sb="195" eb="197">
      <t>スイジュン</t>
    </rPh>
    <rPh sb="199" eb="200">
      <t>イ</t>
    </rPh>
    <rPh sb="258" eb="259">
      <t>ヒク</t>
    </rPh>
    <rPh sb="335" eb="336">
      <t>ウエ</t>
    </rPh>
    <rPh sb="398" eb="399">
      <t>オコナ</t>
    </rPh>
    <rPh sb="427" eb="428">
      <t>ネン</t>
    </rPh>
    <rPh sb="501" eb="503">
      <t>カクホ</t>
    </rPh>
    <rPh sb="526" eb="528">
      <t>ジョウキョウ</t>
    </rPh>
    <phoneticPr fontId="4"/>
  </si>
  <si>
    <t>当町の農業集落排水事業は、一番早い平成13年6月の十余三地区供用開始から令和5年3月で満22年9箇月が経過する。一番遅い林地区でも、平成15年8月の供用開始から満20年7箇月の経過となる。管路の耐用年数の50年まで年数はあるが、地震や通行車両等の振動、経年による破損の有無などについて、今後は調査を行う必要がある。</t>
    <rPh sb="117" eb="121">
      <t>ツウコウシャリョウ</t>
    </rPh>
    <rPh sb="121" eb="122">
      <t>トウ</t>
    </rPh>
    <rPh sb="134" eb="136">
      <t>ウム</t>
    </rPh>
    <rPh sb="149" eb="1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</si>
</sst>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9-4427-A8CF-BDB44577D9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339-4427-A8CF-BDB44577D9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53.62</c:v>
                </c:pt>
                <c:pt idx="1">
                  <c:v>54.15</c:v>
                </c:pt>
                <c:pt idx="2">
                  <c:v>56.49</c:v>
                </c:pt>
                <c:pt idx="3">
                  <c:v>53.83</c:v>
                </c:pt>
                <c:pt idx="4">
                  <c:v>52.98</c:v>
                </c:pt>
              </c:numCache>
            </c:numRef>
          </c:val>
          <c:extLst>
            <c:ext xmlns:c16="http://schemas.microsoft.com/office/drawing/2014/chart" uri="{C3380CC4-5D6E-409C-BE32-E72D297353CC}">
              <c16:uniqueId val="{00000000-B10D-4939-9BBD-BFA919C54E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10D-4939-9BBD-BFA919C54E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64.53</c:v>
                </c:pt>
                <c:pt idx="1">
                  <c:v>64.11</c:v>
                </c:pt>
                <c:pt idx="2">
                  <c:v>63.99</c:v>
                </c:pt>
                <c:pt idx="3">
                  <c:v>64.62</c:v>
                </c:pt>
                <c:pt idx="4">
                  <c:v>64.16</c:v>
                </c:pt>
              </c:numCache>
            </c:numRef>
          </c:val>
          <c:extLst>
            <c:ext xmlns:c16="http://schemas.microsoft.com/office/drawing/2014/chart" uri="{C3380CC4-5D6E-409C-BE32-E72D297353CC}">
              <c16:uniqueId val="{00000000-A56A-418C-8A01-5CE9C0B7BE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56A-418C-8A01-5CE9C0B7BE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102.4</c:v>
                </c:pt>
                <c:pt idx="1">
                  <c:v>101.45</c:v>
                </c:pt>
                <c:pt idx="2">
                  <c:v>100.25</c:v>
                </c:pt>
                <c:pt idx="3">
                  <c:v>100.95</c:v>
                </c:pt>
                <c:pt idx="4">
                  <c:v>97.24</c:v>
                </c:pt>
              </c:numCache>
            </c:numRef>
          </c:val>
          <c:extLst>
            <c:ext xmlns:c16="http://schemas.microsoft.com/office/drawing/2014/chart" uri="{C3380CC4-5D6E-409C-BE32-E72D297353CC}">
              <c16:uniqueId val="{00000000-BC83-4A1D-9ACD-C63FBD4700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83-4A1D-9ACD-C63FBD4700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E-44B9-8C60-41EE1D28A1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E-44B9-8C60-41EE1D28A1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13-4074-B7CE-F73C3C0455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3-4074-B7CE-F73C3C0455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46-402A-879C-1DF30BC125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6-402A-879C-1DF30BC125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9D-44C8-8DA1-79364C8EAD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9D-44C8-8DA1-79364C8EAD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F9-4B37-BE96-E0DA20B47D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7F9-4B37-BE96-E0DA20B47D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63.97</c:v>
                </c:pt>
                <c:pt idx="1">
                  <c:v>58.26</c:v>
                </c:pt>
                <c:pt idx="2">
                  <c:v>60.52</c:v>
                </c:pt>
                <c:pt idx="3">
                  <c:v>60.18</c:v>
                </c:pt>
                <c:pt idx="4">
                  <c:v>44.72</c:v>
                </c:pt>
              </c:numCache>
            </c:numRef>
          </c:val>
          <c:extLst>
            <c:ext xmlns:c16="http://schemas.microsoft.com/office/drawing/2014/chart" uri="{C3380CC4-5D6E-409C-BE32-E72D297353CC}">
              <c16:uniqueId val="{00000000-969D-44B8-96C1-105A2C9CFF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69D-44B8-96C1-105A2C9CFF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215.89</c:v>
                </c:pt>
                <c:pt idx="1">
                  <c:v>232.76</c:v>
                </c:pt>
                <c:pt idx="2">
                  <c:v>219.36</c:v>
                </c:pt>
                <c:pt idx="3">
                  <c:v>228.11</c:v>
                </c:pt>
                <c:pt idx="4">
                  <c:v>260.91000000000003</c:v>
                </c:pt>
              </c:numCache>
            </c:numRef>
          </c:val>
          <c:extLst>
            <c:ext xmlns:c16="http://schemas.microsoft.com/office/drawing/2014/chart" uri="{C3380CC4-5D6E-409C-BE32-E72D297353CC}">
              <c16:uniqueId val="{00000000-74E8-4B06-BC97-FBA1594D6C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4E8-4B06-BC97-FBA1594D6C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多古町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13813</v>
      </c>
      <c r="AM8" s="45"/>
      <c r="AN8" s="45"/>
      <c r="AO8" s="45"/>
      <c r="AP8" s="45"/>
      <c r="AQ8" s="45"/>
      <c r="AR8" s="45"/>
      <c r="AS8" s="45"/>
      <c r="AT8" s="46">
        <f>データ!T6</f>
        <v>72.8</v>
      </c>
      <c r="AU8" s="46"/>
      <c r="AV8" s="46"/>
      <c r="AW8" s="46"/>
      <c r="AX8" s="46"/>
      <c r="AY8" s="46"/>
      <c r="AZ8" s="46"/>
      <c r="BA8" s="46"/>
      <c r="BB8" s="46">
        <f>データ!U6</f>
        <v>189.74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17.649999999999999</v>
      </c>
      <c r="Q10" s="46"/>
      <c r="R10" s="46"/>
      <c r="S10" s="46"/>
      <c r="T10" s="46"/>
      <c r="U10" s="46"/>
      <c r="V10" s="46"/>
      <c r="W10" s="46">
        <f>データ!Q6</f>
        <v>100</v>
      </c>
      <c r="X10" s="46"/>
      <c r="Y10" s="46"/>
      <c r="Z10" s="46"/>
      <c r="AA10" s="46"/>
      <c r="AB10" s="46"/>
      <c r="AC10" s="46"/>
      <c r="AD10" s="45">
        <f>データ!R6</f>
        <v>3960</v>
      </c>
      <c r="AE10" s="45"/>
      <c r="AF10" s="45"/>
      <c r="AG10" s="45"/>
      <c r="AH10" s="45"/>
      <c r="AI10" s="45"/>
      <c r="AJ10" s="45"/>
      <c r="AK10" s="2"/>
      <c r="AL10" s="45">
        <f>データ!V6</f>
        <v>2419</v>
      </c>
      <c r="AM10" s="45"/>
      <c r="AN10" s="45"/>
      <c r="AO10" s="45"/>
      <c r="AP10" s="45"/>
      <c r="AQ10" s="45"/>
      <c r="AR10" s="45"/>
      <c r="AS10" s="45"/>
      <c r="AT10" s="46">
        <f>データ!W6</f>
        <v>0.94</v>
      </c>
      <c r="AU10" s="46"/>
      <c r="AV10" s="46"/>
      <c r="AW10" s="46"/>
      <c r="AX10" s="46"/>
      <c r="AY10" s="46"/>
      <c r="AZ10" s="46"/>
      <c r="BA10" s="46"/>
      <c r="BB10" s="46">
        <f>データ!X6</f>
        <v>2573.4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1SnfLlxaZ4LFQ3gbeoO6CAw+4GJVFwZPK+oMeCd7cYKE3paBiL8gbUQR7EX+LJ9AYx4fiRy5STsonCDZjN2K6Q==" saltValue="MiyzmXGlug6yrTW2td0a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123471</v>
      </c>
      <c r="D6" s="19">
        <f t="shared" si="3"/>
        <v>47</v>
      </c>
      <c r="E6" s="19">
        <f t="shared" si="3"/>
        <v>17</v>
      </c>
      <c r="F6" s="19">
        <f t="shared" si="3"/>
        <v>5</v>
      </c>
      <c r="G6" s="19">
        <f t="shared" si="3"/>
        <v>0</v>
      </c>
      <c r="H6" s="19" t="str">
        <f t="shared" si="3"/>
        <v>千葉県　多古町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17.649999999999999</v>
      </c>
      <c r="Q6" s="20">
        <f t="shared" si="3"/>
        <v>100</v>
      </c>
      <c r="R6" s="20">
        <f t="shared" si="3"/>
        <v>3960</v>
      </c>
      <c r="S6" s="20">
        <f t="shared" si="3"/>
        <v>13813</v>
      </c>
      <c r="T6" s="20">
        <f t="shared" si="3"/>
        <v>72.8</v>
      </c>
      <c r="U6" s="20">
        <f t="shared" si="3"/>
        <v>189.74</v>
      </c>
      <c r="V6" s="20">
        <f t="shared" si="3"/>
        <v>2419</v>
      </c>
      <c r="W6" s="20">
        <f t="shared" si="3"/>
        <v>0.94</v>
      </c>
      <c r="X6" s="20">
        <f t="shared" si="3"/>
        <v>2573.4</v>
      </c>
      <c r="Y6" s="21">
        <f>IF(Y7="",NA(),Y7)</f>
        <v>102.4</v>
      </c>
      <c r="Z6" s="21">
        <f t="shared" ref="Z6:AH6" si="4">IF(Z7="",NA(),Z7)</f>
        <v>101.45</v>
      </c>
      <c r="AA6" s="21">
        <f t="shared" si="4"/>
        <v>100.25</v>
      </c>
      <c r="AB6" s="21">
        <f t="shared" si="4"/>
        <v>100.95</v>
      </c>
      <c r="AC6" s="21">
        <f t="shared" si="4"/>
        <v>97.24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63.97</v>
      </c>
      <c r="BR6" s="21">
        <f t="shared" ref="BR6:BZ6" si="8">IF(BR7="",NA(),BR7)</f>
        <v>58.26</v>
      </c>
      <c r="BS6" s="21">
        <f t="shared" si="8"/>
        <v>60.52</v>
      </c>
      <c r="BT6" s="21">
        <f t="shared" si="8"/>
        <v>60.18</v>
      </c>
      <c r="BU6" s="21">
        <f t="shared" si="8"/>
        <v>44.72</v>
      </c>
      <c r="BV6" s="21">
        <f t="shared" si="8"/>
        <v>57.77</v>
      </c>
      <c r="BW6" s="21">
        <f t="shared" si="8"/>
        <v>57.31</v>
      </c>
      <c r="BX6" s="21">
        <f t="shared" si="8"/>
        <v>57.08</v>
      </c>
      <c r="BY6" s="21">
        <f t="shared" si="8"/>
        <v>56.26</v>
      </c>
      <c r="BZ6" s="21">
        <f t="shared" si="8"/>
        <v>52.94</v>
      </c>
      <c r="CA6" s="20" t="str">
        <f>IF(CA7="","",IF(CA7="-","【-】","【"&amp;SUBSTITUTE(TEXT(CA7,"#,##0.00"),"-","△")&amp;"】"))</f>
        <v>【57.02】</v>
      </c>
      <c r="CB6" s="21">
        <f>IF(CB7="",NA(),CB7)</f>
        <v>215.89</v>
      </c>
      <c r="CC6" s="21">
        <f t="shared" ref="CC6:CK6" si="9">IF(CC7="",NA(),CC7)</f>
        <v>232.76</v>
      </c>
      <c r="CD6" s="21">
        <f t="shared" si="9"/>
        <v>219.36</v>
      </c>
      <c r="CE6" s="21">
        <f t="shared" si="9"/>
        <v>228.11</v>
      </c>
      <c r="CF6" s="21">
        <f t="shared" si="9"/>
        <v>260.91000000000003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53.62</v>
      </c>
      <c r="CN6" s="21">
        <f t="shared" ref="CN6:CV6" si="10">IF(CN7="",NA(),CN7)</f>
        <v>54.15</v>
      </c>
      <c r="CO6" s="21">
        <f t="shared" si="10"/>
        <v>56.49</v>
      </c>
      <c r="CP6" s="21">
        <f t="shared" si="10"/>
        <v>53.83</v>
      </c>
      <c r="CQ6" s="21">
        <f t="shared" si="10"/>
        <v>52.98</v>
      </c>
      <c r="CR6" s="21">
        <f t="shared" si="10"/>
        <v>50.68</v>
      </c>
      <c r="CS6" s="21">
        <f t="shared" si="10"/>
        <v>50.14</v>
      </c>
      <c r="CT6" s="21">
        <f t="shared" si="10"/>
        <v>54.83</v>
      </c>
      <c r="CU6" s="21">
        <f t="shared" si="10"/>
        <v>66.53</v>
      </c>
      <c r="CV6" s="21">
        <f t="shared" si="10"/>
        <v>52.35</v>
      </c>
      <c r="CW6" s="20" t="str">
        <f>IF(CW7="","",IF(CW7="-","【-】","【"&amp;SUBSTITUTE(TEXT(CW7,"#,##0.00"),"-","△")&amp;"】"))</f>
        <v>【52.55】</v>
      </c>
      <c r="CX6" s="21">
        <f>IF(CX7="",NA(),CX7)</f>
        <v>64.53</v>
      </c>
      <c r="CY6" s="21">
        <f t="shared" ref="CY6:DG6" si="11">IF(CY7="",NA(),CY7)</f>
        <v>64.11</v>
      </c>
      <c r="CZ6" s="21">
        <f t="shared" si="11"/>
        <v>63.99</v>
      </c>
      <c r="DA6" s="21">
        <f t="shared" si="11"/>
        <v>64.62</v>
      </c>
      <c r="DB6" s="21">
        <f t="shared" si="11"/>
        <v>64.16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123471</v>
      </c>
      <c r="D7" s="23">
        <v>47</v>
      </c>
      <c r="E7" s="23">
        <v>17</v>
      </c>
      <c r="F7" s="23">
        <v>5</v>
      </c>
      <c r="G7" s="23">
        <v>0</v>
      </c>
      <c r="H7" s="23" t="s">
        <v>98</v>
      </c>
      <c r="I7" s="23" t="s">
        <v>99</v>
      </c>
      <c r="J7" s="23" t="s">
        <v>100</v>
      </c>
      <c r="K7" s="23" t="s">
        <v>101</v>
      </c>
      <c r="L7" s="23" t="s">
        <v>102</v>
      </c>
      <c r="M7" s="23" t="s">
        <v>103</v>
      </c>
      <c r="N7" s="24" t="s">
        <v>104</v>
      </c>
      <c r="O7" s="24" t="s">
        <v>105</v>
      </c>
      <c r="P7" s="24">
        <v>17.649999999999999</v>
      </c>
      <c r="Q7" s="24">
        <v>100</v>
      </c>
      <c r="R7" s="24">
        <v>3960</v>
      </c>
      <c r="S7" s="24">
        <v>13813</v>
      </c>
      <c r="T7" s="24">
        <v>72.8</v>
      </c>
      <c r="U7" s="24">
        <v>189.74</v>
      </c>
      <c r="V7" s="24">
        <v>2419</v>
      </c>
      <c r="W7" s="24">
        <v>0.94</v>
      </c>
      <c r="X7" s="24">
        <v>2573.4</v>
      </c>
      <c r="Y7" s="24">
        <v>102.4</v>
      </c>
      <c r="Z7" s="24">
        <v>101.45</v>
      </c>
      <c r="AA7" s="24">
        <v>100.25</v>
      </c>
      <c r="AB7" s="24">
        <v>100.95</v>
      </c>
      <c r="AC7" s="24">
        <v>97.24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63.97</v>
      </c>
      <c r="BR7" s="24">
        <v>58.26</v>
      </c>
      <c r="BS7" s="24">
        <v>60.52</v>
      </c>
      <c r="BT7" s="24">
        <v>60.18</v>
      </c>
      <c r="BU7" s="24">
        <v>44.72</v>
      </c>
      <c r="BV7" s="24">
        <v>57.77</v>
      </c>
      <c r="BW7" s="24">
        <v>57.31</v>
      </c>
      <c r="BX7" s="24">
        <v>57.08</v>
      </c>
      <c r="BY7" s="24">
        <v>56.26</v>
      </c>
      <c r="BZ7" s="24">
        <v>52.94</v>
      </c>
      <c r="CA7" s="24">
        <v>57.02</v>
      </c>
      <c r="CB7" s="24">
        <v>215.89</v>
      </c>
      <c r="CC7" s="24">
        <v>232.76</v>
      </c>
      <c r="CD7" s="24">
        <v>219.36</v>
      </c>
      <c r="CE7" s="24">
        <v>228.11</v>
      </c>
      <c r="CF7" s="24">
        <v>260.91000000000003</v>
      </c>
      <c r="CG7" s="24">
        <v>274.35000000000002</v>
      </c>
      <c r="CH7" s="24">
        <v>273.52</v>
      </c>
      <c r="CI7" s="24">
        <v>274.99</v>
      </c>
      <c r="CJ7" s="24">
        <v>282.08999999999997</v>
      </c>
      <c r="CK7" s="24">
        <v>303.27999999999997</v>
      </c>
      <c r="CL7" s="24">
        <v>273.68</v>
      </c>
      <c r="CM7" s="24">
        <v>53.62</v>
      </c>
      <c r="CN7" s="24">
        <v>54.15</v>
      </c>
      <c r="CO7" s="24">
        <v>56.49</v>
      </c>
      <c r="CP7" s="24">
        <v>53.83</v>
      </c>
      <c r="CQ7" s="24">
        <v>52.98</v>
      </c>
      <c r="CR7" s="24">
        <v>50.68</v>
      </c>
      <c r="CS7" s="24">
        <v>50.14</v>
      </c>
      <c r="CT7" s="24">
        <v>54.83</v>
      </c>
      <c r="CU7" s="24">
        <v>66.53</v>
      </c>
      <c r="CV7" s="24">
        <v>52.35</v>
      </c>
      <c r="CW7" s="24">
        <v>52.55</v>
      </c>
      <c r="CX7" s="24">
        <v>64.53</v>
      </c>
      <c r="CY7" s="24">
        <v>64.11</v>
      </c>
      <c r="CZ7" s="24">
        <v>63.99</v>
      </c>
      <c r="DA7" s="24">
        <v>64.62</v>
      </c>
      <c r="DB7" s="24">
        <v>64.16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2024-02-20T10:31:11Z</cp:lastPrinted>
  <dcterms:created xsi:type="dcterms:W3CDTF">2023-12-12T02:53:36Z</dcterms:created>
  <dcterms:modified xsi:type="dcterms:W3CDTF">2024-02-29T08:57:23Z</dcterms:modified>
  <cp:category/>
</cp:coreProperties>
</file>