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AD3DB7E6-670A-45D8-912A-DD2C8D5E278F}" xr6:coauthVersionLast="47" xr6:coauthVersionMax="47" xr10:uidLastSave="{00000000-0000-0000-0000-000000000000}"/>
  <workbookProtection workbookAlgorithmName="SHA-512" workbookHashValue="hQqA5IwSj9xxX4/f2rFplfjkUEiCIb2f1Fxb5zDCB9XKeFCB0+8eYDE7AuDQ+6urEKZ8gerLECnbQE5GJFO+3g==" workbookSaltValue="nd732fzNPDPU4qnhI4aGs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I10" i="4"/>
  <c r="BB8" i="4"/>
  <c r="AT8" i="4"/>
  <c r="W8" i="4"/>
  <c r="P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<sst xmlns="http://schemas.openxmlformats.org/spreadsheetml/2006/main" count="228" uniqueCount="114">
  <si>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</si>
  <si>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</si>
  <si>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</si>
  <si>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</si>
  <si>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</si>
  <si>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</si>
  <si>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</si>
  <si>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</si>
  <si>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</si>
  <si>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</si>
  <si>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</si>
  <si>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</si>
  <si>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</si>
  <si>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</si>
  <si>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</si>
  <si>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</si>
  <si>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</si>
  <si>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</si>
  <si>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</si>
  <si>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</si>
  <si>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</si>
  <si>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</si>
  <si>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</si>
  <si>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</si>
  <si>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</si>
  <si>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</si>
  <si>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</si>
  <si>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</si>
  <si>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</si>
  <si>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</si>
  <si>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</si>
  <si>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</si>
  <si>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</si>
  <si>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</si>
  <si>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</si>
  <si>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</si>
  <si>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</si>
  <si>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</si>
  <si>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</si>
  <si>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</si>
  <si>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</si>
  <si>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</si>
  <si>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</si>
  <si>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</si>
  <si>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</si>
  <si>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</si>
  <si>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</si>
  <si>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</si>
  <si>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</si>
  <si>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</si>
  <si>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</si>
  <si>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</si>
  <si>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</si>
  <si>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</si>
  <si>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</si>
  <si>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</si>
  <si>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</si>
  <si>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</si>
  <si>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</si>
  <si>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</si>
  <si>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</si>
  <si>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</si>
  <si>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</si>
  <si>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</si>
  <si>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</si>
  <si>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</si>
  <si>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</si>
  <si>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</si>
  <si>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</si>
  <si>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</si>
  <si>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</si>
  <si>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</si>
  <si>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</si>
  <si>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</si>
  <si>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</si>
  <si>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</si>
  <si>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</si>
  <si>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</si>
  <si>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</si>
  <si>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</si>
  <si>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</si>
  <si>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</si>
  <si>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</si>
  <si>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</si>
  <si>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</si>
  <si>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</si>
  <si>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</si>
  <si>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</si>
  <si>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</si>
  <si>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</si>
  <si>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</si>
  <si>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</si>
  <si>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</si>
  <si>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神崎町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</si>
  <si>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</si>
  <si>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</si>
  <si>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</si>
  <si>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</si>
  <si>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</si>
  <si>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</si>
  <si>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</si>
  <si>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</si>
  <si>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</si>
  <si>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</si>
  <si>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</si>
  <si>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</si>
  <si>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</si>
  <si>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</si>
  <si>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</si>
  <si>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</si>
  <si>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</si>
  <si>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経常収支比率について全国・類似団体平均値より高い水準にある。料金回収率が100%を下回っているにもかかわらず数値が高い水準となる要因は、営業外収益である町・県からの高料金対策補助金と長期前受金戻入によるものである。
　なお、給水収益においては、給水人口が減少しているが、一人当たり一日平均有収水量が増加傾向であり、横ばい傾向となっている。事業費用については、徹底した費用削減による経営改善を実施しており、これ以上の削減は非常に困難な状態である。
　累積欠損金比率について、平成26年度に東日本大震災の水道施設被災分を固定資産除却費（特別損失）に計上したため、多額の累積欠損金が発生したが、それ以降の欠損は発生していない。
　流動比率について、令和元年度から減少傾向となっているが100%以上、平均値以上であり十分な支払い能力があると考えられる。今後も経営改善を費用削減のため、直営工事等を推進し企業債等借入を最小限に抑止しているためである。今後、施設更新のため企業債等の借入れが増加し、企業債残高対給水収益率が上昇傾向となる見込みである。
　料金回収率は、令和元年度から下降傾向である。また、令和３年度から100%を下回っている。物価高騰に伴う薬品、材料等費用の増加、人件費等による給水原価の上昇に伴い、今後は料金回収率が下降傾向になると見込まれる。
　施設利用率は、水道施設工事が完了した後、当初計画された住宅団地開発が予定戸数を大きく減らして販売されたため、計画人口と大きな差異が生じており現況では改善することは出来ない。
　有収率は、経年管の廃止及び配水量の監視を行っているため平均値以上となっている。
</t>
    <rPh sb="150" eb="152">
      <t>ゾウカ</t>
    </rPh>
    <rPh sb="152" eb="154">
      <t>ケイコウ</t>
    </rPh>
    <rPh sb="158" eb="159">
      <t>ヨコ</t>
    </rPh>
    <rPh sb="214" eb="216">
      <t>コンナン</t>
    </rPh>
    <rPh sb="237" eb="239">
      <t>ヘイセイ</t>
    </rPh>
    <rPh sb="241" eb="243">
      <t>ネンド</t>
    </rPh>
    <rPh sb="251" eb="253">
      <t>スイドウ</t>
    </rPh>
    <rPh sb="253" eb="255">
      <t>シセツ</t>
    </rPh>
    <rPh sb="255" eb="258">
      <t>ヒサイブン</t>
    </rPh>
    <rPh sb="265" eb="266">
      <t>ヒ</t>
    </rPh>
    <rPh sb="268" eb="269">
      <t>ベツ</t>
    </rPh>
    <rPh sb="421" eb="423">
      <t>コンゴ</t>
    </rPh>
    <rPh sb="424" eb="426">
      <t>シセツ</t>
    </rPh>
    <rPh sb="426" eb="428">
      <t>コウシン</t>
    </rPh>
    <rPh sb="431" eb="434">
      <t>キギョウサイ</t>
    </rPh>
    <rPh sb="434" eb="435">
      <t>トウ</t>
    </rPh>
    <rPh sb="436" eb="438">
      <t>カリイ</t>
    </rPh>
    <rPh sb="440" eb="442">
      <t>ゾウカ</t>
    </rPh>
    <rPh sb="444" eb="447">
      <t>キギョウサイ</t>
    </rPh>
    <rPh sb="447" eb="449">
      <t>ザンダカ</t>
    </rPh>
    <rPh sb="449" eb="450">
      <t>タイ</t>
    </rPh>
    <rPh sb="450" eb="452">
      <t>キュウスイ</t>
    </rPh>
    <rPh sb="452" eb="454">
      <t>シュウエキ</t>
    </rPh>
    <rPh sb="454" eb="455">
      <t>リツ</t>
    </rPh>
    <rPh sb="456" eb="458">
      <t>ジョウショウ</t>
    </rPh>
    <rPh sb="458" eb="460">
      <t>ケイコウ</t>
    </rPh>
    <rPh sb="463" eb="465">
      <t>ミコ</t>
    </rPh>
    <rPh sb="516" eb="518">
      <t>ブッカ</t>
    </rPh>
    <rPh sb="518" eb="520">
      <t>コウトウ</t>
    </rPh>
    <rPh sb="521" eb="522">
      <t>トモナ</t>
    </rPh>
    <rPh sb="528" eb="529">
      <t>トウ</t>
    </rPh>
    <rPh sb="562" eb="564">
      <t>カコウ</t>
    </rPh>
    <rPh sb="564" eb="566">
      <t>ケイコウ</t>
    </rPh>
    <rPh sb="671" eb="673">
      <t>ケイネン</t>
    </rPh>
    <rPh sb="673" eb="674">
      <t>カン</t>
    </rPh>
    <phoneticPr fontId="4"/>
  </si>
  <si>
    <t>　表流水系の第二浄水場は、東日本大震災により建て直したため新しいが、地下水系の古原浄水場は建設後28年を経過しており、直営で修繕し対応をしている。また、制御盤等については、部品供給停止などにより更新の必要が出ており、令和2年度から順次更新を進めている。
　管路については、東日本大震災の災害復旧により壊れた経年管の布設替えを実施しており、また平成30年度に老朽管となる石綿管全廃した。今後は経年管に対する計画的な更新が必要である。
　なお、2つある浄水場は同一敷地内にあり、地下水系・表流水系の2つの水源を確保し、災害対応出来るようになっている。</t>
    <phoneticPr fontId="4"/>
  </si>
  <si>
    <r>
      <rPr>
        <sz val="9"/>
        <rFont val="ＭＳ ゴシック"/>
        <family val="3"/>
        <charset val="128"/>
      </rPr>
      <t>　給水人口は減少しているが、</t>
    </r>
    <r>
      <rPr>
        <sz val="9"/>
        <color theme="1"/>
        <rFont val="ＭＳ ゴシック"/>
        <family val="3"/>
        <charset val="128"/>
      </rPr>
      <t xml:space="preserve">令和2年度から一人当たり一日平均有収水量が増加傾向となっており、有収水量は横ばい傾向となっている。道の駅「発酵の里 こうざき」では様々な手法での営業展開をしており、有収水量がコロナ禍前より増加に転じている。
　家庭用水は給水収益の割合の殆どを占めているため、今後は人口の増減・一人当たり一日平均有収水量を注視していく必要がある。
　表流水は、利根川から取水し導水ポンプ場で加圧してくみ上げており、加えて1級河川下流域という地域性もあり水質が良くないため浄水に多くの薬品が必要であり、給水原価が高い状況である。加えて物価（薬品単価、動力費、材料費等）の高騰が更に給水原価を押し上げている。
　表流水系浄水場の運転は直営で実施し経費削減に効果をあげているが、相応の技能が必要である。職員の定年等の退職が続いており、技術継承が大きな課題となっている。
　近隣市町村と広域化については、令和５年１１月３０日に香取市・多古町と「香取ブロックにおける広域連携に係る検討会」を設置し、経営強化のため様々な広域連携の方法について検討をしていく。
</t>
    </r>
    <rPh sb="6" eb="8">
      <t>ゲンショウ</t>
    </rPh>
    <rPh sb="63" eb="64">
      <t>ミチ</t>
    </rPh>
    <rPh sb="65" eb="66">
      <t>エキ</t>
    </rPh>
    <rPh sb="67" eb="69">
      <t>ハッコウ</t>
    </rPh>
    <rPh sb="70" eb="71">
      <t>サト</t>
    </rPh>
    <rPh sb="79" eb="81">
      <t>サマザマ</t>
    </rPh>
    <rPh sb="82" eb="84">
      <t>シュホウ</t>
    </rPh>
    <rPh sb="86" eb="88">
      <t>エイギョウ</t>
    </rPh>
    <rPh sb="88" eb="90">
      <t>テンカイ</t>
    </rPh>
    <rPh sb="96" eb="98">
      <t>ユウシュウ</t>
    </rPh>
    <rPh sb="98" eb="100">
      <t>スイリョウ</t>
    </rPh>
    <rPh sb="111" eb="112">
      <t>テン</t>
    </rPh>
    <rPh sb="132" eb="133">
      <t>ホトン</t>
    </rPh>
    <rPh sb="260" eb="261">
      <t>タカ</t>
    </rPh>
    <rPh sb="268" eb="269">
      <t>クワ</t>
    </rPh>
    <rPh sb="271" eb="273">
      <t>ブッカ</t>
    </rPh>
    <rPh sb="274" eb="276">
      <t>ヤクヒン</t>
    </rPh>
    <rPh sb="276" eb="278">
      <t>タンカ</t>
    </rPh>
    <rPh sb="279" eb="282">
      <t>ドウリョクヒ</t>
    </rPh>
    <rPh sb="283" eb="286">
      <t>ザイリョウヒ</t>
    </rPh>
    <rPh sb="286" eb="287">
      <t>トウ</t>
    </rPh>
    <rPh sb="289" eb="291">
      <t>コウトウ</t>
    </rPh>
    <rPh sb="292" eb="293">
      <t>サラ</t>
    </rPh>
    <rPh sb="294" eb="298">
      <t>キュウスイゲンカ</t>
    </rPh>
    <rPh sb="299" eb="300">
      <t>オ</t>
    </rPh>
    <rPh sb="301" eb="302">
      <t>ア</t>
    </rPh>
    <rPh sb="320" eb="322">
      <t>チョクエイ</t>
    </rPh>
    <rPh sb="323" eb="325">
      <t>ジッシ</t>
    </rPh>
    <rPh sb="326" eb="328">
      <t>ケイヒ</t>
    </rPh>
    <rPh sb="328" eb="330">
      <t>サクゲン</t>
    </rPh>
    <rPh sb="331" eb="333">
      <t>コウカ</t>
    </rPh>
    <rPh sb="358" eb="359">
      <t>トウ</t>
    </rPh>
    <rPh sb="403" eb="405">
      <t>レイワ</t>
    </rPh>
    <rPh sb="406" eb="407">
      <t>ネン</t>
    </rPh>
    <rPh sb="409" eb="410">
      <t>ガツ</t>
    </rPh>
    <rPh sb="412" eb="413">
      <t>ニチ</t>
    </rPh>
    <rPh sb="456" eb="458">
      <t>サマザマ</t>
    </rPh>
    <rPh sb="459" eb="461">
      <t>コウイキ</t>
    </rPh>
    <rPh sb="461" eb="463">
      <t>レンケイ</t>
    </rPh>
    <rPh sb="464" eb="466">
      <t>ホウホウ</t>
    </rPh>
    <rPh sb="470" eb="472">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</si>
</sst>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F3-457A-85A9-6C1BB1A912F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0.81</c:v>
                </c:pt>
                <c:pt idx="2">
                  <c:v>0.38</c:v>
                </c:pt>
                <c:pt idx="3">
                  <c:v>0.51</c:v>
                </c:pt>
                <c:pt idx="4">
                  <c:v>0.35</c:v>
                </c:pt>
              </c:numCache>
            </c:numRef>
          </c:val>
          <c:smooth val="0"/>
          <c:extLst>
            <c:ext xmlns:c16="http://schemas.microsoft.com/office/drawing/2014/chart" uri="{C3380CC4-5D6E-409C-BE32-E72D297353CC}">
              <c16:uniqueId val="{00000001-34F3-457A-85A9-6C1BB1A912F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36.25</c:v>
                </c:pt>
                <c:pt idx="1">
                  <c:v>35.950000000000003</c:v>
                </c:pt>
                <c:pt idx="2">
                  <c:v>36.950000000000003</c:v>
                </c:pt>
                <c:pt idx="3">
                  <c:v>37.46</c:v>
                </c:pt>
                <c:pt idx="4">
                  <c:v>36.99</c:v>
                </c:pt>
              </c:numCache>
            </c:numRef>
          </c:val>
          <c:extLst>
            <c:ext xmlns:c16="http://schemas.microsoft.com/office/drawing/2014/chart" uri="{C3380CC4-5D6E-409C-BE32-E72D297353CC}">
              <c16:uniqueId val="{00000000-EADB-4577-B602-D8FBFDFB928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41.06</c:v>
                </c:pt>
                <c:pt idx="2">
                  <c:v>39.94</c:v>
                </c:pt>
                <c:pt idx="3">
                  <c:v>40.19</c:v>
                </c:pt>
                <c:pt idx="4">
                  <c:v>41.14</c:v>
                </c:pt>
              </c:numCache>
            </c:numRef>
          </c:val>
          <c:smooth val="0"/>
          <c:extLst>
            <c:ext xmlns:c16="http://schemas.microsoft.com/office/drawing/2014/chart" uri="{C3380CC4-5D6E-409C-BE32-E72D297353CC}">
              <c16:uniqueId val="{00000001-EADB-4577-B602-D8FBFDFB928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97.62</c:v>
                </c:pt>
                <c:pt idx="1">
                  <c:v>97.91</c:v>
                </c:pt>
                <c:pt idx="2">
                  <c:v>98.88</c:v>
                </c:pt>
                <c:pt idx="3">
                  <c:v>96.41</c:v>
                </c:pt>
                <c:pt idx="4">
                  <c:v>97.97</c:v>
                </c:pt>
              </c:numCache>
            </c:numRef>
          </c:val>
          <c:extLst>
            <c:ext xmlns:c16="http://schemas.microsoft.com/office/drawing/2014/chart" uri="{C3380CC4-5D6E-409C-BE32-E72D297353CC}">
              <c16:uniqueId val="{00000000-BF6C-4F8F-BBF8-34C2B3F0055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72.42</c:v>
                </c:pt>
                <c:pt idx="2">
                  <c:v>69.41</c:v>
                </c:pt>
                <c:pt idx="3">
                  <c:v>71.52</c:v>
                </c:pt>
                <c:pt idx="4">
                  <c:v>70.42</c:v>
                </c:pt>
              </c:numCache>
            </c:numRef>
          </c:val>
          <c:smooth val="0"/>
          <c:extLst>
            <c:ext xmlns:c16="http://schemas.microsoft.com/office/drawing/2014/chart" uri="{C3380CC4-5D6E-409C-BE32-E72D297353CC}">
              <c16:uniqueId val="{00000001-BF6C-4F8F-BBF8-34C2B3F0055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120.6</c:v>
                </c:pt>
                <c:pt idx="1">
                  <c:v>124.36</c:v>
                </c:pt>
                <c:pt idx="2">
                  <c:v>122.02</c:v>
                </c:pt>
                <c:pt idx="3">
                  <c:v>118.82</c:v>
                </c:pt>
                <c:pt idx="4">
                  <c:v>117.76</c:v>
                </c:pt>
              </c:numCache>
            </c:numRef>
          </c:val>
          <c:extLst>
            <c:ext xmlns:c16="http://schemas.microsoft.com/office/drawing/2014/chart" uri="{C3380CC4-5D6E-409C-BE32-E72D297353CC}">
              <c16:uniqueId val="{00000000-6ED8-48DE-B0CE-BA17EB86B03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108.22</c:v>
                </c:pt>
                <c:pt idx="2">
                  <c:v>114.22</c:v>
                </c:pt>
                <c:pt idx="3">
                  <c:v>108.19</c:v>
                </c:pt>
                <c:pt idx="4">
                  <c:v>106.93</c:v>
                </c:pt>
              </c:numCache>
            </c:numRef>
          </c:val>
          <c:smooth val="0"/>
          <c:extLst>
            <c:ext xmlns:c16="http://schemas.microsoft.com/office/drawing/2014/chart" uri="{C3380CC4-5D6E-409C-BE32-E72D297353CC}">
              <c16:uniqueId val="{00000001-6ED8-48DE-B0CE-BA17EB86B03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48.41</c:v>
                </c:pt>
                <c:pt idx="1">
                  <c:v>50.74</c:v>
                </c:pt>
                <c:pt idx="2">
                  <c:v>52.35</c:v>
                </c:pt>
                <c:pt idx="3">
                  <c:v>54.11</c:v>
                </c:pt>
                <c:pt idx="4">
                  <c:v>56.45</c:v>
                </c:pt>
              </c:numCache>
            </c:numRef>
          </c:val>
          <c:extLst>
            <c:ext xmlns:c16="http://schemas.microsoft.com/office/drawing/2014/chart" uri="{C3380CC4-5D6E-409C-BE32-E72D297353CC}">
              <c16:uniqueId val="{00000000-F893-4BCB-970E-2A65966B809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52.73</c:v>
                </c:pt>
                <c:pt idx="2">
                  <c:v>53.25</c:v>
                </c:pt>
                <c:pt idx="3">
                  <c:v>53.4</c:v>
                </c:pt>
                <c:pt idx="4">
                  <c:v>52.14</c:v>
                </c:pt>
              </c:numCache>
            </c:numRef>
          </c:val>
          <c:smooth val="0"/>
          <c:extLst>
            <c:ext xmlns:c16="http://schemas.microsoft.com/office/drawing/2014/chart" uri="{C3380CC4-5D6E-409C-BE32-E72D297353CC}">
              <c16:uniqueId val="{00000001-F893-4BCB-970E-2A65966B809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CD-40DD-8E83-B96441D3578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19.91</c:v>
                </c:pt>
                <c:pt idx="2">
                  <c:v>23.02</c:v>
                </c:pt>
                <c:pt idx="3">
                  <c:v>21.86</c:v>
                </c:pt>
                <c:pt idx="4">
                  <c:v>21.01</c:v>
                </c:pt>
              </c:numCache>
            </c:numRef>
          </c:val>
          <c:smooth val="0"/>
          <c:extLst>
            <c:ext xmlns:c16="http://schemas.microsoft.com/office/drawing/2014/chart" uri="{C3380CC4-5D6E-409C-BE32-E72D297353CC}">
              <c16:uniqueId val="{00000001-FBCD-40DD-8E83-B96441D3578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66-4957-ADDC-748F6834A4B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25.29</c:v>
                </c:pt>
                <c:pt idx="2">
                  <c:v>22.71</c:v>
                </c:pt>
                <c:pt idx="3">
                  <c:v>6.17</c:v>
                </c:pt>
                <c:pt idx="4">
                  <c:v>20.41</c:v>
                </c:pt>
              </c:numCache>
            </c:numRef>
          </c:val>
          <c:smooth val="0"/>
          <c:extLst>
            <c:ext xmlns:c16="http://schemas.microsoft.com/office/drawing/2014/chart" uri="{C3380CC4-5D6E-409C-BE32-E72D297353CC}">
              <c16:uniqueId val="{00000001-D466-4957-ADDC-748F6834A4B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454.36</c:v>
                </c:pt>
                <c:pt idx="1">
                  <c:v>522.32000000000005</c:v>
                </c:pt>
                <c:pt idx="2">
                  <c:v>518.85</c:v>
                </c:pt>
                <c:pt idx="3">
                  <c:v>496.76</c:v>
                </c:pt>
                <c:pt idx="4">
                  <c:v>505.94</c:v>
                </c:pt>
              </c:numCache>
            </c:numRef>
          </c:val>
          <c:extLst>
            <c:ext xmlns:c16="http://schemas.microsoft.com/office/drawing/2014/chart" uri="{C3380CC4-5D6E-409C-BE32-E72D297353CC}">
              <c16:uniqueId val="{00000000-51DD-4EAE-AEC8-50824C1B8A5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348.88</c:v>
                </c:pt>
                <c:pt idx="2">
                  <c:v>381.07</c:v>
                </c:pt>
                <c:pt idx="3">
                  <c:v>367.4</c:v>
                </c:pt>
                <c:pt idx="4">
                  <c:v>345.42</c:v>
                </c:pt>
              </c:numCache>
            </c:numRef>
          </c:val>
          <c:smooth val="0"/>
          <c:extLst>
            <c:ext xmlns:c16="http://schemas.microsoft.com/office/drawing/2014/chart" uri="{C3380CC4-5D6E-409C-BE32-E72D297353CC}">
              <c16:uniqueId val="{00000001-51DD-4EAE-AEC8-50824C1B8A5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299.82</c:v>
                </c:pt>
                <c:pt idx="1">
                  <c:v>264.42</c:v>
                </c:pt>
                <c:pt idx="2">
                  <c:v>222.16</c:v>
                </c:pt>
                <c:pt idx="3">
                  <c:v>217.28</c:v>
                </c:pt>
                <c:pt idx="4">
                  <c:v>181</c:v>
                </c:pt>
              </c:numCache>
            </c:numRef>
          </c:val>
          <c:extLst>
            <c:ext xmlns:c16="http://schemas.microsoft.com/office/drawing/2014/chart" uri="{C3380CC4-5D6E-409C-BE32-E72D297353CC}">
              <c16:uniqueId val="{00000000-BA91-44AD-9842-77AA7EFA4F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540.38</c:v>
                </c:pt>
                <c:pt idx="2">
                  <c:v>556.47</c:v>
                </c:pt>
                <c:pt idx="3">
                  <c:v>564.99</c:v>
                </c:pt>
                <c:pt idx="4">
                  <c:v>631.39</c:v>
                </c:pt>
              </c:numCache>
            </c:numRef>
          </c:val>
          <c:smooth val="0"/>
          <c:extLst>
            <c:ext xmlns:c16="http://schemas.microsoft.com/office/drawing/2014/chart" uri="{C3380CC4-5D6E-409C-BE32-E72D297353CC}">
              <c16:uniqueId val="{00000001-BA91-44AD-9842-77AA7EFA4F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94.28</c:v>
                </c:pt>
                <c:pt idx="1">
                  <c:v>101.12</c:v>
                </c:pt>
                <c:pt idx="2">
                  <c:v>100.03</c:v>
                </c:pt>
                <c:pt idx="3">
                  <c:v>97.09</c:v>
                </c:pt>
                <c:pt idx="4">
                  <c:v>93.17</c:v>
                </c:pt>
              </c:numCache>
            </c:numRef>
          </c:val>
          <c:extLst>
            <c:ext xmlns:c16="http://schemas.microsoft.com/office/drawing/2014/chart" uri="{C3380CC4-5D6E-409C-BE32-E72D297353CC}">
              <c16:uniqueId val="{00000000-68EE-4F35-97C9-98BC00AE40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83.22</c:v>
                </c:pt>
                <c:pt idx="2">
                  <c:v>78.67</c:v>
                </c:pt>
                <c:pt idx="3">
                  <c:v>80.56</c:v>
                </c:pt>
                <c:pt idx="4">
                  <c:v>76.55</c:v>
                </c:pt>
              </c:numCache>
            </c:numRef>
          </c:val>
          <c:smooth val="0"/>
          <c:extLst>
            <c:ext xmlns:c16="http://schemas.microsoft.com/office/drawing/2014/chart" uri="{C3380CC4-5D6E-409C-BE32-E72D297353CC}">
              <c16:uniqueId val="{00000001-68EE-4F35-97C9-98BC00AE40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231.2</c:v>
                </c:pt>
                <c:pt idx="1">
                  <c:v>215.17</c:v>
                </c:pt>
                <c:pt idx="2">
                  <c:v>218.29</c:v>
                </c:pt>
                <c:pt idx="3">
                  <c:v>225.8</c:v>
                </c:pt>
                <c:pt idx="4">
                  <c:v>235.86</c:v>
                </c:pt>
              </c:numCache>
            </c:numRef>
          </c:val>
          <c:extLst>
            <c:ext xmlns:c16="http://schemas.microsoft.com/office/drawing/2014/chart" uri="{C3380CC4-5D6E-409C-BE32-E72D297353CC}">
              <c16:uniqueId val="{00000000-524C-4F6D-8475-746B9D3E815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234.17</c:v>
                </c:pt>
                <c:pt idx="2">
                  <c:v>257.95</c:v>
                </c:pt>
                <c:pt idx="3">
                  <c:v>260.87</c:v>
                </c:pt>
                <c:pt idx="4">
                  <c:v>269.25</c:v>
                </c:pt>
              </c:numCache>
            </c:numRef>
          </c:val>
          <c:smooth val="0"/>
          <c:extLst>
            <c:ext xmlns:c16="http://schemas.microsoft.com/office/drawing/2014/chart" uri="{C3380CC4-5D6E-409C-BE32-E72D297353CC}">
              <c16:uniqueId val="{00000001-524C-4F6D-8475-746B9D3E815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神崎町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A9</v>
      </c>
      <c r="X8" s="44"/>
      <c r="Y8" s="44"/>
      <c r="Z8" s="44"/>
      <c r="AA8" s="44"/>
      <c r="AB8" s="44"/>
      <c r="AC8" s="44"/>
      <c r="AD8" s="44" t="str">
        <f>データ!$M$6</f>
        <v>非設置</v>
      </c>
      <c r="AE8" s="44"/>
      <c r="AF8" s="44"/>
      <c r="AG8" s="44"/>
      <c r="AH8" s="44"/>
      <c r="AI8" s="44"/>
      <c r="AJ8" s="44"/>
      <c r="AK8" s="2"/>
      <c r="AL8" s="45">
        <f>データ!$R$6</f>
        <v>5761</v>
      </c>
      <c r="AM8" s="45"/>
      <c r="AN8" s="45"/>
      <c r="AO8" s="45"/>
      <c r="AP8" s="45"/>
      <c r="AQ8" s="45"/>
      <c r="AR8" s="45"/>
      <c r="AS8" s="45"/>
      <c r="AT8" s="46">
        <f>データ!$S$6</f>
        <v>19.899999999999999</v>
      </c>
      <c r="AU8" s="47"/>
      <c r="AV8" s="47"/>
      <c r="AW8" s="47"/>
      <c r="AX8" s="47"/>
      <c r="AY8" s="47"/>
      <c r="AZ8" s="47"/>
      <c r="BA8" s="47"/>
      <c r="BB8" s="48">
        <f>データ!$T$6</f>
        <v>289.5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89.53</v>
      </c>
      <c r="J10" s="47"/>
      <c r="K10" s="47"/>
      <c r="L10" s="47"/>
      <c r="M10" s="47"/>
      <c r="N10" s="47"/>
      <c r="O10" s="75"/>
      <c r="P10" s="48">
        <f>データ!$P$6</f>
        <v>81.319999999999993</v>
      </c>
      <c r="Q10" s="48"/>
      <c r="R10" s="48"/>
      <c r="S10" s="48"/>
      <c r="T10" s="48"/>
      <c r="U10" s="48"/>
      <c r="V10" s="48"/>
      <c r="W10" s="45">
        <f>データ!$Q$6</f>
        <v>4400</v>
      </c>
      <c r="X10" s="45"/>
      <c r="Y10" s="45"/>
      <c r="Z10" s="45"/>
      <c r="AA10" s="45"/>
      <c r="AB10" s="45"/>
      <c r="AC10" s="45"/>
      <c r="AD10" s="2"/>
      <c r="AE10" s="2"/>
      <c r="AF10" s="2"/>
      <c r="AG10" s="2"/>
      <c r="AH10" s="2"/>
      <c r="AI10" s="2"/>
      <c r="AJ10" s="2"/>
      <c r="AK10" s="2"/>
      <c r="AL10" s="45">
        <f>データ!$U$6</f>
        <v>4832</v>
      </c>
      <c r="AM10" s="45"/>
      <c r="AN10" s="45"/>
      <c r="AO10" s="45"/>
      <c r="AP10" s="45"/>
      <c r="AQ10" s="45"/>
      <c r="AR10" s="45"/>
      <c r="AS10" s="45"/>
      <c r="AT10" s="46">
        <f>データ!$V$6</f>
        <v>22.19</v>
      </c>
      <c r="AU10" s="47"/>
      <c r="AV10" s="47"/>
      <c r="AW10" s="47"/>
      <c r="AX10" s="47"/>
      <c r="AY10" s="47"/>
      <c r="AZ10" s="47"/>
      <c r="BA10" s="47"/>
      <c r="BB10" s="48">
        <f>データ!$W$6</f>
        <v>217.76</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6" t="s">
        <v>111</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112</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9"/>
      <c r="BM60" s="80"/>
      <c r="BN60" s="80"/>
      <c r="BO60" s="80"/>
      <c r="BP60" s="80"/>
      <c r="BQ60" s="80"/>
      <c r="BR60" s="80"/>
      <c r="BS60" s="80"/>
      <c r="BT60" s="80"/>
      <c r="BU60" s="80"/>
      <c r="BV60" s="80"/>
      <c r="BW60" s="80"/>
      <c r="BX60" s="80"/>
      <c r="BY60" s="80"/>
      <c r="BZ60" s="81"/>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9"/>
      <c r="BM63" s="80"/>
      <c r="BN63" s="80"/>
      <c r="BO63" s="80"/>
      <c r="BP63" s="80"/>
      <c r="BQ63" s="80"/>
      <c r="BR63" s="80"/>
      <c r="BS63" s="80"/>
      <c r="BT63" s="80"/>
      <c r="BU63" s="80"/>
      <c r="BV63" s="80"/>
      <c r="BW63" s="80"/>
      <c r="BX63" s="80"/>
      <c r="BY63" s="80"/>
      <c r="BZ63" s="8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113</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84TDH8D4eWrml6OaIZLS/lVV+D+3B7R3G/tcQ6ScNPKvolN3TzXRkgj6FEmtRw4WFq2X4cCpq2rcjxovjYKhLw==" saltValue="QL1O3DrgRFV/SPpA1kWtL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123421</v>
      </c>
      <c r="D6" s="20">
        <f t="shared" si="3"/>
        <v>46</v>
      </c>
      <c r="E6" s="20">
        <f t="shared" si="3"/>
        <v>1</v>
      </c>
      <c r="F6" s="20">
        <f t="shared" si="3"/>
        <v>0</v>
      </c>
      <c r="G6" s="20">
        <f t="shared" si="3"/>
        <v>1</v>
      </c>
      <c r="H6" s="20" t="str">
        <f t="shared" si="3"/>
        <v>千葉県　神崎町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89.53</v>
      </c>
      <c r="P6" s="21">
        <f t="shared" si="3"/>
        <v>81.319999999999993</v>
      </c>
      <c r="Q6" s="21">
        <f t="shared" si="3"/>
        <v>4400</v>
      </c>
      <c r="R6" s="21">
        <f t="shared" si="3"/>
        <v>5761</v>
      </c>
      <c r="S6" s="21">
        <f t="shared" si="3"/>
        <v>19.899999999999999</v>
      </c>
      <c r="T6" s="21">
        <f t="shared" si="3"/>
        <v>289.5</v>
      </c>
      <c r="U6" s="21">
        <f t="shared" si="3"/>
        <v>4832</v>
      </c>
      <c r="V6" s="21">
        <f t="shared" si="3"/>
        <v>22.19</v>
      </c>
      <c r="W6" s="21">
        <f t="shared" si="3"/>
        <v>217.76</v>
      </c>
      <c r="X6" s="22">
        <f>IF(X7="",NA(),X7)</f>
        <v>120.6</v>
      </c>
      <c r="Y6" s="22">
        <f t="shared" ref="Y6:AG6" si="4">IF(Y7="",NA(),Y7)</f>
        <v>124.36</v>
      </c>
      <c r="Z6" s="22">
        <f t="shared" si="4"/>
        <v>122.02</v>
      </c>
      <c r="AA6" s="22">
        <f t="shared" si="4"/>
        <v>118.82</v>
      </c>
      <c r="AB6" s="22">
        <f t="shared" si="4"/>
        <v>117.76</v>
      </c>
      <c r="AC6" s="22">
        <f t="shared" si="4"/>
        <v>103.81</v>
      </c>
      <c r="AD6" s="22">
        <f t="shared" si="4"/>
        <v>108.22</v>
      </c>
      <c r="AE6" s="22">
        <f t="shared" si="4"/>
        <v>114.22</v>
      </c>
      <c r="AF6" s="22">
        <f t="shared" si="4"/>
        <v>108.19</v>
      </c>
      <c r="AG6" s="22">
        <f t="shared" si="4"/>
        <v>106.93</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25.29</v>
      </c>
      <c r="AP6" s="22">
        <f t="shared" si="5"/>
        <v>22.71</v>
      </c>
      <c r="AQ6" s="22">
        <f t="shared" si="5"/>
        <v>6.17</v>
      </c>
      <c r="AR6" s="22">
        <f t="shared" si="5"/>
        <v>20.41</v>
      </c>
      <c r="AS6" s="21" t="str">
        <f>IF(AS7="","",IF(AS7="-","【-】","【"&amp;SUBSTITUTE(TEXT(AS7,"#,##0.00"),"-","△")&amp;"】"))</f>
        <v>【1.34】</v>
      </c>
      <c r="AT6" s="22">
        <f>IF(AT7="",NA(),AT7)</f>
        <v>454.36</v>
      </c>
      <c r="AU6" s="22">
        <f t="shared" ref="AU6:BC6" si="6">IF(AU7="",NA(),AU7)</f>
        <v>522.32000000000005</v>
      </c>
      <c r="AV6" s="22">
        <f t="shared" si="6"/>
        <v>518.85</v>
      </c>
      <c r="AW6" s="22">
        <f t="shared" si="6"/>
        <v>496.76</v>
      </c>
      <c r="AX6" s="22">
        <f t="shared" si="6"/>
        <v>505.94</v>
      </c>
      <c r="AY6" s="22">
        <f t="shared" si="6"/>
        <v>300.14</v>
      </c>
      <c r="AZ6" s="22">
        <f t="shared" si="6"/>
        <v>348.88</v>
      </c>
      <c r="BA6" s="22">
        <f t="shared" si="6"/>
        <v>381.07</v>
      </c>
      <c r="BB6" s="22">
        <f t="shared" si="6"/>
        <v>367.4</v>
      </c>
      <c r="BC6" s="22">
        <f t="shared" si="6"/>
        <v>345.42</v>
      </c>
      <c r="BD6" s="21" t="str">
        <f>IF(BD7="","",IF(BD7="-","【-】","【"&amp;SUBSTITUTE(TEXT(BD7,"#,##0.00"),"-","△")&amp;"】"))</f>
        <v>【252.29】</v>
      </c>
      <c r="BE6" s="22">
        <f>IF(BE7="",NA(),BE7)</f>
        <v>299.82</v>
      </c>
      <c r="BF6" s="22">
        <f t="shared" ref="BF6:BN6" si="7">IF(BF7="",NA(),BF7)</f>
        <v>264.42</v>
      </c>
      <c r="BG6" s="22">
        <f t="shared" si="7"/>
        <v>222.16</v>
      </c>
      <c r="BH6" s="22">
        <f t="shared" si="7"/>
        <v>217.28</v>
      </c>
      <c r="BI6" s="22">
        <f t="shared" si="7"/>
        <v>181</v>
      </c>
      <c r="BJ6" s="22">
        <f t="shared" si="7"/>
        <v>566.65</v>
      </c>
      <c r="BK6" s="22">
        <f t="shared" si="7"/>
        <v>540.38</v>
      </c>
      <c r="BL6" s="22">
        <f t="shared" si="7"/>
        <v>556.47</v>
      </c>
      <c r="BM6" s="22">
        <f t="shared" si="7"/>
        <v>564.99</v>
      </c>
      <c r="BN6" s="22">
        <f t="shared" si="7"/>
        <v>631.39</v>
      </c>
      <c r="BO6" s="21" t="str">
        <f>IF(BO7="","",IF(BO7="-","【-】","【"&amp;SUBSTITUTE(TEXT(BO7,"#,##0.00"),"-","△")&amp;"】"))</f>
        <v>【268.07】</v>
      </c>
      <c r="BP6" s="22">
        <f>IF(BP7="",NA(),BP7)</f>
        <v>94.28</v>
      </c>
      <c r="BQ6" s="22">
        <f t="shared" ref="BQ6:BY6" si="8">IF(BQ7="",NA(),BQ7)</f>
        <v>101.12</v>
      </c>
      <c r="BR6" s="22">
        <f t="shared" si="8"/>
        <v>100.03</v>
      </c>
      <c r="BS6" s="22">
        <f t="shared" si="8"/>
        <v>97.09</v>
      </c>
      <c r="BT6" s="22">
        <f t="shared" si="8"/>
        <v>93.17</v>
      </c>
      <c r="BU6" s="22">
        <f t="shared" si="8"/>
        <v>84.77</v>
      </c>
      <c r="BV6" s="22">
        <f t="shared" si="8"/>
        <v>83.22</v>
      </c>
      <c r="BW6" s="22">
        <f t="shared" si="8"/>
        <v>78.67</v>
      </c>
      <c r="BX6" s="22">
        <f t="shared" si="8"/>
        <v>80.56</v>
      </c>
      <c r="BY6" s="22">
        <f t="shared" si="8"/>
        <v>76.55</v>
      </c>
      <c r="BZ6" s="21" t="str">
        <f>IF(BZ7="","",IF(BZ7="-","【-】","【"&amp;SUBSTITUTE(TEXT(BZ7,"#,##0.00"),"-","△")&amp;"】"))</f>
        <v>【97.47】</v>
      </c>
      <c r="CA6" s="22">
        <f>IF(CA7="",NA(),CA7)</f>
        <v>231.2</v>
      </c>
      <c r="CB6" s="22">
        <f t="shared" ref="CB6:CJ6" si="9">IF(CB7="",NA(),CB7)</f>
        <v>215.17</v>
      </c>
      <c r="CC6" s="22">
        <f t="shared" si="9"/>
        <v>218.29</v>
      </c>
      <c r="CD6" s="22">
        <f t="shared" si="9"/>
        <v>225.8</v>
      </c>
      <c r="CE6" s="22">
        <f t="shared" si="9"/>
        <v>235.86</v>
      </c>
      <c r="CF6" s="22">
        <f t="shared" si="9"/>
        <v>227.27</v>
      </c>
      <c r="CG6" s="22">
        <f t="shared" si="9"/>
        <v>234.17</v>
      </c>
      <c r="CH6" s="22">
        <f t="shared" si="9"/>
        <v>257.95</v>
      </c>
      <c r="CI6" s="22">
        <f t="shared" si="9"/>
        <v>260.87</v>
      </c>
      <c r="CJ6" s="22">
        <f t="shared" si="9"/>
        <v>269.25</v>
      </c>
      <c r="CK6" s="21" t="str">
        <f>IF(CK7="","",IF(CK7="-","【-】","【"&amp;SUBSTITUTE(TEXT(CK7,"#,##0.00"),"-","△")&amp;"】"))</f>
        <v>【174.75】</v>
      </c>
      <c r="CL6" s="22">
        <f>IF(CL7="",NA(),CL7)</f>
        <v>36.25</v>
      </c>
      <c r="CM6" s="22">
        <f t="shared" ref="CM6:CU6" si="10">IF(CM7="",NA(),CM7)</f>
        <v>35.950000000000003</v>
      </c>
      <c r="CN6" s="22">
        <f t="shared" si="10"/>
        <v>36.950000000000003</v>
      </c>
      <c r="CO6" s="22">
        <f t="shared" si="10"/>
        <v>37.46</v>
      </c>
      <c r="CP6" s="22">
        <f t="shared" si="10"/>
        <v>36.99</v>
      </c>
      <c r="CQ6" s="22">
        <f t="shared" si="10"/>
        <v>50.29</v>
      </c>
      <c r="CR6" s="22">
        <f t="shared" si="10"/>
        <v>41.06</v>
      </c>
      <c r="CS6" s="22">
        <f t="shared" si="10"/>
        <v>39.94</v>
      </c>
      <c r="CT6" s="22">
        <f t="shared" si="10"/>
        <v>40.19</v>
      </c>
      <c r="CU6" s="22">
        <f t="shared" si="10"/>
        <v>41.14</v>
      </c>
      <c r="CV6" s="21" t="str">
        <f>IF(CV7="","",IF(CV7="-","【-】","【"&amp;SUBSTITUTE(TEXT(CV7,"#,##0.00"),"-","△")&amp;"】"))</f>
        <v>【59.97】</v>
      </c>
      <c r="CW6" s="22">
        <f>IF(CW7="",NA(),CW7)</f>
        <v>97.62</v>
      </c>
      <c r="CX6" s="22">
        <f t="shared" ref="CX6:DF6" si="11">IF(CX7="",NA(),CX7)</f>
        <v>97.91</v>
      </c>
      <c r="CY6" s="22">
        <f t="shared" si="11"/>
        <v>98.88</v>
      </c>
      <c r="CZ6" s="22">
        <f t="shared" si="11"/>
        <v>96.41</v>
      </c>
      <c r="DA6" s="22">
        <f t="shared" si="11"/>
        <v>97.97</v>
      </c>
      <c r="DB6" s="22">
        <f t="shared" si="11"/>
        <v>77.73</v>
      </c>
      <c r="DC6" s="22">
        <f t="shared" si="11"/>
        <v>72.42</v>
      </c>
      <c r="DD6" s="22">
        <f t="shared" si="11"/>
        <v>69.41</v>
      </c>
      <c r="DE6" s="22">
        <f t="shared" si="11"/>
        <v>71.52</v>
      </c>
      <c r="DF6" s="22">
        <f t="shared" si="11"/>
        <v>70.42</v>
      </c>
      <c r="DG6" s="21" t="str">
        <f>IF(DG7="","",IF(DG7="-","【-】","【"&amp;SUBSTITUTE(TEXT(DG7,"#,##0.00"),"-","△")&amp;"】"))</f>
        <v>【89.76】</v>
      </c>
      <c r="DH6" s="22">
        <f>IF(DH7="",NA(),DH7)</f>
        <v>48.41</v>
      </c>
      <c r="DI6" s="22">
        <f t="shared" ref="DI6:DQ6" si="12">IF(DI7="",NA(),DI7)</f>
        <v>50.74</v>
      </c>
      <c r="DJ6" s="22">
        <f t="shared" si="12"/>
        <v>52.35</v>
      </c>
      <c r="DK6" s="22">
        <f t="shared" si="12"/>
        <v>54.11</v>
      </c>
      <c r="DL6" s="22">
        <f t="shared" si="12"/>
        <v>56.45</v>
      </c>
      <c r="DM6" s="22">
        <f t="shared" si="12"/>
        <v>45.85</v>
      </c>
      <c r="DN6" s="22">
        <f t="shared" si="12"/>
        <v>52.73</v>
      </c>
      <c r="DO6" s="22">
        <f t="shared" si="12"/>
        <v>53.25</v>
      </c>
      <c r="DP6" s="22">
        <f t="shared" si="12"/>
        <v>53.4</v>
      </c>
      <c r="DQ6" s="22">
        <f t="shared" si="12"/>
        <v>52.14</v>
      </c>
      <c r="DR6" s="21" t="str">
        <f>IF(DR7="","",IF(DR7="-","【-】","【"&amp;SUBSTITUTE(TEXT(DR7,"#,##0.00"),"-","△")&amp;"】"))</f>
        <v>【51.51】</v>
      </c>
      <c r="DS6" s="21">
        <f>IF(DS7="",NA(),DS7)</f>
        <v>0</v>
      </c>
      <c r="DT6" s="21">
        <f t="shared" ref="DT6:EB6" si="13">IF(DT7="",NA(),DT7)</f>
        <v>0</v>
      </c>
      <c r="DU6" s="21">
        <f t="shared" si="13"/>
        <v>0</v>
      </c>
      <c r="DV6" s="21">
        <f t="shared" si="13"/>
        <v>0</v>
      </c>
      <c r="DW6" s="21">
        <f t="shared" si="13"/>
        <v>0</v>
      </c>
      <c r="DX6" s="22">
        <f t="shared" si="13"/>
        <v>14.13</v>
      </c>
      <c r="DY6" s="22">
        <f t="shared" si="13"/>
        <v>19.91</v>
      </c>
      <c r="DZ6" s="22">
        <f t="shared" si="13"/>
        <v>23.02</v>
      </c>
      <c r="EA6" s="22">
        <f t="shared" si="13"/>
        <v>21.86</v>
      </c>
      <c r="EB6" s="22">
        <f t="shared" si="13"/>
        <v>21.01</v>
      </c>
      <c r="EC6" s="21" t="str">
        <f>IF(EC7="","",IF(EC7="-","【-】","【"&amp;SUBSTITUTE(TEXT(EC7,"#,##0.00"),"-","△")&amp;"】"))</f>
        <v>【23.75】</v>
      </c>
      <c r="ED6" s="21">
        <f>IF(ED7="",NA(),ED7)</f>
        <v>0</v>
      </c>
      <c r="EE6" s="21">
        <f t="shared" ref="EE6:EM6" si="14">IF(EE7="",NA(),EE7)</f>
        <v>0</v>
      </c>
      <c r="EF6" s="21">
        <f t="shared" si="14"/>
        <v>0</v>
      </c>
      <c r="EG6" s="21">
        <f t="shared" si="14"/>
        <v>0</v>
      </c>
      <c r="EH6" s="21">
        <f t="shared" si="14"/>
        <v>0</v>
      </c>
      <c r="EI6" s="22">
        <f t="shared" si="14"/>
        <v>0.52</v>
      </c>
      <c r="EJ6" s="22">
        <f t="shared" si="14"/>
        <v>0.81</v>
      </c>
      <c r="EK6" s="22">
        <f t="shared" si="14"/>
        <v>0.38</v>
      </c>
      <c r="EL6" s="22">
        <f t="shared" si="14"/>
        <v>0.51</v>
      </c>
      <c r="EM6" s="22">
        <f t="shared" si="14"/>
        <v>0.35</v>
      </c>
      <c r="EN6" s="21" t="str">
        <f>IF(EN7="","",IF(EN7="-","【-】","【"&amp;SUBSTITUTE(TEXT(EN7,"#,##0.00"),"-","△")&amp;"】"))</f>
        <v>【0.67】</v>
      </c>
    </row>
    <row r="7" spans="1:144" s="23" customFormat="1" x14ac:dyDescent="0.15">
      <c r="A7" s="15"/>
      <c r="B7" s="24">
        <v>2022</v>
      </c>
      <c r="C7" s="24">
        <v>123421</v>
      </c>
      <c r="D7" s="24">
        <v>46</v>
      </c>
      <c r="E7" s="24">
        <v>1</v>
      </c>
      <c r="F7" s="24">
        <v>0</v>
      </c>
      <c r="G7" s="24">
        <v>1</v>
      </c>
      <c r="H7" s="24" t="s">
        <v>93</v>
      </c>
      <c r="I7" s="24" t="s">
        <v>94</v>
      </c>
      <c r="J7" s="24" t="s">
        <v>95</v>
      </c>
      <c r="K7" s="24" t="s">
        <v>96</v>
      </c>
      <c r="L7" s="24" t="s">
        <v>97</v>
      </c>
      <c r="M7" s="24" t="s">
        <v>98</v>
      </c>
      <c r="N7" s="25" t="s">
        <v>99</v>
      </c>
      <c r="O7" s="25">
        <v>89.53</v>
      </c>
      <c r="P7" s="25">
        <v>81.319999999999993</v>
      </c>
      <c r="Q7" s="25">
        <v>4400</v>
      </c>
      <c r="R7" s="25">
        <v>5761</v>
      </c>
      <c r="S7" s="25">
        <v>19.899999999999999</v>
      </c>
      <c r="T7" s="25">
        <v>289.5</v>
      </c>
      <c r="U7" s="25">
        <v>4832</v>
      </c>
      <c r="V7" s="25">
        <v>22.19</v>
      </c>
      <c r="W7" s="25">
        <v>217.76</v>
      </c>
      <c r="X7" s="25">
        <v>120.6</v>
      </c>
      <c r="Y7" s="25">
        <v>124.36</v>
      </c>
      <c r="Z7" s="25">
        <v>122.02</v>
      </c>
      <c r="AA7" s="25">
        <v>118.82</v>
      </c>
      <c r="AB7" s="25">
        <v>117.76</v>
      </c>
      <c r="AC7" s="25">
        <v>103.81</v>
      </c>
      <c r="AD7" s="25">
        <v>108.22</v>
      </c>
      <c r="AE7" s="25">
        <v>114.22</v>
      </c>
      <c r="AF7" s="25">
        <v>108.19</v>
      </c>
      <c r="AG7" s="25">
        <v>106.93</v>
      </c>
      <c r="AH7" s="25">
        <v>108.7</v>
      </c>
      <c r="AI7" s="25">
        <v>0</v>
      </c>
      <c r="AJ7" s="25">
        <v>0</v>
      </c>
      <c r="AK7" s="25">
        <v>0</v>
      </c>
      <c r="AL7" s="25">
        <v>0</v>
      </c>
      <c r="AM7" s="25">
        <v>0</v>
      </c>
      <c r="AN7" s="25">
        <v>25.66</v>
      </c>
      <c r="AO7" s="25">
        <v>25.29</v>
      </c>
      <c r="AP7" s="25">
        <v>22.71</v>
      </c>
      <c r="AQ7" s="25">
        <v>6.17</v>
      </c>
      <c r="AR7" s="25">
        <v>20.41</v>
      </c>
      <c r="AS7" s="25">
        <v>1.34</v>
      </c>
      <c r="AT7" s="25">
        <v>454.36</v>
      </c>
      <c r="AU7" s="25">
        <v>522.32000000000005</v>
      </c>
      <c r="AV7" s="25">
        <v>518.85</v>
      </c>
      <c r="AW7" s="25">
        <v>496.76</v>
      </c>
      <c r="AX7" s="25">
        <v>505.94</v>
      </c>
      <c r="AY7" s="25">
        <v>300.14</v>
      </c>
      <c r="AZ7" s="25">
        <v>348.88</v>
      </c>
      <c r="BA7" s="25">
        <v>381.07</v>
      </c>
      <c r="BB7" s="25">
        <v>367.4</v>
      </c>
      <c r="BC7" s="25">
        <v>345.42</v>
      </c>
      <c r="BD7" s="25">
        <v>252.29</v>
      </c>
      <c r="BE7" s="25">
        <v>299.82</v>
      </c>
      <c r="BF7" s="25">
        <v>264.42</v>
      </c>
      <c r="BG7" s="25">
        <v>222.16</v>
      </c>
      <c r="BH7" s="25">
        <v>217.28</v>
      </c>
      <c r="BI7" s="25">
        <v>181</v>
      </c>
      <c r="BJ7" s="25">
        <v>566.65</v>
      </c>
      <c r="BK7" s="25">
        <v>540.38</v>
      </c>
      <c r="BL7" s="25">
        <v>556.47</v>
      </c>
      <c r="BM7" s="25">
        <v>564.99</v>
      </c>
      <c r="BN7" s="25">
        <v>631.39</v>
      </c>
      <c r="BO7" s="25">
        <v>268.07</v>
      </c>
      <c r="BP7" s="25">
        <v>94.28</v>
      </c>
      <c r="BQ7" s="25">
        <v>101.12</v>
      </c>
      <c r="BR7" s="25">
        <v>100.03</v>
      </c>
      <c r="BS7" s="25">
        <v>97.09</v>
      </c>
      <c r="BT7" s="25">
        <v>93.17</v>
      </c>
      <c r="BU7" s="25">
        <v>84.77</v>
      </c>
      <c r="BV7" s="25">
        <v>83.22</v>
      </c>
      <c r="BW7" s="25">
        <v>78.67</v>
      </c>
      <c r="BX7" s="25">
        <v>80.56</v>
      </c>
      <c r="BY7" s="25">
        <v>76.55</v>
      </c>
      <c r="BZ7" s="25">
        <v>97.47</v>
      </c>
      <c r="CA7" s="25">
        <v>231.2</v>
      </c>
      <c r="CB7" s="25">
        <v>215.17</v>
      </c>
      <c r="CC7" s="25">
        <v>218.29</v>
      </c>
      <c r="CD7" s="25">
        <v>225.8</v>
      </c>
      <c r="CE7" s="25">
        <v>235.86</v>
      </c>
      <c r="CF7" s="25">
        <v>227.27</v>
      </c>
      <c r="CG7" s="25">
        <v>234.17</v>
      </c>
      <c r="CH7" s="25">
        <v>257.95</v>
      </c>
      <c r="CI7" s="25">
        <v>260.87</v>
      </c>
      <c r="CJ7" s="25">
        <v>269.25</v>
      </c>
      <c r="CK7" s="25">
        <v>174.75</v>
      </c>
      <c r="CL7" s="25">
        <v>36.25</v>
      </c>
      <c r="CM7" s="25">
        <v>35.950000000000003</v>
      </c>
      <c r="CN7" s="25">
        <v>36.950000000000003</v>
      </c>
      <c r="CO7" s="25">
        <v>37.46</v>
      </c>
      <c r="CP7" s="25">
        <v>36.99</v>
      </c>
      <c r="CQ7" s="25">
        <v>50.29</v>
      </c>
      <c r="CR7" s="25">
        <v>41.06</v>
      </c>
      <c r="CS7" s="25">
        <v>39.94</v>
      </c>
      <c r="CT7" s="25">
        <v>40.19</v>
      </c>
      <c r="CU7" s="25">
        <v>41.14</v>
      </c>
      <c r="CV7" s="25">
        <v>59.97</v>
      </c>
      <c r="CW7" s="25">
        <v>97.62</v>
      </c>
      <c r="CX7" s="25">
        <v>97.91</v>
      </c>
      <c r="CY7" s="25">
        <v>98.88</v>
      </c>
      <c r="CZ7" s="25">
        <v>96.41</v>
      </c>
      <c r="DA7" s="25">
        <v>97.97</v>
      </c>
      <c r="DB7" s="25">
        <v>77.73</v>
      </c>
      <c r="DC7" s="25">
        <v>72.42</v>
      </c>
      <c r="DD7" s="25">
        <v>69.41</v>
      </c>
      <c r="DE7" s="25">
        <v>71.52</v>
      </c>
      <c r="DF7" s="25">
        <v>70.42</v>
      </c>
      <c r="DG7" s="25">
        <v>89.76</v>
      </c>
      <c r="DH7" s="25">
        <v>48.41</v>
      </c>
      <c r="DI7" s="25">
        <v>50.74</v>
      </c>
      <c r="DJ7" s="25">
        <v>52.35</v>
      </c>
      <c r="DK7" s="25">
        <v>54.11</v>
      </c>
      <c r="DL7" s="25">
        <v>56.45</v>
      </c>
      <c r="DM7" s="25">
        <v>45.85</v>
      </c>
      <c r="DN7" s="25">
        <v>52.73</v>
      </c>
      <c r="DO7" s="25">
        <v>53.25</v>
      </c>
      <c r="DP7" s="25">
        <v>53.4</v>
      </c>
      <c r="DQ7" s="25">
        <v>52.14</v>
      </c>
      <c r="DR7" s="25">
        <v>51.51</v>
      </c>
      <c r="DS7" s="25">
        <v>0</v>
      </c>
      <c r="DT7" s="25">
        <v>0</v>
      </c>
      <c r="DU7" s="25">
        <v>0</v>
      </c>
      <c r="DV7" s="25">
        <v>0</v>
      </c>
      <c r="DW7" s="25">
        <v>0</v>
      </c>
      <c r="DX7" s="25">
        <v>14.13</v>
      </c>
      <c r="DY7" s="25">
        <v>19.91</v>
      </c>
      <c r="DZ7" s="25">
        <v>23.02</v>
      </c>
      <c r="EA7" s="25">
        <v>21.86</v>
      </c>
      <c r="EB7" s="25">
        <v>21.01</v>
      </c>
      <c r="EC7" s="25">
        <v>23.75</v>
      </c>
      <c r="ED7" s="25">
        <v>0</v>
      </c>
      <c r="EE7" s="25">
        <v>0</v>
      </c>
      <c r="EF7" s="25">
        <v>0</v>
      </c>
      <c r="EG7" s="25">
        <v>0</v>
      </c>
      <c r="EH7" s="25">
        <v>0</v>
      </c>
      <c r="EI7" s="25">
        <v>0.52</v>
      </c>
      <c r="EJ7" s="25">
        <v>0.81</v>
      </c>
      <c r="EK7" s="25">
        <v>0.38</v>
      </c>
      <c r="EL7" s="25">
        <v>0.51</v>
      </c>
      <c r="EM7" s="25">
        <v>0.35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2024-01-26T05:26:56Z</cp:lastPrinted>
  <dcterms:created xsi:type="dcterms:W3CDTF">2023-12-05T00:51:56Z</dcterms:created>
  <dcterms:modified xsi:type="dcterms:W3CDTF">2024-02-21T04:56:20Z</dcterms:modified>
  <cp:category/>
</cp:coreProperties>
</file>