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ED1790AF-2630-4E48-949B-C5832E8FDF4A}" xr6:coauthVersionLast="47" xr6:coauthVersionMax="47" xr10:uidLastSave="{00000000-0000-0000-0000-000000000000}"/>
  <workbookProtection workbookAlgorithmName="SHA-512" workbookHashValue="AJdPZ5e880+msqlDFrvbjNYRboB1Q4QL92rGK7I5nUy0aUQC9fODy7aCCjoPpW2qVgOrW9XiV3sclRGL41QD9w==" workbookSaltValue="NGbFP3SuTT8Vl8k7z7AZA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P10" i="4" s="1"/>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F85" i="4"/>
  <c r="BB10" i="4"/>
  <c r="B10" i="4"/>
  <c r="AT8" i="4"/>
  <c r="W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<sst xmlns="http://schemas.openxmlformats.org/spreadsheetml/2006/main" count="236" uniqueCount="117">
  <si>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</si>
  <si>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</si>
  <si>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</si>
  <si>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</si>
  <si>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</si>
  <si>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</si>
  <si>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</si>
  <si>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</si>
  <si>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</si>
  <si>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</si>
  <si>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</si>
  <si>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</si>
  <si>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</si>
  <si>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</si>
  <si>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</si>
  <si>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</si>
  <si>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</si>
  <si>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</si>
  <si>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</si>
  <si>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</si>
  <si>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</si>
  <si>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</si>
  <si>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</si>
  <si>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</si>
  <si>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</si>
  <si>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</si>
  <si>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</si>
  <si>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</si>
  <si>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</si>
  <si>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</si>
  <si>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</si>
  <si>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</si>
  <si>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</si>
  <si>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</si>
  <si>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</si>
  <si>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</si>
  <si>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</si>
  <si>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</si>
  <si>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</si>
  <si>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</si>
  <si>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</si>
  <si>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</si>
  <si>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</si>
  <si>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</si>
  <si>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</si>
  <si>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</si>
  <si>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</si>
  <si>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</si>
  <si>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</si>
  <si>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</si>
  <si>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</si>
  <si>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</si>
  <si>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</si>
  <si>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</si>
  <si>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</si>
  <si>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</si>
  <si>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</si>
  <si>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</si>
  <si>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</si>
  <si>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</si>
  <si>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</si>
  <si>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</si>
  <si>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</si>
  <si>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</si>
  <si>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</si>
  <si>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</si>
  <si>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</si>
  <si>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</si>
  <si>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</si>
  <si>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</si>
  <si>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</si>
  <si>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</si>
  <si>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</si>
  <si>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</si>
  <si>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</si>
  <si>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</si>
  <si>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</si>
  <si>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</si>
  <si>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</si>
  <si>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</si>
  <si>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</si>
  <si>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</si>
  <si>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</si>
  <si>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</si>
  <si>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</si>
  <si>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</si>
  <si>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</si>
  <si>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</si>
  <si>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</si>
  <si>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</si>
  <si>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</si>
  <si>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</si>
  <si>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</si>
  <si>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</si>
  <si>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</si>
  <si>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</si>
  <si>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</si>
  <si>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</si>
  <si>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</si>
  <si>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</si>
  <si>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</si>
  <si>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</si>
  <si>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</si>
  <si>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</si>
  <si>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</si>
  <si>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</si>
  <si>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</si>
  <si>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</si>
  <si>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</si>
  <si>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</si>
  <si>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</si>
  <si>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</si>
  <si>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</si>
  <si>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</si>
  <si>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依然として80％台で推移しており、その結果②累積欠損比率については類似団体平均値よりもかなり大きな数値となっており、早急な経営の改善が必要である。⑤経費回収率についても同様に100％を大きく下回る状況が続いていることから、下水道使用料の改定を含めた経営改善が必要である。一方④企業債残高対事業規模比率は類似団体平均値よりも良い状態にあり余裕があることから、現状を維持しつつ企業債の活用の幅を拡充することも考えられる。</t>
    <rPh sb="1" eb="7">
      <t>ケイジョウシュウシヒリツ</t>
    </rPh>
    <rPh sb="8" eb="10">
      <t>イゼン</t>
    </rPh>
    <rPh sb="16" eb="17">
      <t>ダイ</t>
    </rPh>
    <rPh sb="18" eb="20">
      <t>スイイ</t>
    </rPh>
    <rPh sb="27" eb="29">
      <t>ケッカ</t>
    </rPh>
    <rPh sb="30" eb="34">
      <t>ルイセキケッソン</t>
    </rPh>
    <rPh sb="34" eb="36">
      <t>ヒリツ</t>
    </rPh>
    <rPh sb="41" eb="48">
      <t>ルイジダンタイヘイキンチ</t>
    </rPh>
    <rPh sb="54" eb="55">
      <t>オオ</t>
    </rPh>
    <rPh sb="57" eb="59">
      <t>スウチ</t>
    </rPh>
    <rPh sb="66" eb="68">
      <t>ソウキュウ</t>
    </rPh>
    <rPh sb="69" eb="71">
      <t>ケイエイ</t>
    </rPh>
    <rPh sb="72" eb="74">
      <t>カイゼン</t>
    </rPh>
    <rPh sb="75" eb="77">
      <t>ヒツヨウ</t>
    </rPh>
    <rPh sb="82" eb="87">
      <t>ケイヒカイシュウリツ</t>
    </rPh>
    <rPh sb="92" eb="94">
      <t>ドウヨウ</t>
    </rPh>
    <rPh sb="100" eb="101">
      <t>オオ</t>
    </rPh>
    <rPh sb="103" eb="105">
      <t>シタマワ</t>
    </rPh>
    <rPh sb="106" eb="108">
      <t>ジョウキョウ</t>
    </rPh>
    <rPh sb="109" eb="110">
      <t>ツヅ</t>
    </rPh>
    <rPh sb="119" eb="125">
      <t>ゲスイドウシヨウリョウ</t>
    </rPh>
    <rPh sb="126" eb="128">
      <t>カイテイ</t>
    </rPh>
    <rPh sb="129" eb="130">
      <t>フク</t>
    </rPh>
    <rPh sb="132" eb="134">
      <t>ケイエイ</t>
    </rPh>
    <rPh sb="134" eb="136">
      <t>カイゼン</t>
    </rPh>
    <rPh sb="137" eb="139">
      <t>ヒツヨウ</t>
    </rPh>
    <rPh sb="143" eb="145">
      <t>イッポウ</t>
    </rPh>
    <rPh sb="146" eb="149">
      <t>キギョウサイ</t>
    </rPh>
    <rPh sb="149" eb="151">
      <t>ザンダカ</t>
    </rPh>
    <rPh sb="151" eb="152">
      <t>タイ</t>
    </rPh>
    <rPh sb="152" eb="158">
      <t>ジギョウキボヒリツ</t>
    </rPh>
    <rPh sb="159" eb="166">
      <t>ルイジダンタイヘイキンチ</t>
    </rPh>
    <rPh sb="169" eb="170">
      <t>ヨ</t>
    </rPh>
    <rPh sb="171" eb="173">
      <t>ジョウタイ</t>
    </rPh>
    <rPh sb="176" eb="178">
      <t>ヨユウ</t>
    </rPh>
    <rPh sb="186" eb="188">
      <t>ゲンジョウ</t>
    </rPh>
    <rPh sb="189" eb="191">
      <t>イジ</t>
    </rPh>
    <rPh sb="194" eb="197">
      <t>キギョウサイ</t>
    </rPh>
    <rPh sb="198" eb="200">
      <t>カツヨウ</t>
    </rPh>
    <rPh sb="201" eb="202">
      <t>ハバ</t>
    </rPh>
    <rPh sb="203" eb="205">
      <t>カクジュウ</t>
    </rPh>
    <rPh sb="210" eb="211">
      <t>カンガ</t>
    </rPh>
    <phoneticPr fontId="4"/>
  </si>
  <si>
    <t>経営状況については依然として厳しい状況が続いており、下水道使用料の改定も含めた抜本的な改善が必要である。老朽化の状況については、現状については0の水準にあるものの、令和6年度以降同時多発的に耐用年数を迎えることから、計画的な更新と財源の確保が必要である。</t>
    <rPh sb="0" eb="2">
      <t>ケイエイ</t>
    </rPh>
    <rPh sb="2" eb="4">
      <t>ジョウキョウ</t>
    </rPh>
    <rPh sb="9" eb="11">
      <t>イゼン</t>
    </rPh>
    <rPh sb="14" eb="15">
      <t>キビ</t>
    </rPh>
    <rPh sb="17" eb="19">
      <t>ジョウキョウ</t>
    </rPh>
    <rPh sb="20" eb="21">
      <t>ツヅ</t>
    </rPh>
    <rPh sb="26" eb="32">
      <t>ゲスイドウシヨウリョウ</t>
    </rPh>
    <rPh sb="33" eb="35">
      <t>カイテイ</t>
    </rPh>
    <rPh sb="36" eb="37">
      <t>フク</t>
    </rPh>
    <rPh sb="39" eb="42">
      <t>バッポンテキ</t>
    </rPh>
    <rPh sb="43" eb="45">
      <t>カイゼン</t>
    </rPh>
    <rPh sb="46" eb="48">
      <t>ヒツヨウ</t>
    </rPh>
    <rPh sb="52" eb="55">
      <t>ロウキュウカ</t>
    </rPh>
    <rPh sb="56" eb="58">
      <t>ジョウキョウ</t>
    </rPh>
    <rPh sb="64" eb="66">
      <t>ゲンジョウ</t>
    </rPh>
    <rPh sb="73" eb="75">
      <t>スイジュン</t>
    </rPh>
    <rPh sb="82" eb="84">
      <t>レイワ</t>
    </rPh>
    <rPh sb="85" eb="87">
      <t>ネンド</t>
    </rPh>
    <rPh sb="87" eb="89">
      <t>イコウ</t>
    </rPh>
    <rPh sb="89" eb="91">
      <t>ドウジ</t>
    </rPh>
    <rPh sb="91" eb="93">
      <t>タハツ</t>
    </rPh>
    <rPh sb="93" eb="94">
      <t>テキ</t>
    </rPh>
    <rPh sb="95" eb="99">
      <t>タイヨウネンスウ</t>
    </rPh>
    <rPh sb="100" eb="101">
      <t>ムカ</t>
    </rPh>
    <rPh sb="108" eb="111">
      <t>ケイカクテキ</t>
    </rPh>
    <rPh sb="112" eb="114">
      <t>コウシン</t>
    </rPh>
    <rPh sb="115" eb="117">
      <t>ザイゲン</t>
    </rPh>
    <rPh sb="118" eb="120">
      <t>カクホ</t>
    </rPh>
    <rPh sb="121" eb="123">
      <t>ヒツヨウ</t>
    </rPh>
    <phoneticPr fontId="4"/>
  </si>
  <si>
    <t>①有形固定資産減価償却率は年々上昇傾向にあり、令和2年度以降については類似団体平均値よりも高い数値となっていることから、新設拡充から老朽化施設の更新へと切り替えるタイミングと考えている。②老朽化率及び③管渠改善率については、現状耐用年数を超える管が存在しないため0となっているが、令和6年度以降は宅地造成の際に建造された管が耐用年数を迎えることから、計画的な更新が必要である。</t>
    <rPh sb="1" eb="3">
      <t>ユウケイ</t>
    </rPh>
    <rPh sb="3" eb="7">
      <t>コテイシサン</t>
    </rPh>
    <rPh sb="7" eb="12">
      <t>ゲンカショウキャクリツ</t>
    </rPh>
    <rPh sb="13" eb="15">
      <t>ネンネン</t>
    </rPh>
    <rPh sb="15" eb="19">
      <t>ジョウショウケイコウ</t>
    </rPh>
    <rPh sb="23" eb="25">
      <t>レイワ</t>
    </rPh>
    <rPh sb="26" eb="28">
      <t>ネンド</t>
    </rPh>
    <rPh sb="28" eb="30">
      <t>イコウ</t>
    </rPh>
    <rPh sb="35" eb="42">
      <t>ルイジダンタイヘイキンチ</t>
    </rPh>
    <rPh sb="45" eb="46">
      <t>タカ</t>
    </rPh>
    <rPh sb="47" eb="49">
      <t>スウチ</t>
    </rPh>
    <rPh sb="60" eb="62">
      <t>シンセツ</t>
    </rPh>
    <rPh sb="62" eb="64">
      <t>カクジュウ</t>
    </rPh>
    <rPh sb="66" eb="69">
      <t>ロウキュウカ</t>
    </rPh>
    <rPh sb="69" eb="71">
      <t>シセツ</t>
    </rPh>
    <rPh sb="72" eb="74">
      <t>コウシン</t>
    </rPh>
    <rPh sb="76" eb="77">
      <t>キ</t>
    </rPh>
    <rPh sb="78" eb="79">
      <t>カ</t>
    </rPh>
    <rPh sb="87" eb="88">
      <t>カンガ</t>
    </rPh>
    <rPh sb="94" eb="97">
      <t>ロウキュウカ</t>
    </rPh>
    <rPh sb="97" eb="98">
      <t>リツ</t>
    </rPh>
    <rPh sb="98" eb="99">
      <t>オヨ</t>
    </rPh>
    <rPh sb="101" eb="103">
      <t>カンキョ</t>
    </rPh>
    <rPh sb="103" eb="106">
      <t>カイセ</t>
    </rPh>
    <rPh sb="112" eb="114">
      <t>ゲンジョウ</t>
    </rPh>
    <rPh sb="114" eb="118">
      <t>タイヨウネンスウ</t>
    </rPh>
    <rPh sb="119" eb="120">
      <t>コ</t>
    </rPh>
    <rPh sb="122" eb="123">
      <t>カン</t>
    </rPh>
    <rPh sb="124" eb="126">
      <t>ソンザイ</t>
    </rPh>
    <rPh sb="140" eb="142">
      <t>レイワ</t>
    </rPh>
    <rPh sb="143" eb="145">
      <t>ネンド</t>
    </rPh>
    <rPh sb="145" eb="147">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</si>
</sst>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AE-402D-877D-B2E03E6544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99AE-402D-877D-B2E03E6544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BB-4761-9E92-8209180D19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96BB-4761-9E92-8209180D19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97.45</c:v>
                </c:pt>
                <c:pt idx="1">
                  <c:v>97.45</c:v>
                </c:pt>
                <c:pt idx="2">
                  <c:v>97.43</c:v>
                </c:pt>
                <c:pt idx="3">
                  <c:v>97.4</c:v>
                </c:pt>
                <c:pt idx="4">
                  <c:v>97.42</c:v>
                </c:pt>
              </c:numCache>
            </c:numRef>
          </c:val>
          <c:extLst>
            <c:ext xmlns:c16="http://schemas.microsoft.com/office/drawing/2014/chart" uri="{C3380CC4-5D6E-409C-BE32-E72D297353CC}">
              <c16:uniqueId val="{00000000-B17D-4168-A585-9FDC1F73C2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B17D-4168-A585-9FDC1F73C2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87.05</c:v>
                </c:pt>
                <c:pt idx="1">
                  <c:v>85.73</c:v>
                </c:pt>
                <c:pt idx="2">
                  <c:v>82.3</c:v>
                </c:pt>
                <c:pt idx="3">
                  <c:v>81.62</c:v>
                </c:pt>
                <c:pt idx="4">
                  <c:v>86.57</c:v>
                </c:pt>
              </c:numCache>
            </c:numRef>
          </c:val>
          <c:extLst>
            <c:ext xmlns:c16="http://schemas.microsoft.com/office/drawing/2014/chart" uri="{C3380CC4-5D6E-409C-BE32-E72D297353CC}">
              <c16:uniqueId val="{00000000-C067-4A00-9A4A-E79A53CDFA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C067-4A00-9A4A-E79A53CDFA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17.75</c:v>
                </c:pt>
                <c:pt idx="1">
                  <c:v>20.81</c:v>
                </c:pt>
                <c:pt idx="2">
                  <c:v>24</c:v>
                </c:pt>
                <c:pt idx="3">
                  <c:v>27.15</c:v>
                </c:pt>
                <c:pt idx="4">
                  <c:v>29.88</c:v>
                </c:pt>
              </c:numCache>
            </c:numRef>
          </c:val>
          <c:extLst>
            <c:ext xmlns:c16="http://schemas.microsoft.com/office/drawing/2014/chart" uri="{C3380CC4-5D6E-409C-BE32-E72D297353CC}">
              <c16:uniqueId val="{00000000-E64B-4675-9B24-F35F39DF08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E64B-4675-9B24-F35F39DF08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A-4DAD-9204-56E32D0D0D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579A-4DAD-9204-56E32D0D0D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71.099999999999994</c:v>
                </c:pt>
                <c:pt idx="1">
                  <c:v>84.8</c:v>
                </c:pt>
                <c:pt idx="2">
                  <c:v>120.18</c:v>
                </c:pt>
                <c:pt idx="3">
                  <c:v>150.49</c:v>
                </c:pt>
                <c:pt idx="4">
                  <c:v>198.52</c:v>
                </c:pt>
              </c:numCache>
            </c:numRef>
          </c:val>
          <c:extLst>
            <c:ext xmlns:c16="http://schemas.microsoft.com/office/drawing/2014/chart" uri="{C3380CC4-5D6E-409C-BE32-E72D297353CC}">
              <c16:uniqueId val="{00000000-1813-44D8-921E-0325BB3513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1813-44D8-921E-0325BB3513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295.69</c:v>
                </c:pt>
                <c:pt idx="1">
                  <c:v>748.81</c:v>
                </c:pt>
                <c:pt idx="2">
                  <c:v>653.07000000000005</c:v>
                </c:pt>
                <c:pt idx="3">
                  <c:v>289.02999999999997</c:v>
                </c:pt>
                <c:pt idx="4">
                  <c:v>421.73</c:v>
                </c:pt>
              </c:numCache>
            </c:numRef>
          </c:val>
          <c:extLst>
            <c:ext xmlns:c16="http://schemas.microsoft.com/office/drawing/2014/chart" uri="{C3380CC4-5D6E-409C-BE32-E72D297353CC}">
              <c16:uniqueId val="{00000000-72C1-41E2-A688-6B9C4A5484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72C1-41E2-A688-6B9C4A5484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222.06</c:v>
                </c:pt>
                <c:pt idx="1">
                  <c:v>207.29</c:v>
                </c:pt>
                <c:pt idx="2">
                  <c:v>176.72</c:v>
                </c:pt>
                <c:pt idx="3">
                  <c:v>186.25</c:v>
                </c:pt>
                <c:pt idx="4">
                  <c:v>219.6</c:v>
                </c:pt>
              </c:numCache>
            </c:numRef>
          </c:val>
          <c:extLst>
            <c:ext xmlns:c16="http://schemas.microsoft.com/office/drawing/2014/chart" uri="{C3380CC4-5D6E-409C-BE32-E72D297353CC}">
              <c16:uniqueId val="{00000000-0019-46C6-80DD-BD8A88101F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0019-46C6-80DD-BD8A88101F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111.08</c:v>
                </c:pt>
                <c:pt idx="1">
                  <c:v>110.96</c:v>
                </c:pt>
                <c:pt idx="2">
                  <c:v>71.930000000000007</c:v>
                </c:pt>
                <c:pt idx="3">
                  <c:v>69.849999999999994</c:v>
                </c:pt>
                <c:pt idx="4">
                  <c:v>61.01</c:v>
                </c:pt>
              </c:numCache>
            </c:numRef>
          </c:val>
          <c:extLst>
            <c:ext xmlns:c16="http://schemas.microsoft.com/office/drawing/2014/chart" uri="{C3380CC4-5D6E-409C-BE32-E72D297353CC}">
              <c16:uniqueId val="{00000000-CD2A-417E-8CD5-66892F7B6D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CD2A-417E-8CD5-66892F7B6D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116.73</c:v>
                </c:pt>
                <c:pt idx="1">
                  <c:v>114.45</c:v>
                </c:pt>
                <c:pt idx="2">
                  <c:v>177.14</c:v>
                </c:pt>
                <c:pt idx="3">
                  <c:v>182.33</c:v>
                </c:pt>
                <c:pt idx="4">
                  <c:v>171.39</c:v>
                </c:pt>
              </c:numCache>
            </c:numRef>
          </c:val>
          <c:extLst>
            <c:ext xmlns:c16="http://schemas.microsoft.com/office/drawing/2014/chart" uri="{C3380CC4-5D6E-409C-BE32-E72D297353CC}">
              <c16:uniqueId val="{00000000-CB56-4A7C-BDD1-C4F7BB3B73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CB56-4A7C-BDD1-C4F7BB3B73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酒々井町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20339</v>
      </c>
      <c r="AM8" s="45"/>
      <c r="AN8" s="45"/>
      <c r="AO8" s="45"/>
      <c r="AP8" s="45"/>
      <c r="AQ8" s="45"/>
      <c r="AR8" s="45"/>
      <c r="AS8" s="45"/>
      <c r="AT8" s="46">
        <f>データ!T6</f>
        <v>19.010000000000002</v>
      </c>
      <c r="AU8" s="46"/>
      <c r="AV8" s="46"/>
      <c r="AW8" s="46"/>
      <c r="AX8" s="46"/>
      <c r="AY8" s="46"/>
      <c r="AZ8" s="46"/>
      <c r="BA8" s="46"/>
      <c r="BB8" s="46">
        <f>データ!U6</f>
        <v>1069.9100000000001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90.45</v>
      </c>
      <c r="J10" s="46"/>
      <c r="K10" s="46"/>
      <c r="L10" s="46"/>
      <c r="M10" s="46"/>
      <c r="N10" s="46"/>
      <c r="O10" s="46"/>
      <c r="P10" s="46">
        <f>データ!P6</f>
        <v>87.34</v>
      </c>
      <c r="Q10" s="46"/>
      <c r="R10" s="46"/>
      <c r="S10" s="46"/>
      <c r="T10" s="46"/>
      <c r="U10" s="46"/>
      <c r="V10" s="46"/>
      <c r="W10" s="46">
        <f>データ!Q6</f>
        <v>85.62</v>
      </c>
      <c r="X10" s="46"/>
      <c r="Y10" s="46"/>
      <c r="Z10" s="46"/>
      <c r="AA10" s="46"/>
      <c r="AB10" s="46"/>
      <c r="AC10" s="46"/>
      <c r="AD10" s="45">
        <f>データ!R6</f>
        <v>2266</v>
      </c>
      <c r="AE10" s="45"/>
      <c r="AF10" s="45"/>
      <c r="AG10" s="45"/>
      <c r="AH10" s="45"/>
      <c r="AI10" s="45"/>
      <c r="AJ10" s="45"/>
      <c r="AK10" s="2"/>
      <c r="AL10" s="45">
        <f>データ!V6</f>
        <v>17610</v>
      </c>
      <c r="AM10" s="45"/>
      <c r="AN10" s="45"/>
      <c r="AO10" s="45"/>
      <c r="AP10" s="45"/>
      <c r="AQ10" s="45"/>
      <c r="AR10" s="45"/>
      <c r="AS10" s="45"/>
      <c r="AT10" s="46">
        <f>データ!W6</f>
        <v>3.96</v>
      </c>
      <c r="AU10" s="46"/>
      <c r="AV10" s="46"/>
      <c r="AW10" s="46"/>
      <c r="AX10" s="46"/>
      <c r="AY10" s="46"/>
      <c r="AZ10" s="46"/>
      <c r="BA10" s="46"/>
      <c r="BB10" s="46">
        <f>データ!X6</f>
        <v>4446.97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fmWJnK1u+Jic1kfdSIYZMFUkjulqsl2FSYtdhlhoK2ww0EIMJWL+TekabuqsXoIm9BmskVcgVe3018eDU6z8g==" saltValue="1wrNIEhWTenaLw3n9APl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123226</v>
      </c>
      <c r="D6" s="19">
        <f t="shared" si="3"/>
        <v>46</v>
      </c>
      <c r="E6" s="19">
        <f t="shared" si="3"/>
        <v>17</v>
      </c>
      <c r="F6" s="19">
        <f t="shared" si="3"/>
        <v>1</v>
      </c>
      <c r="G6" s="19">
        <f t="shared" si="3"/>
        <v>0</v>
      </c>
      <c r="H6" s="19" t="str">
        <f t="shared" si="3"/>
        <v>千葉県　酒々井町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90.45</v>
      </c>
      <c r="P6" s="20">
        <f t="shared" si="3"/>
        <v>87.34</v>
      </c>
      <c r="Q6" s="20">
        <f t="shared" si="3"/>
        <v>85.62</v>
      </c>
      <c r="R6" s="20">
        <f t="shared" si="3"/>
        <v>2266</v>
      </c>
      <c r="S6" s="20">
        <f t="shared" si="3"/>
        <v>20339</v>
      </c>
      <c r="T6" s="20">
        <f t="shared" si="3"/>
        <v>19.010000000000002</v>
      </c>
      <c r="U6" s="20">
        <f t="shared" si="3"/>
        <v>1069.9100000000001</v>
      </c>
      <c r="V6" s="20">
        <f t="shared" si="3"/>
        <v>17610</v>
      </c>
      <c r="W6" s="20">
        <f t="shared" si="3"/>
        <v>3.96</v>
      </c>
      <c r="X6" s="20">
        <f t="shared" si="3"/>
        <v>4446.97</v>
      </c>
      <c r="Y6" s="21">
        <f>IF(Y7="",NA(),Y7)</f>
        <v>87.05</v>
      </c>
      <c r="Z6" s="21">
        <f t="shared" ref="Z6:AH6" si="4">IF(Z7="",NA(),Z7)</f>
        <v>85.73</v>
      </c>
      <c r="AA6" s="21">
        <f t="shared" si="4"/>
        <v>82.3</v>
      </c>
      <c r="AB6" s="21">
        <f t="shared" si="4"/>
        <v>81.62</v>
      </c>
      <c r="AC6" s="21">
        <f t="shared" si="4"/>
        <v>86.57</v>
      </c>
      <c r="AD6" s="21">
        <f t="shared" si="4"/>
        <v>105.06</v>
      </c>
      <c r="AE6" s="21">
        <f t="shared" si="4"/>
        <v>106.81</v>
      </c>
      <c r="AF6" s="21">
        <f t="shared" si="4"/>
        <v>106.5</v>
      </c>
      <c r="AG6" s="21">
        <f t="shared" si="4"/>
        <v>106.22</v>
      </c>
      <c r="AH6" s="21">
        <f t="shared" si="4"/>
        <v>107.01</v>
      </c>
      <c r="AI6" s="20" t="str">
        <f>IF(AI7="","",IF(AI7="-","【-】","【"&amp;SUBSTITUTE(TEXT(AI7,"#,##0.00"),"-","△")&amp;"】"))</f>
        <v>【106.11】</v>
      </c>
      <c r="AJ6" s="21">
        <f>IF(AJ7="",NA(),AJ7)</f>
        <v>71.099999999999994</v>
      </c>
      <c r="AK6" s="21">
        <f t="shared" ref="AK6:AS6" si="5">IF(AK7="",NA(),AK7)</f>
        <v>84.8</v>
      </c>
      <c r="AL6" s="21">
        <f t="shared" si="5"/>
        <v>120.18</v>
      </c>
      <c r="AM6" s="21">
        <f t="shared" si="5"/>
        <v>150.49</v>
      </c>
      <c r="AN6" s="21">
        <f t="shared" si="5"/>
        <v>198.52</v>
      </c>
      <c r="AO6" s="21">
        <f t="shared" si="5"/>
        <v>41.56</v>
      </c>
      <c r="AP6" s="21">
        <f t="shared" si="5"/>
        <v>34.4</v>
      </c>
      <c r="AQ6" s="21">
        <f t="shared" si="5"/>
        <v>18.36</v>
      </c>
      <c r="AR6" s="21">
        <f t="shared" si="5"/>
        <v>18.010000000000002</v>
      </c>
      <c r="AS6" s="21">
        <f t="shared" si="5"/>
        <v>23.86</v>
      </c>
      <c r="AT6" s="20" t="str">
        <f>IF(AT7="","",IF(AT7="-","【-】","【"&amp;SUBSTITUTE(TEXT(AT7,"#,##0.00"),"-","△")&amp;"】"))</f>
        <v>【3.15】</v>
      </c>
      <c r="AU6" s="21">
        <f>IF(AU7="",NA(),AU7)</f>
        <v>295.69</v>
      </c>
      <c r="AV6" s="21">
        <f t="shared" ref="AV6:BD6" si="6">IF(AV7="",NA(),AV7)</f>
        <v>748.81</v>
      </c>
      <c r="AW6" s="21">
        <f t="shared" si="6"/>
        <v>653.07000000000005</v>
      </c>
      <c r="AX6" s="21">
        <f t="shared" si="6"/>
        <v>289.02999999999997</v>
      </c>
      <c r="AY6" s="21">
        <f t="shared" si="6"/>
        <v>421.73</v>
      </c>
      <c r="AZ6" s="21">
        <f t="shared" si="6"/>
        <v>80.81</v>
      </c>
      <c r="BA6" s="21">
        <f t="shared" si="6"/>
        <v>68.17</v>
      </c>
      <c r="BB6" s="21">
        <f t="shared" si="6"/>
        <v>55.6</v>
      </c>
      <c r="BC6" s="21">
        <f t="shared" si="6"/>
        <v>59.4</v>
      </c>
      <c r="BD6" s="21">
        <f t="shared" si="6"/>
        <v>68.27</v>
      </c>
      <c r="BE6" s="20" t="str">
        <f>IF(BE7="","",IF(BE7="-","【-】","【"&amp;SUBSTITUTE(TEXT(BE7,"#,##0.00"),"-","△")&amp;"】"))</f>
        <v>【73.44】</v>
      </c>
      <c r="BF6" s="21">
        <f>IF(BF7="",NA(),BF7)</f>
        <v>222.06</v>
      </c>
      <c r="BG6" s="21">
        <f t="shared" ref="BG6:BO6" si="7">IF(BG7="",NA(),BG7)</f>
        <v>207.29</v>
      </c>
      <c r="BH6" s="21">
        <f t="shared" si="7"/>
        <v>176.72</v>
      </c>
      <c r="BI6" s="21">
        <f t="shared" si="7"/>
        <v>186.25</v>
      </c>
      <c r="BJ6" s="21">
        <f t="shared" si="7"/>
        <v>219.6</v>
      </c>
      <c r="BK6" s="21">
        <f t="shared" si="7"/>
        <v>768.62</v>
      </c>
      <c r="BL6" s="21">
        <f t="shared" si="7"/>
        <v>789.44</v>
      </c>
      <c r="BM6" s="21">
        <f t="shared" si="7"/>
        <v>789.08</v>
      </c>
      <c r="BN6" s="21">
        <f t="shared" si="7"/>
        <v>747.84</v>
      </c>
      <c r="BO6" s="21">
        <f t="shared" si="7"/>
        <v>804.98</v>
      </c>
      <c r="BP6" s="20" t="str">
        <f>IF(BP7="","",IF(BP7="-","【-】","【"&amp;SUBSTITUTE(TEXT(BP7,"#,##0.00"),"-","△")&amp;"】"))</f>
        <v>【652.82】</v>
      </c>
      <c r="BQ6" s="21">
        <f>IF(BQ7="",NA(),BQ7)</f>
        <v>111.08</v>
      </c>
      <c r="BR6" s="21">
        <f t="shared" ref="BR6:BZ6" si="8">IF(BR7="",NA(),BR7)</f>
        <v>110.96</v>
      </c>
      <c r="BS6" s="21">
        <f t="shared" si="8"/>
        <v>71.930000000000007</v>
      </c>
      <c r="BT6" s="21">
        <f t="shared" si="8"/>
        <v>69.849999999999994</v>
      </c>
      <c r="BU6" s="21">
        <f t="shared" si="8"/>
        <v>61.01</v>
      </c>
      <c r="BV6" s="21">
        <f t="shared" si="8"/>
        <v>88.06</v>
      </c>
      <c r="BW6" s="21">
        <f t="shared" si="8"/>
        <v>87.29</v>
      </c>
      <c r="BX6" s="21">
        <f t="shared" si="8"/>
        <v>88.25</v>
      </c>
      <c r="BY6" s="21">
        <f t="shared" si="8"/>
        <v>90.17</v>
      </c>
      <c r="BZ6" s="21">
        <f t="shared" si="8"/>
        <v>88.71</v>
      </c>
      <c r="CA6" s="20" t="str">
        <f>IF(CA7="","",IF(CA7="-","【-】","【"&amp;SUBSTITUTE(TEXT(CA7,"#,##0.00"),"-","△")&amp;"】"))</f>
        <v>【97.61】</v>
      </c>
      <c r="CB6" s="21">
        <f>IF(CB7="",NA(),CB7)</f>
        <v>116.73</v>
      </c>
      <c r="CC6" s="21">
        <f t="shared" ref="CC6:CK6" si="9">IF(CC7="",NA(),CC7)</f>
        <v>114.45</v>
      </c>
      <c r="CD6" s="21">
        <f t="shared" si="9"/>
        <v>177.14</v>
      </c>
      <c r="CE6" s="21">
        <f t="shared" si="9"/>
        <v>182.33</v>
      </c>
      <c r="CF6" s="21">
        <f t="shared" si="9"/>
        <v>171.39</v>
      </c>
      <c r="CG6" s="21">
        <f t="shared" si="9"/>
        <v>179.32</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58</v>
      </c>
      <c r="CS6" s="21">
        <f t="shared" si="10"/>
        <v>57.42</v>
      </c>
      <c r="CT6" s="21">
        <f t="shared" si="10"/>
        <v>56.72</v>
      </c>
      <c r="CU6" s="21">
        <f t="shared" si="10"/>
        <v>56.43</v>
      </c>
      <c r="CV6" s="21">
        <f t="shared" si="10"/>
        <v>55.82</v>
      </c>
      <c r="CW6" s="20" t="str">
        <f>IF(CW7="","",IF(CW7="-","【-】","【"&amp;SUBSTITUTE(TEXT(CW7,"#,##0.00"),"-","△")&amp;"】"))</f>
        <v>【59.10】</v>
      </c>
      <c r="CX6" s="21">
        <f>IF(CX7="",NA(),CX7)</f>
        <v>97.45</v>
      </c>
      <c r="CY6" s="21">
        <f t="shared" ref="CY6:DG6" si="11">IF(CY7="",NA(),CY7)</f>
        <v>97.45</v>
      </c>
      <c r="CZ6" s="21">
        <f t="shared" si="11"/>
        <v>97.43</v>
      </c>
      <c r="DA6" s="21">
        <f t="shared" si="11"/>
        <v>97.4</v>
      </c>
      <c r="DB6" s="21">
        <f t="shared" si="11"/>
        <v>97.42</v>
      </c>
      <c r="DC6" s="21">
        <f t="shared" si="11"/>
        <v>89.79</v>
      </c>
      <c r="DD6" s="21">
        <f t="shared" si="11"/>
        <v>90.42</v>
      </c>
      <c r="DE6" s="21">
        <f t="shared" si="11"/>
        <v>90.72</v>
      </c>
      <c r="DF6" s="21">
        <f t="shared" si="11"/>
        <v>91.07</v>
      </c>
      <c r="DG6" s="21">
        <f t="shared" si="11"/>
        <v>90.67</v>
      </c>
      <c r="DH6" s="20" t="str">
        <f>IF(DH7="","",IF(DH7="-","【-】","【"&amp;SUBSTITUTE(TEXT(DH7,"#,##0.00"),"-","△")&amp;"】"))</f>
        <v>【95.82】</v>
      </c>
      <c r="DI6" s="21">
        <f>IF(DI7="",NA(),DI7)</f>
        <v>17.75</v>
      </c>
      <c r="DJ6" s="21">
        <f t="shared" ref="DJ6:DR6" si="12">IF(DJ7="",NA(),DJ7)</f>
        <v>20.81</v>
      </c>
      <c r="DK6" s="21">
        <f t="shared" si="12"/>
        <v>24</v>
      </c>
      <c r="DL6" s="21">
        <f t="shared" si="12"/>
        <v>27.15</v>
      </c>
      <c r="DM6" s="21">
        <f t="shared" si="12"/>
        <v>29.88</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123226</v>
      </c>
      <c r="D7" s="23">
        <v>46</v>
      </c>
      <c r="E7" s="23">
        <v>17</v>
      </c>
      <c r="F7" s="23">
        <v>1</v>
      </c>
      <c r="G7" s="23">
        <v>0</v>
      </c>
      <c r="H7" s="23" t="s">
        <v>96</v>
      </c>
      <c r="I7" s="23" t="s">
        <v>97</v>
      </c>
      <c r="J7" s="23" t="s">
        <v>98</v>
      </c>
      <c r="K7" s="23" t="s">
        <v>99</v>
      </c>
      <c r="L7" s="23" t="s">
        <v>100</v>
      </c>
      <c r="M7" s="23" t="s">
        <v>101</v>
      </c>
      <c r="N7" s="24" t="s">
        <v>102</v>
      </c>
      <c r="O7" s="24">
        <v>90.45</v>
      </c>
      <c r="P7" s="24">
        <v>87.34</v>
      </c>
      <c r="Q7" s="24">
        <v>85.62</v>
      </c>
      <c r="R7" s="24">
        <v>2266</v>
      </c>
      <c r="S7" s="24">
        <v>20339</v>
      </c>
      <c r="T7" s="24">
        <v>19.010000000000002</v>
      </c>
      <c r="U7" s="24">
        <v>1069.9100000000001</v>
      </c>
      <c r="V7" s="24">
        <v>17610</v>
      </c>
      <c r="W7" s="24">
        <v>3.96</v>
      </c>
      <c r="X7" s="24">
        <v>4446.97</v>
      </c>
      <c r="Y7" s="24">
        <v>87.05</v>
      </c>
      <c r="Z7" s="24">
        <v>85.73</v>
      </c>
      <c r="AA7" s="24">
        <v>82.3</v>
      </c>
      <c r="AB7" s="24">
        <v>81.62</v>
      </c>
      <c r="AC7" s="24">
        <v>86.57</v>
      </c>
      <c r="AD7" s="24">
        <v>105.06</v>
      </c>
      <c r="AE7" s="24">
        <v>106.81</v>
      </c>
      <c r="AF7" s="24">
        <v>106.5</v>
      </c>
      <c r="AG7" s="24">
        <v>106.22</v>
      </c>
      <c r="AH7" s="24">
        <v>107.01</v>
      </c>
      <c r="AI7" s="24">
        <v>106.11</v>
      </c>
      <c r="AJ7" s="24">
        <v>71.099999999999994</v>
      </c>
      <c r="AK7" s="24">
        <v>84.8</v>
      </c>
      <c r="AL7" s="24">
        <v>120.18</v>
      </c>
      <c r="AM7" s="24">
        <v>150.49</v>
      </c>
      <c r="AN7" s="24">
        <v>198.52</v>
      </c>
      <c r="AO7" s="24">
        <v>41.56</v>
      </c>
      <c r="AP7" s="24">
        <v>34.4</v>
      </c>
      <c r="AQ7" s="24">
        <v>18.36</v>
      </c>
      <c r="AR7" s="24">
        <v>18.010000000000002</v>
      </c>
      <c r="AS7" s="24">
        <v>23.86</v>
      </c>
      <c r="AT7" s="24">
        <v>3.15</v>
      </c>
      <c r="AU7" s="24">
        <v>295.69</v>
      </c>
      <c r="AV7" s="24">
        <v>748.81</v>
      </c>
      <c r="AW7" s="24">
        <v>653.07000000000005</v>
      </c>
      <c r="AX7" s="24">
        <v>289.02999999999997</v>
      </c>
      <c r="AY7" s="24">
        <v>421.73</v>
      </c>
      <c r="AZ7" s="24">
        <v>80.81</v>
      </c>
      <c r="BA7" s="24">
        <v>68.17</v>
      </c>
      <c r="BB7" s="24">
        <v>55.6</v>
      </c>
      <c r="BC7" s="24">
        <v>59.4</v>
      </c>
      <c r="BD7" s="24">
        <v>68.27</v>
      </c>
      <c r="BE7" s="24">
        <v>73.44</v>
      </c>
      <c r="BF7" s="24">
        <v>222.06</v>
      </c>
      <c r="BG7" s="24">
        <v>207.29</v>
      </c>
      <c r="BH7" s="24">
        <v>176.72</v>
      </c>
      <c r="BI7" s="24">
        <v>186.25</v>
      </c>
      <c r="BJ7" s="24">
        <v>219.6</v>
      </c>
      <c r="BK7" s="24">
        <v>768.62</v>
      </c>
      <c r="BL7" s="24">
        <v>789.44</v>
      </c>
      <c r="BM7" s="24">
        <v>789.08</v>
      </c>
      <c r="BN7" s="24">
        <v>747.84</v>
      </c>
      <c r="BO7" s="24">
        <v>804.98</v>
      </c>
      <c r="BP7" s="24">
        <v>652.82000000000005</v>
      </c>
      <c r="BQ7" s="24">
        <v>111.08</v>
      </c>
      <c r="BR7" s="24">
        <v>110.96</v>
      </c>
      <c r="BS7" s="24">
        <v>71.930000000000007</v>
      </c>
      <c r="BT7" s="24">
        <v>69.849999999999994</v>
      </c>
      <c r="BU7" s="24">
        <v>61.01</v>
      </c>
      <c r="BV7" s="24">
        <v>88.06</v>
      </c>
      <c r="BW7" s="24">
        <v>87.29</v>
      </c>
      <c r="BX7" s="24">
        <v>88.25</v>
      </c>
      <c r="BY7" s="24">
        <v>90.17</v>
      </c>
      <c r="BZ7" s="24">
        <v>88.71</v>
      </c>
      <c r="CA7" s="24">
        <v>97.61</v>
      </c>
      <c r="CB7" s="24">
        <v>116.73</v>
      </c>
      <c r="CC7" s="24">
        <v>114.45</v>
      </c>
      <c r="CD7" s="24">
        <v>177.14</v>
      </c>
      <c r="CE7" s="24">
        <v>182.33</v>
      </c>
      <c r="CF7" s="24">
        <v>171.39</v>
      </c>
      <c r="CG7" s="24">
        <v>179.32</v>
      </c>
      <c r="CH7" s="24">
        <v>176.67</v>
      </c>
      <c r="CI7" s="24">
        <v>176.37</v>
      </c>
      <c r="CJ7" s="24">
        <v>173.17</v>
      </c>
      <c r="CK7" s="24">
        <v>174.8</v>
      </c>
      <c r="CL7" s="24">
        <v>138.29</v>
      </c>
      <c r="CM7" s="24" t="s">
        <v>102</v>
      </c>
      <c r="CN7" s="24" t="s">
        <v>102</v>
      </c>
      <c r="CO7" s="24" t="s">
        <v>102</v>
      </c>
      <c r="CP7" s="24" t="s">
        <v>102</v>
      </c>
      <c r="CQ7" s="24" t="s">
        <v>102</v>
      </c>
      <c r="CR7" s="24">
        <v>58</v>
      </c>
      <c r="CS7" s="24">
        <v>57.42</v>
      </c>
      <c r="CT7" s="24">
        <v>56.72</v>
      </c>
      <c r="CU7" s="24">
        <v>56.43</v>
      </c>
      <c r="CV7" s="24">
        <v>55.82</v>
      </c>
      <c r="CW7" s="24">
        <v>59.1</v>
      </c>
      <c r="CX7" s="24">
        <v>97.45</v>
      </c>
      <c r="CY7" s="24">
        <v>97.45</v>
      </c>
      <c r="CZ7" s="24">
        <v>97.43</v>
      </c>
      <c r="DA7" s="24">
        <v>97.4</v>
      </c>
      <c r="DB7" s="24">
        <v>97.42</v>
      </c>
      <c r="DC7" s="24">
        <v>89.79</v>
      </c>
      <c r="DD7" s="24">
        <v>90.42</v>
      </c>
      <c r="DE7" s="24">
        <v>90.72</v>
      </c>
      <c r="DF7" s="24">
        <v>91.07</v>
      </c>
      <c r="DG7" s="24">
        <v>90.67</v>
      </c>
      <c r="DH7" s="24">
        <v>95.82</v>
      </c>
      <c r="DI7" s="24">
        <v>17.75</v>
      </c>
      <c r="DJ7" s="24">
        <v>20.81</v>
      </c>
      <c r="DK7" s="24">
        <v>24</v>
      </c>
      <c r="DL7" s="24">
        <v>27.15</v>
      </c>
      <c r="DM7" s="24">
        <v>29.88</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v>
      </c>
      <c r="EF7" s="24">
        <v>0</v>
      </c>
      <c r="EG7" s="24">
        <v>0</v>
      </c>
      <c r="EH7" s="24">
        <v>0</v>
      </c>
      <c r="EI7" s="24">
        <v>0</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2024-01-24T02:21:23Z</cp:lastPrinted>
  <dcterms:created xsi:type="dcterms:W3CDTF">2023-12-12T00:45:08Z</dcterms:created>
  <dcterms:modified xsi:type="dcterms:W3CDTF">2024-02-26T00:22:00Z</dcterms:modified>
  <cp:category/>
</cp:coreProperties>
</file>