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99_検収作業中\下水道\03_回答\46_171_法適_公共下水\"/>
    </mc:Choice>
  </mc:AlternateContent>
  <xr:revisionPtr revIDLastSave="0" documentId="13_ncr:1_{A4C7F37A-FE0F-4189-A6FE-715F2C5C110A}" xr6:coauthVersionLast="47" xr6:coauthVersionMax="47" xr10:uidLastSave="{00000000-0000-0000-0000-000000000000}"/>
  <workbookProtection workbookAlgorithmName="SHA-512" workbookHashValue="9Z0VwNv1x+kQGM6a8Vu4u8tu+qXJpsPHsoShcnEyah8G5XLP8+pJk3YInbMLr9qJmkyJchvXK+xpuAG99z9iKw==" workbookSaltValue="mG2vReGkKJ0vTlkMKEyDWA=="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<sst xmlns="http://schemas.openxmlformats.org/spreadsheetml/2006/main" count="275" uniqueCount="116">
  <si>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</si>
  <si>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</si>
  <si>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</si>
  <si>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</si>
  <si>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</si>
  <si>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</si>
  <si>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</si>
  <si>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</si>
  <si>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</si>
  <si>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</si>
  <si>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</si>
  <si>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</si>
  <si>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</si>
  <si>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</si>
  <si>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</si>
  <si>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</si>
  <si>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</si>
  <si>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</si>
  <si>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</si>
  <si>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</si>
  <si>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</si>
  <si>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</si>
  <si>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</si>
  <si>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</si>
  <si>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</si>
  <si>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</si>
  <si>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</si>
  <si>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</si>
  <si>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</si>
  <si>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</si>
  <si>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</si>
  <si>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</si>
  <si>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</si>
  <si>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</si>
  <si>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</si>
  <si>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</si>
  <si>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</si>
  <si>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</si>
  <si>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</si>
  <si>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</si>
  <si>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</si>
  <si>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</si>
  <si>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</si>
  <si>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</si>
  <si>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</si>
  <si>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</si>
  <si>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</si>
  <si>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</si>
  <si>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</si>
  <si>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</si>
  <si>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</si>
  <si>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</si>
  <si>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</si>
  <si>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</si>
  <si>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</si>
  <si>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</si>
  <si>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</si>
  <si>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</si>
  <si>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</si>
  <si>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</si>
  <si>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</si>
  <si>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</si>
  <si>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</si>
  <si>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</si>
  <si>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</si>
  <si>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</si>
  <si>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</si>
  <si>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</si>
  <si>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</si>
  <si>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</si>
  <si>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</si>
  <si>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</si>
  <si>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</si>
  <si>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</si>
  <si>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</si>
  <si>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</si>
  <si>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</si>
  <si>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</si>
  <si>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</si>
  <si>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</si>
  <si>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</si>
  <si>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</si>
  <si>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</si>
  <si>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</si>
  <si>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</si>
  <si>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</si>
  <si>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</si>
  <si>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</si>
  <si>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</si>
  <si>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</si>
  <si>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</si>
  <si>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</si>
  <si>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</si>
  <si>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</si>
  <si>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</si>
  <si>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</si>
  <si>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大網白里市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</si>
  <si>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</si>
  <si>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</si>
  <si>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</si>
  <si>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</si>
  <si>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</si>
  <si>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</si>
  <si>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</si>
  <si>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</si>
  <si>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</si>
  <si>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</si>
  <si>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</si>
  <si>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</si>
  <si>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</si>
  <si>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</si>
  <si>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</si>
  <si>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</si>
  <si>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①②③　償却資産の大半を占める管渠は、法定耐用年数50年に対して、供用開始から30余年しか経過していないため、有形固定資産減価償却率は類似団体平均を下回り、管渠老朽化率、管渠改善率はともに0％となっている。
　一方、管渠以外の処理場施設等は30余年が経過したことで、耐用年数を超過している施設が多くあり、機械・電気設備等については、すでに改築更新を実施しているところである。
今後も、老朽化対策としてストックマネジメント計画に基づく改築更新を継続的に進め、下水道機能の確保に努めていく。
</t>
    <phoneticPr fontId="4"/>
  </si>
  <si>
    <t>　本市の公共下水道事業は、令和4年度に使用料の改定を行ったため、本表は、使用料改定後の初の経営比較分析表となる。
①　本市の経常収支比率は他団体の平均をわずかに下回るものの、100％を超えている状態である。
②　累積欠損金は生じていない。
③　流動比率は次年度償還予定の企業債元金額が大きいため、平均を下回る状態にある。しかしながら、次年度予算において償還財源の計上を行っているため、短期的な債務に対する支払能力は確保している。
④　企業債残高は事業開始より時間が経過し償還が進んでいるが、企業債の償還に要する資金の一部を一般会計等において負担することとしているため、平均値よりも低い比率となっている。
⑤　令和4年4月から使用料の改定を行ったことで、類似団体の平均値を上回ることとなった。
⑥　社会情勢の影響により、年間有収水量が前年度と比べ減少した結果、汚水処理原価が上昇することとなったため、今後の推移を注視していく。
⑦⑧　施設利用率については、分母にあたる現在処理能力が上昇し、分子にあたる平均処理水量が減少した結果、過年度と異なり類似団体平均値を下回ることとなった一方で、水洗化率は類似団体平均値を上回っているが、今後の人口減少を見据え、農業集落排水、コミニティ・プラントを含めた施設の統廃合、最適化を検討していく。</t>
    <rPh sb="13" eb="15">
      <t>レイワ</t>
    </rPh>
    <rPh sb="16" eb="18">
      <t>ネンド</t>
    </rPh>
    <rPh sb="19" eb="22">
      <t>シヨウリョウ</t>
    </rPh>
    <rPh sb="23" eb="25">
      <t>カイテイ</t>
    </rPh>
    <rPh sb="26" eb="27">
      <t>オコナ</t>
    </rPh>
    <rPh sb="36" eb="39">
      <t>シヨウリョウ</t>
    </rPh>
    <rPh sb="39" eb="42">
      <t>カイテイゴ</t>
    </rPh>
    <rPh sb="43" eb="44">
      <t>ハツ</t>
    </rPh>
    <rPh sb="154" eb="156">
      <t>ジョウタイ</t>
    </rPh>
    <rPh sb="245" eb="248">
      <t>キギョウサイ</t>
    </rPh>
    <rPh sb="249" eb="251">
      <t>ショウカン</t>
    </rPh>
    <rPh sb="252" eb="253">
      <t>ヨウ</t>
    </rPh>
    <rPh sb="255" eb="257">
      <t>シキン</t>
    </rPh>
    <rPh sb="258" eb="260">
      <t>イチブ</t>
    </rPh>
    <rPh sb="261" eb="266">
      <t>イッパンカイケイトウ</t>
    </rPh>
    <rPh sb="270" eb="272">
      <t>フタン</t>
    </rPh>
    <rPh sb="326" eb="328">
      <t>ルイジ</t>
    </rPh>
    <rPh sb="328" eb="330">
      <t>ダンタイ</t>
    </rPh>
    <rPh sb="331" eb="333">
      <t>ヘイキン</t>
    </rPh>
    <rPh sb="333" eb="334">
      <t>アタイ</t>
    </rPh>
    <rPh sb="335" eb="337">
      <t>ウワマワ</t>
    </rPh>
    <rPh sb="348" eb="350">
      <t>シャカイ</t>
    </rPh>
    <rPh sb="350" eb="352">
      <t>ジョウセイ</t>
    </rPh>
    <rPh sb="353" eb="355">
      <t>エイキョウ</t>
    </rPh>
    <rPh sb="359" eb="361">
      <t>ネンカン</t>
    </rPh>
    <rPh sb="361" eb="363">
      <t>ユウシュウ</t>
    </rPh>
    <rPh sb="363" eb="365">
      <t>スイリョウ</t>
    </rPh>
    <rPh sb="366" eb="369">
      <t>ゼンネンド</t>
    </rPh>
    <rPh sb="370" eb="371">
      <t>クラ</t>
    </rPh>
    <rPh sb="372" eb="374">
      <t>ゲンショウ</t>
    </rPh>
    <rPh sb="376" eb="378">
      <t>ケッカ</t>
    </rPh>
    <rPh sb="379" eb="383">
      <t>オスイショリ</t>
    </rPh>
    <rPh sb="383" eb="385">
      <t>ゲンカ</t>
    </rPh>
    <rPh sb="386" eb="388">
      <t>ジョウショウ</t>
    </rPh>
    <rPh sb="399" eb="401">
      <t>コンゴ</t>
    </rPh>
    <rPh sb="402" eb="404">
      <t>スイイ</t>
    </rPh>
    <rPh sb="405" eb="407">
      <t>チュウシ</t>
    </rPh>
    <phoneticPr fontId="4"/>
  </si>
  <si>
    <t>　経費回収率及び汚水処理原価は、繰入金の基準内外の見直しにより、類似団体平均値に近い値となった。
　今後、人口減少に伴う使用料収入の減少や根幹的施設の老朽化に対する経費の増大などが見込まれる中、将来にわたり安定的に事業を継続していくため、収入面では、令和4年度に使用料を改定したが、定期的な使用料の見直しにより収入を確保しながら繰入金の削減を図るとともに、支出面では、下水道3事業の統廃合による支出の抑制など、経営改善に向けて取り組んでいく。</t>
    <rPh sb="38" eb="39">
      <t>チ</t>
    </rPh>
    <rPh sb="126" eb="128">
      <t>レイワ</t>
    </rPh>
    <rPh sb="129" eb="131">
      <t>ネンド</t>
    </rPh>
    <rPh sb="136" eb="138">
      <t>カイテイ</t>
    </rPh>
    <rPh sb="142" eb="145">
      <t>テイキテキ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</si>
</sst>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7EC-4D2F-AACD-59A7D8079EC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1.65</c:v>
                </c:pt>
                <c:pt idx="3">
                  <c:v>0.15</c:v>
                </c:pt>
                <c:pt idx="4">
                  <c:v>0.12</c:v>
                </c:pt>
              </c:numCache>
            </c:numRef>
          </c:val>
          <c:smooth val="0"/>
          <c:extLst>
            <c:ext xmlns:c16="http://schemas.microsoft.com/office/drawing/2014/chart" uri="{C3380CC4-5D6E-409C-BE32-E72D297353CC}">
              <c16:uniqueId val="{00000001-E7EC-4D2F-AACD-59A7D8079EC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59.85</c:v>
                </c:pt>
                <c:pt idx="3">
                  <c:v>75.290000000000006</c:v>
                </c:pt>
                <c:pt idx="4">
                  <c:v>54.55</c:v>
                </c:pt>
              </c:numCache>
            </c:numRef>
          </c:val>
          <c:extLst>
            <c:ext xmlns:c16="http://schemas.microsoft.com/office/drawing/2014/chart" uri="{C3380CC4-5D6E-409C-BE32-E72D297353CC}">
              <c16:uniqueId val="{00000000-FB12-475E-BF2E-CFC6D4A1B4B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50.53</c:v>
                </c:pt>
                <c:pt idx="3">
                  <c:v>56.43</c:v>
                </c:pt>
                <c:pt idx="4">
                  <c:v>55.82</c:v>
                </c:pt>
              </c:numCache>
            </c:numRef>
          </c:val>
          <c:smooth val="0"/>
          <c:extLst>
            <c:ext xmlns:c16="http://schemas.microsoft.com/office/drawing/2014/chart" uri="{C3380CC4-5D6E-409C-BE32-E72D297353CC}">
              <c16:uniqueId val="{00000001-FB12-475E-BF2E-CFC6D4A1B4B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97.16</c:v>
                </c:pt>
                <c:pt idx="3">
                  <c:v>97.7</c:v>
                </c:pt>
                <c:pt idx="4">
                  <c:v>97.7</c:v>
                </c:pt>
              </c:numCache>
            </c:numRef>
          </c:val>
          <c:extLst>
            <c:ext xmlns:c16="http://schemas.microsoft.com/office/drawing/2014/chart" uri="{C3380CC4-5D6E-409C-BE32-E72D297353CC}">
              <c16:uniqueId val="{00000000-2516-425E-8B94-4A2204C10F9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82.08</c:v>
                </c:pt>
                <c:pt idx="3">
                  <c:v>91.07</c:v>
                </c:pt>
                <c:pt idx="4">
                  <c:v>90.67</c:v>
                </c:pt>
              </c:numCache>
            </c:numRef>
          </c:val>
          <c:smooth val="0"/>
          <c:extLst>
            <c:ext xmlns:c16="http://schemas.microsoft.com/office/drawing/2014/chart" uri="{C3380CC4-5D6E-409C-BE32-E72D297353CC}">
              <c16:uniqueId val="{00000001-2516-425E-8B94-4A2204C10F9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104.9</c:v>
                </c:pt>
                <c:pt idx="3">
                  <c:v>104.69</c:v>
                </c:pt>
                <c:pt idx="4">
                  <c:v>105.44</c:v>
                </c:pt>
              </c:numCache>
            </c:numRef>
          </c:val>
          <c:extLst>
            <c:ext xmlns:c16="http://schemas.microsoft.com/office/drawing/2014/chart" uri="{C3380CC4-5D6E-409C-BE32-E72D297353CC}">
              <c16:uniqueId val="{00000000-6DD7-49E0-87CA-AE159FADD70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107.21</c:v>
                </c:pt>
                <c:pt idx="3">
                  <c:v>106.22</c:v>
                </c:pt>
                <c:pt idx="4">
                  <c:v>107.01</c:v>
                </c:pt>
              </c:numCache>
            </c:numRef>
          </c:val>
          <c:smooth val="0"/>
          <c:extLst>
            <c:ext xmlns:c16="http://schemas.microsoft.com/office/drawing/2014/chart" uri="{C3380CC4-5D6E-409C-BE32-E72D297353CC}">
              <c16:uniqueId val="{00000001-6DD7-49E0-87CA-AE159FADD70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4.28</c:v>
                </c:pt>
                <c:pt idx="3">
                  <c:v>8.3800000000000008</c:v>
                </c:pt>
                <c:pt idx="4">
                  <c:v>12.28</c:v>
                </c:pt>
              </c:numCache>
            </c:numRef>
          </c:val>
          <c:extLst>
            <c:ext xmlns:c16="http://schemas.microsoft.com/office/drawing/2014/chart" uri="{C3380CC4-5D6E-409C-BE32-E72D297353CC}">
              <c16:uniqueId val="{00000000-E506-4E2E-BB2B-FE402DB6239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12.7</c:v>
                </c:pt>
                <c:pt idx="3">
                  <c:v>23.54</c:v>
                </c:pt>
                <c:pt idx="4">
                  <c:v>25.86</c:v>
                </c:pt>
              </c:numCache>
            </c:numRef>
          </c:val>
          <c:smooth val="0"/>
          <c:extLst>
            <c:ext xmlns:c16="http://schemas.microsoft.com/office/drawing/2014/chart" uri="{C3380CC4-5D6E-409C-BE32-E72D297353CC}">
              <c16:uniqueId val="{00000001-E506-4E2E-BB2B-FE402DB6239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698-4A2B-8800-877378DC802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c:v>1.5</c:v>
                </c:pt>
                <c:pt idx="4">
                  <c:v>1.4</c:v>
                </c:pt>
              </c:numCache>
            </c:numRef>
          </c:val>
          <c:smooth val="0"/>
          <c:extLst>
            <c:ext xmlns:c16="http://schemas.microsoft.com/office/drawing/2014/chart" uri="{C3380CC4-5D6E-409C-BE32-E72D297353CC}">
              <c16:uniqueId val="{00000001-A698-4A2B-8800-877378DC802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9B2-4933-AAA0-FCC4B5941FF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43.71</c:v>
                </c:pt>
                <c:pt idx="3">
                  <c:v>18.010000000000002</c:v>
                </c:pt>
                <c:pt idx="4">
                  <c:v>23.86</c:v>
                </c:pt>
              </c:numCache>
            </c:numRef>
          </c:val>
          <c:smooth val="0"/>
          <c:extLst>
            <c:ext xmlns:c16="http://schemas.microsoft.com/office/drawing/2014/chart" uri="{C3380CC4-5D6E-409C-BE32-E72D297353CC}">
              <c16:uniqueId val="{00000001-49B2-4933-AAA0-FCC4B5941FF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13.52</c:v>
                </c:pt>
                <c:pt idx="3">
                  <c:v>18.07</c:v>
                </c:pt>
                <c:pt idx="4">
                  <c:v>28.67</c:v>
                </c:pt>
              </c:numCache>
            </c:numRef>
          </c:val>
          <c:extLst>
            <c:ext xmlns:c16="http://schemas.microsoft.com/office/drawing/2014/chart" uri="{C3380CC4-5D6E-409C-BE32-E72D297353CC}">
              <c16:uniqueId val="{00000000-3673-4076-B24F-35237C6C3C6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40.67</c:v>
                </c:pt>
                <c:pt idx="3">
                  <c:v>59.4</c:v>
                </c:pt>
                <c:pt idx="4">
                  <c:v>68.27</c:v>
                </c:pt>
              </c:numCache>
            </c:numRef>
          </c:val>
          <c:smooth val="0"/>
          <c:extLst>
            <c:ext xmlns:c16="http://schemas.microsoft.com/office/drawing/2014/chart" uri="{C3380CC4-5D6E-409C-BE32-E72D297353CC}">
              <c16:uniqueId val="{00000001-3673-4076-B24F-35237C6C3C6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111.09</c:v>
                </c:pt>
                <c:pt idx="3">
                  <c:v>494.91</c:v>
                </c:pt>
                <c:pt idx="4">
                  <c:v>399.54</c:v>
                </c:pt>
              </c:numCache>
            </c:numRef>
          </c:val>
          <c:extLst>
            <c:ext xmlns:c16="http://schemas.microsoft.com/office/drawing/2014/chart" uri="{C3380CC4-5D6E-409C-BE32-E72D297353CC}">
              <c16:uniqueId val="{00000000-6F1A-49DF-BD39-1EE67849557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1050.51</c:v>
                </c:pt>
                <c:pt idx="3">
                  <c:v>747.84</c:v>
                </c:pt>
                <c:pt idx="4">
                  <c:v>804.98</c:v>
                </c:pt>
              </c:numCache>
            </c:numRef>
          </c:val>
          <c:smooth val="0"/>
          <c:extLst>
            <c:ext xmlns:c16="http://schemas.microsoft.com/office/drawing/2014/chart" uri="{C3380CC4-5D6E-409C-BE32-E72D297353CC}">
              <c16:uniqueId val="{00000001-6F1A-49DF-BD39-1EE67849557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120.76</c:v>
                </c:pt>
                <c:pt idx="3">
                  <c:v>88.09</c:v>
                </c:pt>
                <c:pt idx="4">
                  <c:v>96.29</c:v>
                </c:pt>
              </c:numCache>
            </c:numRef>
          </c:val>
          <c:extLst>
            <c:ext xmlns:c16="http://schemas.microsoft.com/office/drawing/2014/chart" uri="{C3380CC4-5D6E-409C-BE32-E72D297353CC}">
              <c16:uniqueId val="{00000000-6EE5-4174-ADF1-61F8DA14C7D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82.65</c:v>
                </c:pt>
                <c:pt idx="3">
                  <c:v>90.17</c:v>
                </c:pt>
                <c:pt idx="4">
                  <c:v>88.71</c:v>
                </c:pt>
              </c:numCache>
            </c:numRef>
          </c:val>
          <c:smooth val="0"/>
          <c:extLst>
            <c:ext xmlns:c16="http://schemas.microsoft.com/office/drawing/2014/chart" uri="{C3380CC4-5D6E-409C-BE32-E72D297353CC}">
              <c16:uniqueId val="{00000001-6EE5-4174-ADF1-61F8DA14C7D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135.35</c:v>
                </c:pt>
                <c:pt idx="3">
                  <c:v>185.78</c:v>
                </c:pt>
                <c:pt idx="4">
                  <c:v>193.16</c:v>
                </c:pt>
              </c:numCache>
            </c:numRef>
          </c:val>
          <c:extLst>
            <c:ext xmlns:c16="http://schemas.microsoft.com/office/drawing/2014/chart" uri="{C3380CC4-5D6E-409C-BE32-E72D297353CC}">
              <c16:uniqueId val="{00000000-1A98-421A-8C61-2F4B09E9114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186.3</c:v>
                </c:pt>
                <c:pt idx="3">
                  <c:v>173.17</c:v>
                </c:pt>
                <c:pt idx="4">
                  <c:v>174.8</c:v>
                </c:pt>
              </c:numCache>
            </c:numRef>
          </c:val>
          <c:smooth val="0"/>
          <c:extLst>
            <c:ext xmlns:c16="http://schemas.microsoft.com/office/drawing/2014/chart" uri="{C3380CC4-5D6E-409C-BE32-E72D297353CC}">
              <c16:uniqueId val="{00000001-1A98-421A-8C61-2F4B09E9114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千葉県　大網白里市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Cc1</v>
      </c>
      <c r="X8" s="40"/>
      <c r="Y8" s="40"/>
      <c r="Z8" s="40"/>
      <c r="AA8" s="40"/>
      <c r="AB8" s="40"/>
      <c r="AC8" s="40"/>
      <c r="AD8" s="41" t="str">
        <f>データ!$M$6</f>
        <v>非設置</v>
      </c>
      <c r="AE8" s="41"/>
      <c r="AF8" s="41"/>
      <c r="AG8" s="41"/>
      <c r="AH8" s="41"/>
      <c r="AI8" s="41"/>
      <c r="AJ8" s="41"/>
      <c r="AK8" s="3"/>
      <c r="AL8" s="42">
        <f>データ!S6</f>
        <v>48417</v>
      </c>
      <c r="AM8" s="42"/>
      <c r="AN8" s="42"/>
      <c r="AO8" s="42"/>
      <c r="AP8" s="42"/>
      <c r="AQ8" s="42"/>
      <c r="AR8" s="42"/>
      <c r="AS8" s="42"/>
      <c r="AT8" s="35">
        <f>データ!T6</f>
        <v>58.08</v>
      </c>
      <c r="AU8" s="35"/>
      <c r="AV8" s="35"/>
      <c r="AW8" s="35"/>
      <c r="AX8" s="35"/>
      <c r="AY8" s="35"/>
      <c r="AZ8" s="35"/>
      <c r="BA8" s="35"/>
      <c r="BB8" s="35">
        <f>データ!U6</f>
        <v>833.63</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78.64</v>
      </c>
      <c r="J10" s="35"/>
      <c r="K10" s="35"/>
      <c r="L10" s="35"/>
      <c r="M10" s="35"/>
      <c r="N10" s="35"/>
      <c r="O10" s="35"/>
      <c r="P10" s="35">
        <f>データ!P6</f>
        <v>51.61</v>
      </c>
      <c r="Q10" s="35"/>
      <c r="R10" s="35"/>
      <c r="S10" s="35"/>
      <c r="T10" s="35"/>
      <c r="U10" s="35"/>
      <c r="V10" s="35"/>
      <c r="W10" s="35">
        <f>データ!Q6</f>
        <v>83.94</v>
      </c>
      <c r="X10" s="35"/>
      <c r="Y10" s="35"/>
      <c r="Z10" s="35"/>
      <c r="AA10" s="35"/>
      <c r="AB10" s="35"/>
      <c r="AC10" s="35"/>
      <c r="AD10" s="42">
        <f>データ!R6</f>
        <v>3630</v>
      </c>
      <c r="AE10" s="42"/>
      <c r="AF10" s="42"/>
      <c r="AG10" s="42"/>
      <c r="AH10" s="42"/>
      <c r="AI10" s="42"/>
      <c r="AJ10" s="42"/>
      <c r="AK10" s="2"/>
      <c r="AL10" s="42">
        <f>データ!V6</f>
        <v>24954</v>
      </c>
      <c r="AM10" s="42"/>
      <c r="AN10" s="42"/>
      <c r="AO10" s="42"/>
      <c r="AP10" s="42"/>
      <c r="AQ10" s="42"/>
      <c r="AR10" s="42"/>
      <c r="AS10" s="42"/>
      <c r="AT10" s="35">
        <f>データ!W6</f>
        <v>5.24</v>
      </c>
      <c r="AU10" s="35"/>
      <c r="AV10" s="35"/>
      <c r="AW10" s="35"/>
      <c r="AX10" s="35"/>
      <c r="AY10" s="35"/>
      <c r="AZ10" s="35"/>
      <c r="BA10" s="35"/>
      <c r="BB10" s="35">
        <f>データ!X6</f>
        <v>4762.21</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114</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113</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115</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ScckBorazD20uSPwsn1lnsUKS+TZCd+C8FeKPgMBIPTwN3VugjsKrX7KWAOKyltP+XB3hoDcEstJbQWdlMWMJQ==" saltValue="GXIF06TX2vMUckADuKK5x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122394</v>
      </c>
      <c r="D6" s="19">
        <f t="shared" si="3"/>
        <v>46</v>
      </c>
      <c r="E6" s="19">
        <f t="shared" si="3"/>
        <v>17</v>
      </c>
      <c r="F6" s="19">
        <f t="shared" si="3"/>
        <v>1</v>
      </c>
      <c r="G6" s="19">
        <f t="shared" si="3"/>
        <v>0</v>
      </c>
      <c r="H6" s="19" t="str">
        <f t="shared" si="3"/>
        <v>千葉県　大網白里市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78.64</v>
      </c>
      <c r="P6" s="20">
        <f t="shared" si="3"/>
        <v>51.61</v>
      </c>
      <c r="Q6" s="20">
        <f t="shared" si="3"/>
        <v>83.94</v>
      </c>
      <c r="R6" s="20">
        <f t="shared" si="3"/>
        <v>3630</v>
      </c>
      <c r="S6" s="20">
        <f t="shared" si="3"/>
        <v>48417</v>
      </c>
      <c r="T6" s="20">
        <f t="shared" si="3"/>
        <v>58.08</v>
      </c>
      <c r="U6" s="20">
        <f t="shared" si="3"/>
        <v>833.63</v>
      </c>
      <c r="V6" s="20">
        <f t="shared" si="3"/>
        <v>24954</v>
      </c>
      <c r="W6" s="20">
        <f t="shared" si="3"/>
        <v>5.24</v>
      </c>
      <c r="X6" s="20">
        <f t="shared" si="3"/>
        <v>4762.21</v>
      </c>
      <c r="Y6" s="21" t="str">
        <f>IF(Y7="",NA(),Y7)</f>
        <v>-</v>
      </c>
      <c r="Z6" s="21" t="str">
        <f t="shared" ref="Z6:AH6" si="4">IF(Z7="",NA(),Z7)</f>
        <v>-</v>
      </c>
      <c r="AA6" s="21">
        <f t="shared" si="4"/>
        <v>104.9</v>
      </c>
      <c r="AB6" s="21">
        <f t="shared" si="4"/>
        <v>104.69</v>
      </c>
      <c r="AC6" s="21">
        <f t="shared" si="4"/>
        <v>105.44</v>
      </c>
      <c r="AD6" s="21" t="str">
        <f t="shared" si="4"/>
        <v>-</v>
      </c>
      <c r="AE6" s="21" t="str">
        <f t="shared" si="4"/>
        <v>-</v>
      </c>
      <c r="AF6" s="21">
        <f t="shared" si="4"/>
        <v>107.21</v>
      </c>
      <c r="AG6" s="21">
        <f t="shared" si="4"/>
        <v>106.22</v>
      </c>
      <c r="AH6" s="21">
        <f t="shared" si="4"/>
        <v>107.01</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43.71</v>
      </c>
      <c r="AR6" s="21">
        <f t="shared" si="5"/>
        <v>18.010000000000002</v>
      </c>
      <c r="AS6" s="21">
        <f t="shared" si="5"/>
        <v>23.86</v>
      </c>
      <c r="AT6" s="20" t="str">
        <f>IF(AT7="","",IF(AT7="-","【-】","【"&amp;SUBSTITUTE(TEXT(AT7,"#,##0.00"),"-","△")&amp;"】"))</f>
        <v>【3.15】</v>
      </c>
      <c r="AU6" s="21" t="str">
        <f>IF(AU7="",NA(),AU7)</f>
        <v>-</v>
      </c>
      <c r="AV6" s="21" t="str">
        <f t="shared" ref="AV6:BD6" si="6">IF(AV7="",NA(),AV7)</f>
        <v>-</v>
      </c>
      <c r="AW6" s="21">
        <f t="shared" si="6"/>
        <v>13.52</v>
      </c>
      <c r="AX6" s="21">
        <f t="shared" si="6"/>
        <v>18.07</v>
      </c>
      <c r="AY6" s="21">
        <f t="shared" si="6"/>
        <v>28.67</v>
      </c>
      <c r="AZ6" s="21" t="str">
        <f t="shared" si="6"/>
        <v>-</v>
      </c>
      <c r="BA6" s="21" t="str">
        <f t="shared" si="6"/>
        <v>-</v>
      </c>
      <c r="BB6" s="21">
        <f t="shared" si="6"/>
        <v>40.67</v>
      </c>
      <c r="BC6" s="21">
        <f t="shared" si="6"/>
        <v>59.4</v>
      </c>
      <c r="BD6" s="21">
        <f t="shared" si="6"/>
        <v>68.27</v>
      </c>
      <c r="BE6" s="20" t="str">
        <f>IF(BE7="","",IF(BE7="-","【-】","【"&amp;SUBSTITUTE(TEXT(BE7,"#,##0.00"),"-","△")&amp;"】"))</f>
        <v>【73.44】</v>
      </c>
      <c r="BF6" s="21" t="str">
        <f>IF(BF7="",NA(),BF7)</f>
        <v>-</v>
      </c>
      <c r="BG6" s="21" t="str">
        <f t="shared" ref="BG6:BO6" si="7">IF(BG7="",NA(),BG7)</f>
        <v>-</v>
      </c>
      <c r="BH6" s="21">
        <f t="shared" si="7"/>
        <v>111.09</v>
      </c>
      <c r="BI6" s="21">
        <f t="shared" si="7"/>
        <v>494.91</v>
      </c>
      <c r="BJ6" s="21">
        <f t="shared" si="7"/>
        <v>399.54</v>
      </c>
      <c r="BK6" s="21" t="str">
        <f t="shared" si="7"/>
        <v>-</v>
      </c>
      <c r="BL6" s="21" t="str">
        <f t="shared" si="7"/>
        <v>-</v>
      </c>
      <c r="BM6" s="21">
        <f t="shared" si="7"/>
        <v>1050.51</v>
      </c>
      <c r="BN6" s="21">
        <f t="shared" si="7"/>
        <v>747.84</v>
      </c>
      <c r="BO6" s="21">
        <f t="shared" si="7"/>
        <v>804.98</v>
      </c>
      <c r="BP6" s="20" t="str">
        <f>IF(BP7="","",IF(BP7="-","【-】","【"&amp;SUBSTITUTE(TEXT(BP7,"#,##0.00"),"-","△")&amp;"】"))</f>
        <v>【652.82】</v>
      </c>
      <c r="BQ6" s="21" t="str">
        <f>IF(BQ7="",NA(),BQ7)</f>
        <v>-</v>
      </c>
      <c r="BR6" s="21" t="str">
        <f t="shared" ref="BR6:BZ6" si="8">IF(BR7="",NA(),BR7)</f>
        <v>-</v>
      </c>
      <c r="BS6" s="21">
        <f t="shared" si="8"/>
        <v>120.76</v>
      </c>
      <c r="BT6" s="21">
        <f t="shared" si="8"/>
        <v>88.09</v>
      </c>
      <c r="BU6" s="21">
        <f t="shared" si="8"/>
        <v>96.29</v>
      </c>
      <c r="BV6" s="21" t="str">
        <f t="shared" si="8"/>
        <v>-</v>
      </c>
      <c r="BW6" s="21" t="str">
        <f t="shared" si="8"/>
        <v>-</v>
      </c>
      <c r="BX6" s="21">
        <f t="shared" si="8"/>
        <v>82.65</v>
      </c>
      <c r="BY6" s="21">
        <f t="shared" si="8"/>
        <v>90.17</v>
      </c>
      <c r="BZ6" s="21">
        <f t="shared" si="8"/>
        <v>88.71</v>
      </c>
      <c r="CA6" s="20" t="str">
        <f>IF(CA7="","",IF(CA7="-","【-】","【"&amp;SUBSTITUTE(TEXT(CA7,"#,##0.00"),"-","△")&amp;"】"))</f>
        <v>【97.61】</v>
      </c>
      <c r="CB6" s="21" t="str">
        <f>IF(CB7="",NA(),CB7)</f>
        <v>-</v>
      </c>
      <c r="CC6" s="21" t="str">
        <f t="shared" ref="CC6:CK6" si="9">IF(CC7="",NA(),CC7)</f>
        <v>-</v>
      </c>
      <c r="CD6" s="21">
        <f t="shared" si="9"/>
        <v>135.35</v>
      </c>
      <c r="CE6" s="21">
        <f t="shared" si="9"/>
        <v>185.78</v>
      </c>
      <c r="CF6" s="21">
        <f t="shared" si="9"/>
        <v>193.16</v>
      </c>
      <c r="CG6" s="21" t="str">
        <f t="shared" si="9"/>
        <v>-</v>
      </c>
      <c r="CH6" s="21" t="str">
        <f t="shared" si="9"/>
        <v>-</v>
      </c>
      <c r="CI6" s="21">
        <f t="shared" si="9"/>
        <v>186.3</v>
      </c>
      <c r="CJ6" s="21">
        <f t="shared" si="9"/>
        <v>173.17</v>
      </c>
      <c r="CK6" s="21">
        <f t="shared" si="9"/>
        <v>174.8</v>
      </c>
      <c r="CL6" s="20" t="str">
        <f>IF(CL7="","",IF(CL7="-","【-】","【"&amp;SUBSTITUTE(TEXT(CL7,"#,##0.00"),"-","△")&amp;"】"))</f>
        <v>【138.29】</v>
      </c>
      <c r="CM6" s="21" t="str">
        <f>IF(CM7="",NA(),CM7)</f>
        <v>-</v>
      </c>
      <c r="CN6" s="21" t="str">
        <f t="shared" ref="CN6:CV6" si="10">IF(CN7="",NA(),CN7)</f>
        <v>-</v>
      </c>
      <c r="CO6" s="21">
        <f t="shared" si="10"/>
        <v>59.85</v>
      </c>
      <c r="CP6" s="21">
        <f t="shared" si="10"/>
        <v>75.290000000000006</v>
      </c>
      <c r="CQ6" s="21">
        <f t="shared" si="10"/>
        <v>54.55</v>
      </c>
      <c r="CR6" s="21" t="str">
        <f t="shared" si="10"/>
        <v>-</v>
      </c>
      <c r="CS6" s="21" t="str">
        <f t="shared" si="10"/>
        <v>-</v>
      </c>
      <c r="CT6" s="21">
        <f t="shared" si="10"/>
        <v>50.53</v>
      </c>
      <c r="CU6" s="21">
        <f t="shared" si="10"/>
        <v>56.43</v>
      </c>
      <c r="CV6" s="21">
        <f t="shared" si="10"/>
        <v>55.82</v>
      </c>
      <c r="CW6" s="20" t="str">
        <f>IF(CW7="","",IF(CW7="-","【-】","【"&amp;SUBSTITUTE(TEXT(CW7,"#,##0.00"),"-","△")&amp;"】"))</f>
        <v>【59.10】</v>
      </c>
      <c r="CX6" s="21" t="str">
        <f>IF(CX7="",NA(),CX7)</f>
        <v>-</v>
      </c>
      <c r="CY6" s="21" t="str">
        <f t="shared" ref="CY6:DG6" si="11">IF(CY7="",NA(),CY7)</f>
        <v>-</v>
      </c>
      <c r="CZ6" s="21">
        <f t="shared" si="11"/>
        <v>97.16</v>
      </c>
      <c r="DA6" s="21">
        <f t="shared" si="11"/>
        <v>97.7</v>
      </c>
      <c r="DB6" s="21">
        <f t="shared" si="11"/>
        <v>97.7</v>
      </c>
      <c r="DC6" s="21" t="str">
        <f t="shared" si="11"/>
        <v>-</v>
      </c>
      <c r="DD6" s="21" t="str">
        <f t="shared" si="11"/>
        <v>-</v>
      </c>
      <c r="DE6" s="21">
        <f t="shared" si="11"/>
        <v>82.08</v>
      </c>
      <c r="DF6" s="21">
        <f t="shared" si="11"/>
        <v>91.07</v>
      </c>
      <c r="DG6" s="21">
        <f t="shared" si="11"/>
        <v>90.67</v>
      </c>
      <c r="DH6" s="20" t="str">
        <f>IF(DH7="","",IF(DH7="-","【-】","【"&amp;SUBSTITUTE(TEXT(DH7,"#,##0.00"),"-","△")&amp;"】"))</f>
        <v>【95.82】</v>
      </c>
      <c r="DI6" s="21" t="str">
        <f>IF(DI7="",NA(),DI7)</f>
        <v>-</v>
      </c>
      <c r="DJ6" s="21" t="str">
        <f t="shared" ref="DJ6:DR6" si="12">IF(DJ7="",NA(),DJ7)</f>
        <v>-</v>
      </c>
      <c r="DK6" s="21">
        <f t="shared" si="12"/>
        <v>4.28</v>
      </c>
      <c r="DL6" s="21">
        <f t="shared" si="12"/>
        <v>8.3800000000000008</v>
      </c>
      <c r="DM6" s="21">
        <f t="shared" si="12"/>
        <v>12.28</v>
      </c>
      <c r="DN6" s="21" t="str">
        <f t="shared" si="12"/>
        <v>-</v>
      </c>
      <c r="DO6" s="21" t="str">
        <f t="shared" si="12"/>
        <v>-</v>
      </c>
      <c r="DP6" s="21">
        <f t="shared" si="12"/>
        <v>12.7</v>
      </c>
      <c r="DQ6" s="21">
        <f t="shared" si="12"/>
        <v>23.54</v>
      </c>
      <c r="DR6" s="21">
        <f t="shared" si="12"/>
        <v>25.86</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1">
        <f t="shared" si="13"/>
        <v>1.5</v>
      </c>
      <c r="EC6" s="21">
        <f t="shared" si="13"/>
        <v>1.4</v>
      </c>
      <c r="ED6" s="20" t="str">
        <f>IF(ED7="","",IF(ED7="-","【-】","【"&amp;SUBSTITUTE(TEXT(ED7,"#,##0.00"),"-","△")&amp;"】"))</f>
        <v>【7.62】</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1.65</v>
      </c>
      <c r="EM6" s="21">
        <f t="shared" si="14"/>
        <v>0.15</v>
      </c>
      <c r="EN6" s="21">
        <f t="shared" si="14"/>
        <v>0.12</v>
      </c>
      <c r="EO6" s="20" t="str">
        <f>IF(EO7="","",IF(EO7="-","【-】","【"&amp;SUBSTITUTE(TEXT(EO7,"#,##0.00"),"-","△")&amp;"】"))</f>
        <v>【0.23】</v>
      </c>
    </row>
    <row r="7" spans="1:148" s="22" customFormat="1" x14ac:dyDescent="0.15">
      <c r="A7" s="14"/>
      <c r="B7" s="23">
        <v>2022</v>
      </c>
      <c r="C7" s="23">
        <v>122394</v>
      </c>
      <c r="D7" s="23">
        <v>46</v>
      </c>
      <c r="E7" s="23">
        <v>17</v>
      </c>
      <c r="F7" s="23">
        <v>1</v>
      </c>
      <c r="G7" s="23">
        <v>0</v>
      </c>
      <c r="H7" s="23" t="s">
        <v>96</v>
      </c>
      <c r="I7" s="23" t="s">
        <v>97</v>
      </c>
      <c r="J7" s="23" t="s">
        <v>98</v>
      </c>
      <c r="K7" s="23" t="s">
        <v>99</v>
      </c>
      <c r="L7" s="23" t="s">
        <v>100</v>
      </c>
      <c r="M7" s="23" t="s">
        <v>101</v>
      </c>
      <c r="N7" s="24" t="s">
        <v>102</v>
      </c>
      <c r="O7" s="24">
        <v>78.64</v>
      </c>
      <c r="P7" s="24">
        <v>51.61</v>
      </c>
      <c r="Q7" s="24">
        <v>83.94</v>
      </c>
      <c r="R7" s="24">
        <v>3630</v>
      </c>
      <c r="S7" s="24">
        <v>48417</v>
      </c>
      <c r="T7" s="24">
        <v>58.08</v>
      </c>
      <c r="U7" s="24">
        <v>833.63</v>
      </c>
      <c r="V7" s="24">
        <v>24954</v>
      </c>
      <c r="W7" s="24">
        <v>5.24</v>
      </c>
      <c r="X7" s="24">
        <v>4762.21</v>
      </c>
      <c r="Y7" s="24" t="s">
        <v>102</v>
      </c>
      <c r="Z7" s="24" t="s">
        <v>102</v>
      </c>
      <c r="AA7" s="24">
        <v>104.9</v>
      </c>
      <c r="AB7" s="24">
        <v>104.69</v>
      </c>
      <c r="AC7" s="24">
        <v>105.44</v>
      </c>
      <c r="AD7" s="24" t="s">
        <v>102</v>
      </c>
      <c r="AE7" s="24" t="s">
        <v>102</v>
      </c>
      <c r="AF7" s="24">
        <v>107.21</v>
      </c>
      <c r="AG7" s="24">
        <v>106.22</v>
      </c>
      <c r="AH7" s="24">
        <v>107.01</v>
      </c>
      <c r="AI7" s="24">
        <v>106.11</v>
      </c>
      <c r="AJ7" s="24" t="s">
        <v>102</v>
      </c>
      <c r="AK7" s="24" t="s">
        <v>102</v>
      </c>
      <c r="AL7" s="24">
        <v>0</v>
      </c>
      <c r="AM7" s="24">
        <v>0</v>
      </c>
      <c r="AN7" s="24">
        <v>0</v>
      </c>
      <c r="AO7" s="24" t="s">
        <v>102</v>
      </c>
      <c r="AP7" s="24" t="s">
        <v>102</v>
      </c>
      <c r="AQ7" s="24">
        <v>43.71</v>
      </c>
      <c r="AR7" s="24">
        <v>18.010000000000002</v>
      </c>
      <c r="AS7" s="24">
        <v>23.86</v>
      </c>
      <c r="AT7" s="24">
        <v>3.15</v>
      </c>
      <c r="AU7" s="24" t="s">
        <v>102</v>
      </c>
      <c r="AV7" s="24" t="s">
        <v>102</v>
      </c>
      <c r="AW7" s="24">
        <v>13.52</v>
      </c>
      <c r="AX7" s="24">
        <v>18.07</v>
      </c>
      <c r="AY7" s="24">
        <v>28.67</v>
      </c>
      <c r="AZ7" s="24" t="s">
        <v>102</v>
      </c>
      <c r="BA7" s="24" t="s">
        <v>102</v>
      </c>
      <c r="BB7" s="24">
        <v>40.67</v>
      </c>
      <c r="BC7" s="24">
        <v>59.4</v>
      </c>
      <c r="BD7" s="24">
        <v>68.27</v>
      </c>
      <c r="BE7" s="24">
        <v>73.44</v>
      </c>
      <c r="BF7" s="24" t="s">
        <v>102</v>
      </c>
      <c r="BG7" s="24" t="s">
        <v>102</v>
      </c>
      <c r="BH7" s="24">
        <v>111.09</v>
      </c>
      <c r="BI7" s="24">
        <v>494.91</v>
      </c>
      <c r="BJ7" s="24">
        <v>399.54</v>
      </c>
      <c r="BK7" s="24" t="s">
        <v>102</v>
      </c>
      <c r="BL7" s="24" t="s">
        <v>102</v>
      </c>
      <c r="BM7" s="24">
        <v>1050.51</v>
      </c>
      <c r="BN7" s="24">
        <v>747.84</v>
      </c>
      <c r="BO7" s="24">
        <v>804.98</v>
      </c>
      <c r="BP7" s="24">
        <v>652.82000000000005</v>
      </c>
      <c r="BQ7" s="24" t="s">
        <v>102</v>
      </c>
      <c r="BR7" s="24" t="s">
        <v>102</v>
      </c>
      <c r="BS7" s="24">
        <v>120.76</v>
      </c>
      <c r="BT7" s="24">
        <v>88.09</v>
      </c>
      <c r="BU7" s="24">
        <v>96.29</v>
      </c>
      <c r="BV7" s="24" t="s">
        <v>102</v>
      </c>
      <c r="BW7" s="24" t="s">
        <v>102</v>
      </c>
      <c r="BX7" s="24">
        <v>82.65</v>
      </c>
      <c r="BY7" s="24">
        <v>90.17</v>
      </c>
      <c r="BZ7" s="24">
        <v>88.71</v>
      </c>
      <c r="CA7" s="24">
        <v>97.61</v>
      </c>
      <c r="CB7" s="24" t="s">
        <v>102</v>
      </c>
      <c r="CC7" s="24" t="s">
        <v>102</v>
      </c>
      <c r="CD7" s="24">
        <v>135.35</v>
      </c>
      <c r="CE7" s="24">
        <v>185.78</v>
      </c>
      <c r="CF7" s="24">
        <v>193.16</v>
      </c>
      <c r="CG7" s="24" t="s">
        <v>102</v>
      </c>
      <c r="CH7" s="24" t="s">
        <v>102</v>
      </c>
      <c r="CI7" s="24">
        <v>186.3</v>
      </c>
      <c r="CJ7" s="24">
        <v>173.17</v>
      </c>
      <c r="CK7" s="24">
        <v>174.8</v>
      </c>
      <c r="CL7" s="24">
        <v>138.29</v>
      </c>
      <c r="CM7" s="24" t="s">
        <v>102</v>
      </c>
      <c r="CN7" s="24" t="s">
        <v>102</v>
      </c>
      <c r="CO7" s="24">
        <v>59.85</v>
      </c>
      <c r="CP7" s="24">
        <v>75.290000000000006</v>
      </c>
      <c r="CQ7" s="24">
        <v>54.55</v>
      </c>
      <c r="CR7" s="24" t="s">
        <v>102</v>
      </c>
      <c r="CS7" s="24" t="s">
        <v>102</v>
      </c>
      <c r="CT7" s="24">
        <v>50.53</v>
      </c>
      <c r="CU7" s="24">
        <v>56.43</v>
      </c>
      <c r="CV7" s="24">
        <v>55.82</v>
      </c>
      <c r="CW7" s="24">
        <v>59.1</v>
      </c>
      <c r="CX7" s="24" t="s">
        <v>102</v>
      </c>
      <c r="CY7" s="24" t="s">
        <v>102</v>
      </c>
      <c r="CZ7" s="24">
        <v>97.16</v>
      </c>
      <c r="DA7" s="24">
        <v>97.7</v>
      </c>
      <c r="DB7" s="24">
        <v>97.7</v>
      </c>
      <c r="DC7" s="24" t="s">
        <v>102</v>
      </c>
      <c r="DD7" s="24" t="s">
        <v>102</v>
      </c>
      <c r="DE7" s="24">
        <v>82.08</v>
      </c>
      <c r="DF7" s="24">
        <v>91.07</v>
      </c>
      <c r="DG7" s="24">
        <v>90.67</v>
      </c>
      <c r="DH7" s="24">
        <v>95.82</v>
      </c>
      <c r="DI7" s="24" t="s">
        <v>102</v>
      </c>
      <c r="DJ7" s="24" t="s">
        <v>102</v>
      </c>
      <c r="DK7" s="24">
        <v>4.28</v>
      </c>
      <c r="DL7" s="24">
        <v>8.3800000000000008</v>
      </c>
      <c r="DM7" s="24">
        <v>12.28</v>
      </c>
      <c r="DN7" s="24" t="s">
        <v>102</v>
      </c>
      <c r="DO7" s="24" t="s">
        <v>102</v>
      </c>
      <c r="DP7" s="24">
        <v>12.7</v>
      </c>
      <c r="DQ7" s="24">
        <v>23.54</v>
      </c>
      <c r="DR7" s="24">
        <v>25.86</v>
      </c>
      <c r="DS7" s="24">
        <v>39.74</v>
      </c>
      <c r="DT7" s="24" t="s">
        <v>102</v>
      </c>
      <c r="DU7" s="24" t="s">
        <v>102</v>
      </c>
      <c r="DV7" s="24">
        <v>0</v>
      </c>
      <c r="DW7" s="24">
        <v>0</v>
      </c>
      <c r="DX7" s="24">
        <v>0</v>
      </c>
      <c r="DY7" s="24" t="s">
        <v>102</v>
      </c>
      <c r="DZ7" s="24" t="s">
        <v>102</v>
      </c>
      <c r="EA7" s="24">
        <v>0</v>
      </c>
      <c r="EB7" s="24">
        <v>1.5</v>
      </c>
      <c r="EC7" s="24">
        <v>1.4</v>
      </c>
      <c r="ED7" s="24">
        <v>7.62</v>
      </c>
      <c r="EE7" s="24" t="s">
        <v>102</v>
      </c>
      <c r="EF7" s="24" t="s">
        <v>102</v>
      </c>
      <c r="EG7" s="24">
        <v>0</v>
      </c>
      <c r="EH7" s="24">
        <v>0</v>
      </c>
      <c r="EI7" s="24">
        <v>0</v>
      </c>
      <c r="EJ7" s="24" t="s">
        <v>102</v>
      </c>
      <c r="EK7" s="24" t="s">
        <v>102</v>
      </c>
      <c r="EL7" s="24">
        <v>1.65</v>
      </c>
      <c r="EM7" s="24">
        <v>0.15</v>
      </c>
      <c r="EN7" s="24">
        <v>0.12</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2024-01-22T06:44:31Z</cp:lastPrinted>
  <dcterms:created xsi:type="dcterms:W3CDTF">2023-12-12T00:45:07Z</dcterms:created>
  <dcterms:modified xsi:type="dcterms:W3CDTF">2024-02-27T02:39:49Z</dcterms:modified>
  <cp:category/>
</cp:coreProperties>
</file>