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11DF36D4-FB79-424B-9519-08F736108BC0}" xr6:coauthVersionLast="47" xr6:coauthVersionMax="47" xr10:uidLastSave="{00000000-0000-0000-0000-000000000000}"/>
  <workbookProtection workbookAlgorithmName="SHA-512" workbookHashValue="oOJrzsH/AGmQ3s2fz96LybrZYLHhh5DMkyk6W+LOT8QmCU6d2BbRpFl3UEyqDww0/IJHyXKVGs9mnVjUSByNnw==" workbookSaltValue="P9+9ah3Fam+QkV2TQfm9x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W10" i="4"/>
  <c r="I10" i="4"/>
  <c r="B10" i="4"/>
  <c r="BB8" i="4"/>
  <c r="W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<sst xmlns="http://schemas.openxmlformats.org/spreadsheetml/2006/main" count="228" uniqueCount="115">
  <si>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</si>
  <si>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</si>
  <si>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</si>
  <si>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</si>
  <si>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</si>
  <si>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</si>
  <si>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</si>
  <si>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</si>
  <si>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</si>
  <si>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</si>
  <si>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</si>
  <si>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</si>
  <si>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</si>
  <si>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</si>
  <si>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</si>
  <si>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</si>
  <si>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</si>
  <si>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</si>
  <si>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</si>
  <si>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</si>
  <si>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</si>
  <si>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</si>
  <si>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</si>
  <si>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</si>
  <si>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</si>
  <si>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</si>
  <si>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</si>
  <si>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</si>
  <si>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</si>
  <si>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</si>
  <si>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</si>
  <si>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</si>
  <si>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</si>
  <si>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</si>
  <si>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</si>
  <si>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</si>
  <si>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</si>
  <si>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</si>
  <si>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</si>
  <si>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</si>
  <si>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</si>
  <si>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</si>
  <si>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</si>
  <si>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</si>
  <si>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</si>
  <si>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</si>
  <si>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</si>
  <si>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</si>
  <si>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</si>
  <si>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</si>
  <si>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</si>
  <si>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</si>
  <si>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</si>
  <si>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</si>
  <si>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</si>
  <si>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</si>
  <si>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</si>
  <si>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</si>
  <si>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</si>
  <si>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</si>
  <si>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</si>
  <si>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</si>
  <si>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</si>
  <si>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</si>
  <si>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</si>
  <si>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</si>
  <si>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</si>
  <si>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</si>
  <si>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</si>
  <si>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</si>
  <si>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</si>
  <si>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</si>
  <si>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</si>
  <si>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</si>
  <si>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</si>
  <si>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</si>
  <si>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</si>
  <si>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</si>
  <si>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</si>
  <si>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</si>
  <si>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</si>
  <si>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</si>
  <si>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</si>
  <si>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</si>
  <si>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</si>
  <si>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</si>
  <si>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</si>
  <si>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</si>
  <si>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</si>
  <si>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</si>
  <si>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</si>
  <si>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</si>
  <si>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</si>
  <si>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</si>
  <si>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</si>
  <si>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</si>
  <si>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</si>
  <si>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</si>
  <si>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</si>
  <si>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</si>
  <si>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</si>
  <si>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</si>
  <si>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</si>
  <si>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</si>
  <si>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</si>
  <si>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</si>
  <si>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</si>
  <si>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</si>
  <si>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</si>
  <si>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</si>
  <si>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</si>
  <si>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</si>
  <si>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印西市内には、当市営水道の他に２事業体があり、水道料金の差が大きくならないような料金単価としているため、類似団体と比較して料金回収率が低い。
　また、水道の大口需要者が、水道と井水を併用している状況が続く限り、給水収益の改善は難しいので、今後とも経営の効率化に努める必要がある。
　管路については、法定耐用年数を超えた管路延長が増加していくため、今後の更新については経営戦略及び施設更新計画に基づき進めていきたい。</t>
    <rPh sb="165" eb="167">
      <t>ゾウカ</t>
    </rPh>
    <phoneticPr fontId="4"/>
  </si>
  <si>
    <t xml:space="preserve"> 水道事業としては、供用開始が昭和５７年と比較的に後発であるため、全体的には老朽化は深刻な状況ではないが、法定耐用年数を超えた管路延長が毎年増加するため、管路経年化率が上昇していく状況である。</t>
    <rPh sb="77" eb="79">
      <t>カンロ</t>
    </rPh>
    <rPh sb="79" eb="81">
      <t>ケイネン</t>
    </rPh>
    <rPh sb="81" eb="82">
      <t>カ</t>
    </rPh>
    <rPh sb="82" eb="83">
      <t>リツ</t>
    </rPh>
    <rPh sb="84" eb="86">
      <t>ジョウショウ</t>
    </rPh>
    <rPh sb="90" eb="92">
      <t>ジョウキョウ</t>
    </rPh>
    <phoneticPr fontId="4"/>
  </si>
  <si>
    <t xml:space="preserve"> 印西市水道事業は、印旛広域水道からの受水の割合が高く、受水費が高額であるため、経営に与える影響が非常に大きくなっており、給水原価が高くなっている。
　一方、印西市内には、当市営水道の他に県営水道、長門川水道企業団の２事業体があり、水道料金の差が大きくならないような料金単価としているため、供給単価は給水原価を大きく下回り、料金回収率が低い。
　これを埋めるため、市から高料金対策の補助金を受け、経常収支比率は１００％付近を保っている。
　企業債残高対給水収益比率は、新たな企業債の借入がなく、また償還も進んでいることから、類似団体と比較し、低い数値で推移している。　　
　施設利用率の微減については、大口需要者の使用水量減や、一般家庭での節水、漏水減免、メーター不感知等による水量が減少傾向にあるため、一日平均配水量の減少に伴ったものである。</t>
    <rPh sb="293" eb="295">
      <t>ビゲン</t>
    </rPh>
    <rPh sb="307" eb="309">
      <t>シヨウ</t>
    </rPh>
    <rPh sb="309" eb="311">
      <t>スイリョウ</t>
    </rPh>
    <rPh sb="311" eb="312">
      <t>ゲン</t>
    </rPh>
    <rPh sb="314" eb="316">
      <t>イッパン</t>
    </rPh>
    <rPh sb="316" eb="318">
      <t>カテイ</t>
    </rPh>
    <rPh sb="320" eb="322">
      <t>セッスイ</t>
    </rPh>
    <rPh sb="323" eb="325">
      <t>ロウスイ</t>
    </rPh>
    <rPh sb="325" eb="327">
      <t>ゲンメン</t>
    </rPh>
    <rPh sb="332" eb="334">
      <t>フカン</t>
    </rPh>
    <rPh sb="334" eb="335">
      <t>シ</t>
    </rPh>
    <rPh sb="335" eb="336">
      <t>トウ</t>
    </rPh>
    <rPh sb="339" eb="341">
      <t>スイリョウ</t>
    </rPh>
    <rPh sb="342" eb="344">
      <t>ゲンショウ</t>
    </rPh>
    <rPh sb="344" eb="346">
      <t>ケイコウ</t>
    </rPh>
    <rPh sb="352" eb="354">
      <t>イチニチ</t>
    </rPh>
    <rPh sb="354" eb="356">
      <t>ヘイキン</t>
    </rPh>
    <rPh sb="356" eb="358">
      <t>ハイスイ</t>
    </rPh>
    <rPh sb="358" eb="359">
      <t>リョウ</t>
    </rPh>
    <rPh sb="360" eb="362">
      <t>ゲンショウ</t>
    </rPh>
    <rPh sb="363" eb="364">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</si>
</sst>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0.39</c:v>
                </c:pt>
                <c:pt idx="1">
                  <c:v>0</c:v>
                </c:pt>
                <c:pt idx="2">
                  <c:v>0</c:v>
                </c:pt>
                <c:pt idx="3">
                  <c:v>0</c:v>
                </c:pt>
                <c:pt idx="4">
                  <c:v>0</c:v>
                </c:pt>
              </c:numCache>
            </c:numRef>
          </c:val>
          <c:extLst>
            <c:ext xmlns:c16="http://schemas.microsoft.com/office/drawing/2014/chart" uri="{C3380CC4-5D6E-409C-BE32-E72D297353CC}">
              <c16:uniqueId val="{00000000-AACF-40F4-BCE8-E313E2E50C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ACF-40F4-BCE8-E313E2E50C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62.59</c:v>
                </c:pt>
                <c:pt idx="1">
                  <c:v>61.2</c:v>
                </c:pt>
                <c:pt idx="2">
                  <c:v>61.16</c:v>
                </c:pt>
                <c:pt idx="3">
                  <c:v>60.41</c:v>
                </c:pt>
                <c:pt idx="4">
                  <c:v>60.39</c:v>
                </c:pt>
              </c:numCache>
            </c:numRef>
          </c:val>
          <c:extLst>
            <c:ext xmlns:c16="http://schemas.microsoft.com/office/drawing/2014/chart" uri="{C3380CC4-5D6E-409C-BE32-E72D297353CC}">
              <c16:uniqueId val="{00000000-2FF0-4EED-910F-F28D7BB254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FF0-4EED-910F-F28D7BB254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93.04</c:v>
                </c:pt>
                <c:pt idx="1">
                  <c:v>93.5</c:v>
                </c:pt>
                <c:pt idx="2">
                  <c:v>96.35</c:v>
                </c:pt>
                <c:pt idx="3">
                  <c:v>98.35</c:v>
                </c:pt>
                <c:pt idx="4">
                  <c:v>97.44</c:v>
                </c:pt>
              </c:numCache>
            </c:numRef>
          </c:val>
          <c:extLst>
            <c:ext xmlns:c16="http://schemas.microsoft.com/office/drawing/2014/chart" uri="{C3380CC4-5D6E-409C-BE32-E72D297353CC}">
              <c16:uniqueId val="{00000000-C01E-440C-BFFD-D4BAC84535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01E-440C-BFFD-D4BAC84535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108.73</c:v>
                </c:pt>
                <c:pt idx="1">
                  <c:v>104.74</c:v>
                </c:pt>
                <c:pt idx="2">
                  <c:v>109.52</c:v>
                </c:pt>
                <c:pt idx="3">
                  <c:v>107.65</c:v>
                </c:pt>
                <c:pt idx="4">
                  <c:v>106.49</c:v>
                </c:pt>
              </c:numCache>
            </c:numRef>
          </c:val>
          <c:extLst>
            <c:ext xmlns:c16="http://schemas.microsoft.com/office/drawing/2014/chart" uri="{C3380CC4-5D6E-409C-BE32-E72D297353CC}">
              <c16:uniqueId val="{00000000-0CBF-423A-A36D-C2A2F0EF20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CBF-423A-A36D-C2A2F0EF20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58.82</c:v>
                </c:pt>
                <c:pt idx="1">
                  <c:v>60.82</c:v>
                </c:pt>
                <c:pt idx="2">
                  <c:v>60.93</c:v>
                </c:pt>
                <c:pt idx="3">
                  <c:v>61.58</c:v>
                </c:pt>
                <c:pt idx="4">
                  <c:v>61.95</c:v>
                </c:pt>
              </c:numCache>
            </c:numRef>
          </c:val>
          <c:extLst>
            <c:ext xmlns:c16="http://schemas.microsoft.com/office/drawing/2014/chart" uri="{C3380CC4-5D6E-409C-BE32-E72D297353CC}">
              <c16:uniqueId val="{00000000-1926-4F54-BD5D-B778FF96AA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926-4F54-BD5D-B778FF96AA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8.58</c:v>
                </c:pt>
                <c:pt idx="4" formatCode="#,##0.00;&quot;△&quot;#,##0.00;&quot;-&quot;">
                  <c:v>15.91</c:v>
                </c:pt>
              </c:numCache>
            </c:numRef>
          </c:val>
          <c:extLst>
            <c:ext xmlns:c16="http://schemas.microsoft.com/office/drawing/2014/chart" uri="{C3380CC4-5D6E-409C-BE32-E72D297353CC}">
              <c16:uniqueId val="{00000000-2E65-4277-8EBC-97C2694B93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E65-4277-8EBC-97C2694B93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E-488B-A724-4694938D8D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22E-488B-A724-4694938D8D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1533.23</c:v>
                </c:pt>
                <c:pt idx="1">
                  <c:v>1370.22</c:v>
                </c:pt>
                <c:pt idx="2">
                  <c:v>1024.73</c:v>
                </c:pt>
                <c:pt idx="3">
                  <c:v>1396.11</c:v>
                </c:pt>
                <c:pt idx="4">
                  <c:v>1177.8399999999999</c:v>
                </c:pt>
              </c:numCache>
            </c:numRef>
          </c:val>
          <c:extLst>
            <c:ext xmlns:c16="http://schemas.microsoft.com/office/drawing/2014/chart" uri="{C3380CC4-5D6E-409C-BE32-E72D297353CC}">
              <c16:uniqueId val="{00000000-40AF-42F5-9708-0DB8926D33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0AF-42F5-9708-0DB8926D33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57.87</c:v>
                </c:pt>
                <c:pt idx="1">
                  <c:v>53.98</c:v>
                </c:pt>
                <c:pt idx="2">
                  <c:v>48.65</c:v>
                </c:pt>
                <c:pt idx="3">
                  <c:v>42.78</c:v>
                </c:pt>
                <c:pt idx="4">
                  <c:v>37.74</c:v>
                </c:pt>
              </c:numCache>
            </c:numRef>
          </c:val>
          <c:extLst>
            <c:ext xmlns:c16="http://schemas.microsoft.com/office/drawing/2014/chart" uri="{C3380CC4-5D6E-409C-BE32-E72D297353CC}">
              <c16:uniqueId val="{00000000-B69F-4731-9E58-C60B010A2D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69F-4731-9E58-C60B010A2D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78.930000000000007</c:v>
                </c:pt>
                <c:pt idx="1">
                  <c:v>78.03</c:v>
                </c:pt>
                <c:pt idx="2">
                  <c:v>79.930000000000007</c:v>
                </c:pt>
                <c:pt idx="3">
                  <c:v>78.45</c:v>
                </c:pt>
                <c:pt idx="4">
                  <c:v>80.37</c:v>
                </c:pt>
              </c:numCache>
            </c:numRef>
          </c:val>
          <c:extLst>
            <c:ext xmlns:c16="http://schemas.microsoft.com/office/drawing/2014/chart" uri="{C3380CC4-5D6E-409C-BE32-E72D297353CC}">
              <c16:uniqueId val="{00000000-A181-4A5A-A86E-BECA0AD05C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181-4A5A-A86E-BECA0AD05C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316.20999999999998</c:v>
                </c:pt>
                <c:pt idx="1">
                  <c:v>318.32</c:v>
                </c:pt>
                <c:pt idx="2">
                  <c:v>303.76</c:v>
                </c:pt>
                <c:pt idx="3">
                  <c:v>311.76</c:v>
                </c:pt>
                <c:pt idx="4">
                  <c:v>305.68</c:v>
                </c:pt>
              </c:numCache>
            </c:numRef>
          </c:val>
          <c:extLst>
            <c:ext xmlns:c16="http://schemas.microsoft.com/office/drawing/2014/chart" uri="{C3380CC4-5D6E-409C-BE32-E72D297353CC}">
              <c16:uniqueId val="{00000000-5C32-48FA-9D03-045238BADE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C32-48FA-9D03-045238BADE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印西市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109953</v>
      </c>
      <c r="AM8" s="45"/>
      <c r="AN8" s="45"/>
      <c r="AO8" s="45"/>
      <c r="AP8" s="45"/>
      <c r="AQ8" s="45"/>
      <c r="AR8" s="45"/>
      <c r="AS8" s="45"/>
      <c r="AT8" s="46">
        <f>データ!$S$6</f>
        <v>123.79</v>
      </c>
      <c r="AU8" s="47"/>
      <c r="AV8" s="47"/>
      <c r="AW8" s="47"/>
      <c r="AX8" s="47"/>
      <c r="AY8" s="47"/>
      <c r="AZ8" s="47"/>
      <c r="BA8" s="47"/>
      <c r="BB8" s="48">
        <f>データ!$T$6</f>
        <v>888.22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91.4</v>
      </c>
      <c r="J10" s="47"/>
      <c r="K10" s="47"/>
      <c r="L10" s="47"/>
      <c r="M10" s="47"/>
      <c r="N10" s="47"/>
      <c r="O10" s="81"/>
      <c r="P10" s="48">
        <f>データ!$P$6</f>
        <v>16.8</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18057</v>
      </c>
      <c r="AM10" s="45"/>
      <c r="AN10" s="45"/>
      <c r="AO10" s="45"/>
      <c r="AP10" s="45"/>
      <c r="AQ10" s="45"/>
      <c r="AR10" s="45"/>
      <c r="AS10" s="45"/>
      <c r="AT10" s="46">
        <f>データ!$V$6</f>
        <v>11.17</v>
      </c>
      <c r="AU10" s="47"/>
      <c r="AV10" s="47"/>
      <c r="AW10" s="47"/>
      <c r="AX10" s="47"/>
      <c r="AY10" s="47"/>
      <c r="AZ10" s="47"/>
      <c r="BA10" s="47"/>
      <c r="BB10" s="48">
        <f>データ!$W$6</f>
        <v>1616.56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dotBr+6Dqbh57a3YU9BIcvYKqELqoQArPY9ckKrYx3jfieoQluuSZKoNeNIGQetcrSiZ5u8hDeQUd0bX+7iIg==" saltValue="JCMh0eg5LbKVtbsdtyVp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122319</v>
      </c>
      <c r="D6" s="20">
        <f t="shared" si="3"/>
        <v>46</v>
      </c>
      <c r="E6" s="20">
        <f t="shared" si="3"/>
        <v>1</v>
      </c>
      <c r="F6" s="20">
        <f t="shared" si="3"/>
        <v>0</v>
      </c>
      <c r="G6" s="20">
        <f t="shared" si="3"/>
        <v>1</v>
      </c>
      <c r="H6" s="20" t="str">
        <f t="shared" si="3"/>
        <v>千葉県　印西市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91.4</v>
      </c>
      <c r="P6" s="21">
        <f t="shared" si="3"/>
        <v>16.8</v>
      </c>
      <c r="Q6" s="21">
        <f t="shared" si="3"/>
        <v>3960</v>
      </c>
      <c r="R6" s="21">
        <f t="shared" si="3"/>
        <v>109953</v>
      </c>
      <c r="S6" s="21">
        <f t="shared" si="3"/>
        <v>123.79</v>
      </c>
      <c r="T6" s="21">
        <f t="shared" si="3"/>
        <v>888.22</v>
      </c>
      <c r="U6" s="21">
        <f t="shared" si="3"/>
        <v>18057</v>
      </c>
      <c r="V6" s="21">
        <f t="shared" si="3"/>
        <v>11.17</v>
      </c>
      <c r="W6" s="21">
        <f t="shared" si="3"/>
        <v>1616.56</v>
      </c>
      <c r="X6" s="22">
        <f>IF(X7="",NA(),X7)</f>
        <v>108.73</v>
      </c>
      <c r="Y6" s="22">
        <f t="shared" ref="Y6:AG6" si="4">IF(Y7="",NA(),Y7)</f>
        <v>104.74</v>
      </c>
      <c r="Z6" s="22">
        <f t="shared" si="4"/>
        <v>109.52</v>
      </c>
      <c r="AA6" s="22">
        <f t="shared" si="4"/>
        <v>107.65</v>
      </c>
      <c r="AB6" s="22">
        <f t="shared" si="4"/>
        <v>106.49</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1533.23</v>
      </c>
      <c r="AU6" s="22">
        <f t="shared" ref="AU6:BC6" si="6">IF(AU7="",NA(),AU7)</f>
        <v>1370.22</v>
      </c>
      <c r="AV6" s="22">
        <f t="shared" si="6"/>
        <v>1024.73</v>
      </c>
      <c r="AW6" s="22">
        <f t="shared" si="6"/>
        <v>1396.11</v>
      </c>
      <c r="AX6" s="22">
        <f t="shared" si="6"/>
        <v>1177.8399999999999</v>
      </c>
      <c r="AY6" s="22">
        <f t="shared" si="6"/>
        <v>369.69</v>
      </c>
      <c r="AZ6" s="22">
        <f t="shared" si="6"/>
        <v>379.08</v>
      </c>
      <c r="BA6" s="22">
        <f t="shared" si="6"/>
        <v>367.55</v>
      </c>
      <c r="BB6" s="22">
        <f t="shared" si="6"/>
        <v>378.56</v>
      </c>
      <c r="BC6" s="22">
        <f t="shared" si="6"/>
        <v>364.46</v>
      </c>
      <c r="BD6" s="21" t="str">
        <f>IF(BD7="","",IF(BD7="-","【-】","【"&amp;SUBSTITUTE(TEXT(BD7,"#,##0.00"),"-","△")&amp;"】"))</f>
        <v>【252.29】</v>
      </c>
      <c r="BE6" s="22">
        <f>IF(BE7="",NA(),BE7)</f>
        <v>57.87</v>
      </c>
      <c r="BF6" s="22">
        <f t="shared" ref="BF6:BN6" si="7">IF(BF7="",NA(),BF7)</f>
        <v>53.98</v>
      </c>
      <c r="BG6" s="22">
        <f t="shared" si="7"/>
        <v>48.65</v>
      </c>
      <c r="BH6" s="22">
        <f t="shared" si="7"/>
        <v>42.78</v>
      </c>
      <c r="BI6" s="22">
        <f t="shared" si="7"/>
        <v>37.74</v>
      </c>
      <c r="BJ6" s="22">
        <f t="shared" si="7"/>
        <v>402.99</v>
      </c>
      <c r="BK6" s="22">
        <f t="shared" si="7"/>
        <v>398.98</v>
      </c>
      <c r="BL6" s="22">
        <f t="shared" si="7"/>
        <v>418.68</v>
      </c>
      <c r="BM6" s="22">
        <f t="shared" si="7"/>
        <v>395.68</v>
      </c>
      <c r="BN6" s="22">
        <f t="shared" si="7"/>
        <v>403.72</v>
      </c>
      <c r="BO6" s="21" t="str">
        <f>IF(BO7="","",IF(BO7="-","【-】","【"&amp;SUBSTITUTE(TEXT(BO7,"#,##0.00"),"-","△")&amp;"】"))</f>
        <v>【268.07】</v>
      </c>
      <c r="BP6" s="22">
        <f>IF(BP7="",NA(),BP7)</f>
        <v>78.930000000000007</v>
      </c>
      <c r="BQ6" s="22">
        <f t="shared" ref="BQ6:BY6" si="8">IF(BQ7="",NA(),BQ7)</f>
        <v>78.03</v>
      </c>
      <c r="BR6" s="22">
        <f t="shared" si="8"/>
        <v>79.930000000000007</v>
      </c>
      <c r="BS6" s="22">
        <f t="shared" si="8"/>
        <v>78.45</v>
      </c>
      <c r="BT6" s="22">
        <f t="shared" si="8"/>
        <v>80.37</v>
      </c>
      <c r="BU6" s="22">
        <f t="shared" si="8"/>
        <v>98.66</v>
      </c>
      <c r="BV6" s="22">
        <f t="shared" si="8"/>
        <v>98.64</v>
      </c>
      <c r="BW6" s="22">
        <f t="shared" si="8"/>
        <v>94.78</v>
      </c>
      <c r="BX6" s="22">
        <f t="shared" si="8"/>
        <v>97.59</v>
      </c>
      <c r="BY6" s="22">
        <f t="shared" si="8"/>
        <v>92.17</v>
      </c>
      <c r="BZ6" s="21" t="str">
        <f>IF(BZ7="","",IF(BZ7="-","【-】","【"&amp;SUBSTITUTE(TEXT(BZ7,"#,##0.00"),"-","△")&amp;"】"))</f>
        <v>【97.47】</v>
      </c>
      <c r="CA6" s="22">
        <f>IF(CA7="",NA(),CA7)</f>
        <v>316.20999999999998</v>
      </c>
      <c r="CB6" s="22">
        <f t="shared" ref="CB6:CJ6" si="9">IF(CB7="",NA(),CB7)</f>
        <v>318.32</v>
      </c>
      <c r="CC6" s="22">
        <f t="shared" si="9"/>
        <v>303.76</v>
      </c>
      <c r="CD6" s="22">
        <f t="shared" si="9"/>
        <v>311.76</v>
      </c>
      <c r="CE6" s="22">
        <f t="shared" si="9"/>
        <v>305.68</v>
      </c>
      <c r="CF6" s="22">
        <f t="shared" si="9"/>
        <v>178.59</v>
      </c>
      <c r="CG6" s="22">
        <f t="shared" si="9"/>
        <v>178.92</v>
      </c>
      <c r="CH6" s="22">
        <f t="shared" si="9"/>
        <v>181.3</v>
      </c>
      <c r="CI6" s="22">
        <f t="shared" si="9"/>
        <v>181.71</v>
      </c>
      <c r="CJ6" s="22">
        <f t="shared" si="9"/>
        <v>188.51</v>
      </c>
      <c r="CK6" s="21" t="str">
        <f>IF(CK7="","",IF(CK7="-","【-】","【"&amp;SUBSTITUTE(TEXT(CK7,"#,##0.00"),"-","△")&amp;"】"))</f>
        <v>【174.75】</v>
      </c>
      <c r="CL6" s="22">
        <f>IF(CL7="",NA(),CL7)</f>
        <v>62.59</v>
      </c>
      <c r="CM6" s="22">
        <f t="shared" ref="CM6:CU6" si="10">IF(CM7="",NA(),CM7)</f>
        <v>61.2</v>
      </c>
      <c r="CN6" s="22">
        <f t="shared" si="10"/>
        <v>61.16</v>
      </c>
      <c r="CO6" s="22">
        <f t="shared" si="10"/>
        <v>60.41</v>
      </c>
      <c r="CP6" s="22">
        <f t="shared" si="10"/>
        <v>60.39</v>
      </c>
      <c r="CQ6" s="22">
        <f t="shared" si="10"/>
        <v>55.03</v>
      </c>
      <c r="CR6" s="22">
        <f t="shared" si="10"/>
        <v>55.14</v>
      </c>
      <c r="CS6" s="22">
        <f t="shared" si="10"/>
        <v>55.89</v>
      </c>
      <c r="CT6" s="22">
        <f t="shared" si="10"/>
        <v>55.72</v>
      </c>
      <c r="CU6" s="22">
        <f t="shared" si="10"/>
        <v>55.31</v>
      </c>
      <c r="CV6" s="21" t="str">
        <f>IF(CV7="","",IF(CV7="-","【-】","【"&amp;SUBSTITUTE(TEXT(CV7,"#,##0.00"),"-","△")&amp;"】"))</f>
        <v>【59.97】</v>
      </c>
      <c r="CW6" s="22">
        <f>IF(CW7="",NA(),CW7)</f>
        <v>93.04</v>
      </c>
      <c r="CX6" s="22">
        <f t="shared" ref="CX6:DF6" si="11">IF(CX7="",NA(),CX7)</f>
        <v>93.5</v>
      </c>
      <c r="CY6" s="22">
        <f t="shared" si="11"/>
        <v>96.35</v>
      </c>
      <c r="CZ6" s="22">
        <f t="shared" si="11"/>
        <v>98.35</v>
      </c>
      <c r="DA6" s="22">
        <f t="shared" si="11"/>
        <v>97.44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58.82</v>
      </c>
      <c r="DI6" s="22">
        <f t="shared" ref="DI6:DQ6" si="12">IF(DI7="",NA(),DI7)</f>
        <v>60.82</v>
      </c>
      <c r="DJ6" s="22">
        <f t="shared" si="12"/>
        <v>60.93</v>
      </c>
      <c r="DK6" s="22">
        <f t="shared" si="12"/>
        <v>61.58</v>
      </c>
      <c r="DL6" s="22">
        <f t="shared" si="12"/>
        <v>61.95</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2">
        <f t="shared" si="13"/>
        <v>8.58</v>
      </c>
      <c r="DW6" s="22">
        <f t="shared" si="13"/>
        <v>15.91</v>
      </c>
      <c r="DX6" s="22">
        <f t="shared" si="13"/>
        <v>14.85</v>
      </c>
      <c r="DY6" s="22">
        <f t="shared" si="13"/>
        <v>16.88</v>
      </c>
      <c r="DZ6" s="22">
        <f t="shared" si="13"/>
        <v>18.28</v>
      </c>
      <c r="EA6" s="22">
        <f t="shared" si="13"/>
        <v>19.61</v>
      </c>
      <c r="EB6" s="22">
        <f t="shared" si="13"/>
        <v>20.73</v>
      </c>
      <c r="EC6" s="21" t="str">
        <f>IF(EC7="","",IF(EC7="-","【-】","【"&amp;SUBSTITUTE(TEXT(EC7,"#,##0.00"),"-","△")&amp;"】"))</f>
        <v>【23.75】</v>
      </c>
      <c r="ED6" s="22">
        <f>IF(ED7="",NA(),ED7)</f>
        <v>0.39</v>
      </c>
      <c r="EE6" s="21">
        <f t="shared" ref="EE6:EM6" si="14">IF(EE7="",NA(),EE7)</f>
        <v>0</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122319</v>
      </c>
      <c r="D7" s="24">
        <v>46</v>
      </c>
      <c r="E7" s="24">
        <v>1</v>
      </c>
      <c r="F7" s="24">
        <v>0</v>
      </c>
      <c r="G7" s="24">
        <v>1</v>
      </c>
      <c r="H7" s="24" t="s">
        <v>93</v>
      </c>
      <c r="I7" s="24" t="s">
        <v>94</v>
      </c>
      <c r="J7" s="24" t="s">
        <v>95</v>
      </c>
      <c r="K7" s="24" t="s">
        <v>96</v>
      </c>
      <c r="L7" s="24" t="s">
        <v>97</v>
      </c>
      <c r="M7" s="24" t="s">
        <v>98</v>
      </c>
      <c r="N7" s="25" t="s">
        <v>99</v>
      </c>
      <c r="O7" s="25">
        <v>91.4</v>
      </c>
      <c r="P7" s="25">
        <v>16.8</v>
      </c>
      <c r="Q7" s="25">
        <v>3960</v>
      </c>
      <c r="R7" s="25">
        <v>109953</v>
      </c>
      <c r="S7" s="25">
        <v>123.79</v>
      </c>
      <c r="T7" s="25">
        <v>888.22</v>
      </c>
      <c r="U7" s="25">
        <v>18057</v>
      </c>
      <c r="V7" s="25">
        <v>11.17</v>
      </c>
      <c r="W7" s="25">
        <v>1616.56</v>
      </c>
      <c r="X7" s="25">
        <v>108.73</v>
      </c>
      <c r="Y7" s="25">
        <v>104.74</v>
      </c>
      <c r="Z7" s="25">
        <v>109.52</v>
      </c>
      <c r="AA7" s="25">
        <v>107.65</v>
      </c>
      <c r="AB7" s="25">
        <v>106.49</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1533.23</v>
      </c>
      <c r="AU7" s="25">
        <v>1370.22</v>
      </c>
      <c r="AV7" s="25">
        <v>1024.73</v>
      </c>
      <c r="AW7" s="25">
        <v>1396.11</v>
      </c>
      <c r="AX7" s="25">
        <v>1177.8399999999999</v>
      </c>
      <c r="AY7" s="25">
        <v>369.69</v>
      </c>
      <c r="AZ7" s="25">
        <v>379.08</v>
      </c>
      <c r="BA7" s="25">
        <v>367.55</v>
      </c>
      <c r="BB7" s="25">
        <v>378.56</v>
      </c>
      <c r="BC7" s="25">
        <v>364.46</v>
      </c>
      <c r="BD7" s="25">
        <v>252.29</v>
      </c>
      <c r="BE7" s="25">
        <v>57.87</v>
      </c>
      <c r="BF7" s="25">
        <v>53.98</v>
      </c>
      <c r="BG7" s="25">
        <v>48.65</v>
      </c>
      <c r="BH7" s="25">
        <v>42.78</v>
      </c>
      <c r="BI7" s="25">
        <v>37.74</v>
      </c>
      <c r="BJ7" s="25">
        <v>402.99</v>
      </c>
      <c r="BK7" s="25">
        <v>398.98</v>
      </c>
      <c r="BL7" s="25">
        <v>418.68</v>
      </c>
      <c r="BM7" s="25">
        <v>395.68</v>
      </c>
      <c r="BN7" s="25">
        <v>403.72</v>
      </c>
      <c r="BO7" s="25">
        <v>268.07</v>
      </c>
      <c r="BP7" s="25">
        <v>78.930000000000007</v>
      </c>
      <c r="BQ7" s="25">
        <v>78.03</v>
      </c>
      <c r="BR7" s="25">
        <v>79.930000000000007</v>
      </c>
      <c r="BS7" s="25">
        <v>78.45</v>
      </c>
      <c r="BT7" s="25">
        <v>80.37</v>
      </c>
      <c r="BU7" s="25">
        <v>98.66</v>
      </c>
      <c r="BV7" s="25">
        <v>98.64</v>
      </c>
      <c r="BW7" s="25">
        <v>94.78</v>
      </c>
      <c r="BX7" s="25">
        <v>97.59</v>
      </c>
      <c r="BY7" s="25">
        <v>92.17</v>
      </c>
      <c r="BZ7" s="25">
        <v>97.47</v>
      </c>
      <c r="CA7" s="25">
        <v>316.20999999999998</v>
      </c>
      <c r="CB7" s="25">
        <v>318.32</v>
      </c>
      <c r="CC7" s="25">
        <v>303.76</v>
      </c>
      <c r="CD7" s="25">
        <v>311.76</v>
      </c>
      <c r="CE7" s="25">
        <v>305.68</v>
      </c>
      <c r="CF7" s="25">
        <v>178.59</v>
      </c>
      <c r="CG7" s="25">
        <v>178.92</v>
      </c>
      <c r="CH7" s="25">
        <v>181.3</v>
      </c>
      <c r="CI7" s="25">
        <v>181.71</v>
      </c>
      <c r="CJ7" s="25">
        <v>188.51</v>
      </c>
      <c r="CK7" s="25">
        <v>174.75</v>
      </c>
      <c r="CL7" s="25">
        <v>62.59</v>
      </c>
      <c r="CM7" s="25">
        <v>61.2</v>
      </c>
      <c r="CN7" s="25">
        <v>61.16</v>
      </c>
      <c r="CO7" s="25">
        <v>60.41</v>
      </c>
      <c r="CP7" s="25">
        <v>60.39</v>
      </c>
      <c r="CQ7" s="25">
        <v>55.03</v>
      </c>
      <c r="CR7" s="25">
        <v>55.14</v>
      </c>
      <c r="CS7" s="25">
        <v>55.89</v>
      </c>
      <c r="CT7" s="25">
        <v>55.72</v>
      </c>
      <c r="CU7" s="25">
        <v>55.31</v>
      </c>
      <c r="CV7" s="25">
        <v>59.97</v>
      </c>
      <c r="CW7" s="25">
        <v>93.04</v>
      </c>
      <c r="CX7" s="25">
        <v>93.5</v>
      </c>
      <c r="CY7" s="25">
        <v>96.35</v>
      </c>
      <c r="CZ7" s="25">
        <v>98.35</v>
      </c>
      <c r="DA7" s="25">
        <v>97.44</v>
      </c>
      <c r="DB7" s="25">
        <v>81.900000000000006</v>
      </c>
      <c r="DC7" s="25">
        <v>81.39</v>
      </c>
      <c r="DD7" s="25">
        <v>81.27</v>
      </c>
      <c r="DE7" s="25">
        <v>81.260000000000005</v>
      </c>
      <c r="DF7" s="25">
        <v>80.36</v>
      </c>
      <c r="DG7" s="25">
        <v>89.76</v>
      </c>
      <c r="DH7" s="25">
        <v>58.82</v>
      </c>
      <c r="DI7" s="25">
        <v>60.82</v>
      </c>
      <c r="DJ7" s="25">
        <v>60.93</v>
      </c>
      <c r="DK7" s="25">
        <v>61.58</v>
      </c>
      <c r="DL7" s="25">
        <v>61.95</v>
      </c>
      <c r="DM7" s="25">
        <v>48.87</v>
      </c>
      <c r="DN7" s="25">
        <v>49.92</v>
      </c>
      <c r="DO7" s="25">
        <v>50.63</v>
      </c>
      <c r="DP7" s="25">
        <v>51.29</v>
      </c>
      <c r="DQ7" s="25">
        <v>52.2</v>
      </c>
      <c r="DR7" s="25">
        <v>51.51</v>
      </c>
      <c r="DS7" s="25">
        <v>0</v>
      </c>
      <c r="DT7" s="25">
        <v>0</v>
      </c>
      <c r="DU7" s="25">
        <v>0</v>
      </c>
      <c r="DV7" s="25">
        <v>8.58</v>
      </c>
      <c r="DW7" s="25">
        <v>15.91</v>
      </c>
      <c r="DX7" s="25">
        <v>14.85</v>
      </c>
      <c r="DY7" s="25">
        <v>16.88</v>
      </c>
      <c r="DZ7" s="25">
        <v>18.28</v>
      </c>
      <c r="EA7" s="25">
        <v>19.61</v>
      </c>
      <c r="EB7" s="25">
        <v>20.73</v>
      </c>
      <c r="EC7" s="25">
        <v>23.75</v>
      </c>
      <c r="ED7" s="25">
        <v>0.39</v>
      </c>
      <c r="EE7" s="25">
        <v>0</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2024-02-28T07:31:53Z</cp:lastPrinted>
  <dcterms:created xsi:type="dcterms:W3CDTF">2023-12-05T00:51:50Z</dcterms:created>
  <dcterms:modified xsi:type="dcterms:W3CDTF">2024-02-28T08:14:35Z</dcterms:modified>
  <cp:category/>
</cp:coreProperties>
</file>