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A2144ABF-417B-4519-8677-157A53766E66}" xr6:coauthVersionLast="47" xr6:coauthVersionMax="47" xr10:uidLastSave="{00000000-0000-0000-0000-000000000000}"/>
  <workbookProtection workbookAlgorithmName="SHA-512" workbookHashValue="hUCEJUBMxYWs1IT1o9/xRQhh75zcGVBoB06PXcTHlSjIy9ttOzkzoi5/ZBUe5+z2UVfg7+Mxd+YKF2skHfwx2A==" workbookSaltValue="YVy50Slj77sxpA8dmVew3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<sst xmlns="http://schemas.openxmlformats.org/spreadsheetml/2006/main" count="236" uniqueCount="120">
  <si>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</si>
  <si>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</si>
  <si>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</si>
  <si>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</si>
  <si>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</si>
  <si>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</si>
  <si>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</si>
  <si>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</si>
  <si>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</si>
  <si>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</si>
  <si>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</si>
  <si>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</si>
  <si>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</si>
  <si>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</si>
  <si>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</si>
  <si>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</si>
  <si>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</si>
  <si>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</si>
  <si>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</si>
  <si>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</si>
  <si>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</si>
  <si>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</si>
  <si>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</si>
  <si>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</si>
  <si>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</si>
  <si>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</si>
  <si>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</si>
  <si>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</si>
  <si>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</si>
  <si>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</si>
  <si>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</si>
  <si>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</si>
  <si>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</si>
  <si>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</si>
  <si>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</si>
  <si>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</si>
  <si>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</si>
  <si>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</si>
  <si>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</si>
  <si>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</si>
  <si>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</si>
  <si>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</si>
  <si>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</si>
  <si>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</si>
  <si>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</si>
  <si>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</si>
  <si>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</si>
  <si>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</si>
  <si>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</si>
  <si>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</si>
  <si>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</si>
  <si>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</si>
  <si>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</si>
  <si>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</si>
  <si>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</si>
  <si>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</si>
  <si>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</si>
  <si>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</si>
  <si>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</si>
  <si>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</si>
  <si>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</si>
  <si>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</si>
  <si>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</si>
  <si>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</si>
  <si>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</si>
  <si>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</si>
  <si>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</si>
  <si>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</si>
  <si>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</si>
  <si>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</si>
  <si>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</si>
  <si>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</si>
  <si>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</si>
  <si>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</si>
  <si>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</si>
  <si>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</si>
  <si>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</si>
  <si>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</si>
  <si>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</si>
  <si>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</si>
  <si>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</si>
  <si>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</si>
  <si>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</si>
  <si>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</si>
  <si>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</si>
  <si>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</si>
  <si>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</si>
  <si>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</si>
  <si>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</si>
  <si>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</si>
  <si>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</si>
  <si>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</si>
  <si>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</si>
  <si>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</si>
  <si>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</si>
  <si>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</si>
  <si>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</si>
  <si>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</si>
  <si>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</si>
  <si>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</si>
  <si>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</si>
  <si>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</si>
  <si>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</si>
  <si>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</si>
  <si>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</si>
  <si>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</si>
  <si>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</si>
  <si>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</si>
  <si>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</si>
  <si>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</si>
  <si>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</si>
  <si>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</si>
  <si>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</si>
  <si>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</si>
  <si>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</si>
  <si>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</si>
  <si>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</si>
  <si>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管渠改善率については、これまでに管渠の更新や修繕等は実施していないため、0％である。市原市の２処理区の農業集落排水処理施設は、それぞれ平成14年度、平成15年度に供用開始した比較的新しい施設であり、管渠については耐用年数から判断しても、未だ更新時期を見込んではいない。</t>
    <phoneticPr fontId="4"/>
  </si>
  <si>
    <t xml:space="preserve"> 本市の農業集落排水事業特別会計については、一般会計からの繰入金の割合が非常に高い状況である。計画段階では、人口増加を見込んでいたのに対し、実際には人口が減少傾向にあるため、計画人口に到達しておらず、当初見込んだ使用料収入が得られていないことや、中山間地という施設の立地条件の問題から、維持管理費が高額となっているため、その差額を一般会計からの繰入金により補填している。
　今後の使用料収入の見込みについては、農業集落排水処理区域では、更なる人口減少が予測されることや、接続率も比較的高く使用料収納率も100％に近いことから、大幅な増収は見込めない状況である。
　維持管理費については、施設の老朽化による修繕の増加が見込まれるため、平成30年度に策定した最適整備構想を踏まえ、計画的に修繕を実施し、施設を適切に維持管理することにより増加を抑制する必要がある。
</t>
    <phoneticPr fontId="4"/>
  </si>
  <si>
    <t>令和4年度決算においては、公営企業会計移行に伴って打ち切り決算を行ったことから、出納整理期間中における収入（下水道使用料）及び費用（維持管理費）が計上されていない。
【収益的収支比率】　
　収益的収支比率は、昨年度と比較して約10%増加している。
主な要因として、打ち切り決算に伴い維持管理費が減少したため比率が増となったことが挙げられる。
【企業債残高対事業規模比率】
　使用料収入に対し、繰入基準外の起債現在高の割合が大きく、類似団体との比較においても高い数値となっている。主な要因としては、施設の計画段階では人口の増加を見込んでいたのに対し、実際には人口が減少傾向にあり、計画人口に到達しておらず、当初見込んだ使用料収入が得られていないことが挙げられる。
【経費回収率】
　経費回収率については、低い数値で推移している。主な要因として、汚水処理に要する費用が高額であるのに対して、使用料収入が少ないため、一般会計からの繰入金に依存する割合が非常に大き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
【施設利用率】
　類似団体と比較し低い数値となっている。主な要因としては、計画どおり人口が増加せず、計画当初に見込んでいた施設規模に見合った流入水量が得られていないことが挙げられる。
【水洗化率】
　接続率は約87％であり、近年は、ほぼ横ばいで推移している。少子高齢化や、市街地への転居等により人口が減少傾向にあり、転入はほとんど見込めないため、今後も横ばいで推移することが見込まれる。</t>
    <rPh sb="54" eb="57">
      <t>ゲスイドウ</t>
    </rPh>
    <rPh sb="57" eb="59">
      <t>シヨウ</t>
    </rPh>
    <rPh sb="59" eb="60">
      <t>リョウ</t>
    </rPh>
    <rPh sb="66" eb="68">
      <t>イジ</t>
    </rPh>
    <rPh sb="68" eb="71">
      <t>カンリヒ</t>
    </rPh>
    <rPh sb="95" eb="98">
      <t>シュウエキテキ</t>
    </rPh>
    <rPh sb="98" eb="100">
      <t>シュウシ</t>
    </rPh>
    <rPh sb="100" eb="102">
      <t>ヒリツ</t>
    </rPh>
    <rPh sb="104" eb="107">
      <t>サクネンド</t>
    </rPh>
    <rPh sb="108" eb="110">
      <t>ヒカク</t>
    </rPh>
    <rPh sb="112" eb="113">
      <t>ヤク</t>
    </rPh>
    <rPh sb="116" eb="118">
      <t>ゾウカ</t>
    </rPh>
    <rPh sb="124" eb="125">
      <t>オモ</t>
    </rPh>
    <rPh sb="126" eb="128">
      <t>ヨウイン</t>
    </rPh>
    <rPh sb="132" eb="133">
      <t>ウ</t>
    </rPh>
    <rPh sb="134" eb="135">
      <t>キ</t>
    </rPh>
    <rPh sb="136" eb="138">
      <t>ケッサン</t>
    </rPh>
    <rPh sb="139" eb="140">
      <t>トモナ</t>
    </rPh>
    <rPh sb="141" eb="143">
      <t>イジ</t>
    </rPh>
    <rPh sb="143" eb="146">
      <t>カンリヒ</t>
    </rPh>
    <rPh sb="147" eb="149">
      <t>ゲンショウ</t>
    </rPh>
    <rPh sb="153" eb="155">
      <t>ヒリツ</t>
    </rPh>
    <rPh sb="156" eb="157">
      <t>ゾウ</t>
    </rPh>
    <rPh sb="164" eb="165">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</si>
</sst>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2D-493F-95D3-C8B6CE9D8D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22D-493F-95D3-C8B6CE9D8D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34.229999999999997</c:v>
                </c:pt>
                <c:pt idx="1">
                  <c:v>33.15</c:v>
                </c:pt>
                <c:pt idx="2">
                  <c:v>32.35</c:v>
                </c:pt>
                <c:pt idx="3">
                  <c:v>34.5</c:v>
                </c:pt>
                <c:pt idx="4">
                  <c:v>40.43</c:v>
                </c:pt>
              </c:numCache>
            </c:numRef>
          </c:val>
          <c:extLst>
            <c:ext xmlns:c16="http://schemas.microsoft.com/office/drawing/2014/chart" uri="{C3380CC4-5D6E-409C-BE32-E72D297353CC}">
              <c16:uniqueId val="{00000000-AE9F-40C0-80CD-8CA9FB7A7D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E9F-40C0-80CD-8CA9FB7A7D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83.86</c:v>
                </c:pt>
                <c:pt idx="1">
                  <c:v>83.57</c:v>
                </c:pt>
                <c:pt idx="2">
                  <c:v>84.5</c:v>
                </c:pt>
                <c:pt idx="3">
                  <c:v>85.44</c:v>
                </c:pt>
                <c:pt idx="4">
                  <c:v>86.71</c:v>
                </c:pt>
              </c:numCache>
            </c:numRef>
          </c:val>
          <c:extLst>
            <c:ext xmlns:c16="http://schemas.microsoft.com/office/drawing/2014/chart" uri="{C3380CC4-5D6E-409C-BE32-E72D297353CC}">
              <c16:uniqueId val="{00000000-D556-497C-801E-1440FEB23C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556-497C-801E-1440FEB23C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66.239999999999995</c:v>
                </c:pt>
                <c:pt idx="1">
                  <c:v>67.900000000000006</c:v>
                </c:pt>
                <c:pt idx="2">
                  <c:v>68.27</c:v>
                </c:pt>
                <c:pt idx="3">
                  <c:v>68.69</c:v>
                </c:pt>
                <c:pt idx="4">
                  <c:v>78.12</c:v>
                </c:pt>
              </c:numCache>
            </c:numRef>
          </c:val>
          <c:extLst>
            <c:ext xmlns:c16="http://schemas.microsoft.com/office/drawing/2014/chart" uri="{C3380CC4-5D6E-409C-BE32-E72D297353CC}">
              <c16:uniqueId val="{00000000-09E8-400B-9BC2-5B0ADB76BE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8-400B-9BC2-5B0ADB76BE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7A-4688-8C96-3AC9218670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A-4688-8C96-3AC9218670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9C-4F2B-9EC1-30BFCFF5BC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C-4F2B-9EC1-30BFCFF5BC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6-4D3F-9C74-DA0F6BC01E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6-4D3F-9C74-DA0F6BC01E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1-4701-A954-30E0C8ADCC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1-4701-A954-30E0C8ADCC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1663</c:v>
                </c:pt>
                <c:pt idx="1">
                  <c:v>1545.96</c:v>
                </c:pt>
                <c:pt idx="2">
                  <c:v>1446.89</c:v>
                </c:pt>
                <c:pt idx="3">
                  <c:v>1371.93</c:v>
                </c:pt>
                <c:pt idx="4">
                  <c:v>1663.6</c:v>
                </c:pt>
              </c:numCache>
            </c:numRef>
          </c:val>
          <c:extLst>
            <c:ext xmlns:c16="http://schemas.microsoft.com/office/drawing/2014/chart" uri="{C3380CC4-5D6E-409C-BE32-E72D297353CC}">
              <c16:uniqueId val="{00000000-15A7-41D2-A4DA-612FC49C21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5A7-41D2-A4DA-612FC49C21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21.58</c:v>
                </c:pt>
                <c:pt idx="1">
                  <c:v>21.04</c:v>
                </c:pt>
                <c:pt idx="2">
                  <c:v>19.37</c:v>
                </c:pt>
                <c:pt idx="3">
                  <c:v>18.309999999999999</c:v>
                </c:pt>
                <c:pt idx="4">
                  <c:v>18.829999999999998</c:v>
                </c:pt>
              </c:numCache>
            </c:numRef>
          </c:val>
          <c:extLst>
            <c:ext xmlns:c16="http://schemas.microsoft.com/office/drawing/2014/chart" uri="{C3380CC4-5D6E-409C-BE32-E72D297353CC}">
              <c16:uniqueId val="{00000000-C37F-4EC4-AA82-53EA9A86DA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37F-4EC4-AA82-53EA9A86DA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718.48</c:v>
                </c:pt>
                <c:pt idx="1">
                  <c:v>757.38</c:v>
                </c:pt>
                <c:pt idx="2">
                  <c:v>813.61</c:v>
                </c:pt>
                <c:pt idx="3">
                  <c:v>770.26</c:v>
                </c:pt>
                <c:pt idx="4">
                  <c:v>699.49</c:v>
                </c:pt>
              </c:numCache>
            </c:numRef>
          </c:val>
          <c:extLst>
            <c:ext xmlns:c16="http://schemas.microsoft.com/office/drawing/2014/chart" uri="{C3380CC4-5D6E-409C-BE32-E72D297353CC}">
              <c16:uniqueId val="{00000000-A576-4597-B1B5-1A6DE822F6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576-4597-B1B5-1A6DE822F6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市原市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270085</v>
      </c>
      <c r="AM8" s="51"/>
      <c r="AN8" s="51"/>
      <c r="AO8" s="51"/>
      <c r="AP8" s="51"/>
      <c r="AQ8" s="51"/>
      <c r="AR8" s="51"/>
      <c r="AS8" s="51"/>
      <c r="AT8" s="52">
        <f>データ!T6</f>
        <v>368.16</v>
      </c>
      <c r="AU8" s="52"/>
      <c r="AV8" s="52"/>
      <c r="AW8" s="52"/>
      <c r="AX8" s="52"/>
      <c r="AY8" s="52"/>
      <c r="AZ8" s="52"/>
      <c r="BA8" s="52"/>
      <c r="BB8" s="52">
        <f>データ!U6</f>
        <v>733.61</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0.16</v>
      </c>
      <c r="Q10" s="52"/>
      <c r="R10" s="52"/>
      <c r="S10" s="52"/>
      <c r="T10" s="52"/>
      <c r="U10" s="52"/>
      <c r="V10" s="52"/>
      <c r="W10" s="52">
        <f>データ!Q6</f>
        <v>100</v>
      </c>
      <c r="X10" s="52"/>
      <c r="Y10" s="52"/>
      <c r="Z10" s="52"/>
      <c r="AA10" s="52"/>
      <c r="AB10" s="52"/>
      <c r="AC10" s="52"/>
      <c r="AD10" s="51">
        <f>データ!R6</f>
        <v>3520</v>
      </c>
      <c r="AE10" s="51"/>
      <c r="AF10" s="51"/>
      <c r="AG10" s="51"/>
      <c r="AH10" s="51"/>
      <c r="AI10" s="51"/>
      <c r="AJ10" s="51"/>
      <c r="AK10" s="2"/>
      <c r="AL10" s="51">
        <f>データ!V6</f>
        <v>444</v>
      </c>
      <c r="AM10" s="51"/>
      <c r="AN10" s="51"/>
      <c r="AO10" s="51"/>
      <c r="AP10" s="51"/>
      <c r="AQ10" s="51"/>
      <c r="AR10" s="51"/>
      <c r="AS10" s="51"/>
      <c r="AT10" s="52">
        <f>データ!W6</f>
        <v>0.37</v>
      </c>
      <c r="AU10" s="52"/>
      <c r="AV10" s="52"/>
      <c r="AW10" s="52"/>
      <c r="AX10" s="52"/>
      <c r="AY10" s="52"/>
      <c r="AZ10" s="52"/>
      <c r="BA10" s="52"/>
      <c r="BB10" s="52">
        <f>データ!X6</f>
        <v>1200</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119</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DxJMvOb9hyydpk99PTmtMp2Y3yxtOFeyXUlAJKOx6ysGipLoQDBxHskLm2ynAxIkWEGGI439et1I7yYfosF/tA==" saltValue="Af7KfDw19s8BBr7E021g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122190</v>
      </c>
      <c r="D6" s="19">
        <f t="shared" si="3"/>
        <v>47</v>
      </c>
      <c r="E6" s="19">
        <f t="shared" si="3"/>
        <v>17</v>
      </c>
      <c r="F6" s="19">
        <f t="shared" si="3"/>
        <v>5</v>
      </c>
      <c r="G6" s="19">
        <f t="shared" si="3"/>
        <v>0</v>
      </c>
      <c r="H6" s="19" t="str">
        <f t="shared" si="3"/>
        <v>千葉県　市原市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0.16</v>
      </c>
      <c r="Q6" s="20">
        <f t="shared" si="3"/>
        <v>100</v>
      </c>
      <c r="R6" s="20">
        <f t="shared" si="3"/>
        <v>3520</v>
      </c>
      <c r="S6" s="20">
        <f t="shared" si="3"/>
        <v>270085</v>
      </c>
      <c r="T6" s="20">
        <f t="shared" si="3"/>
        <v>368.16</v>
      </c>
      <c r="U6" s="20">
        <f t="shared" si="3"/>
        <v>733.61</v>
      </c>
      <c r="V6" s="20">
        <f t="shared" si="3"/>
        <v>444</v>
      </c>
      <c r="W6" s="20">
        <f t="shared" si="3"/>
        <v>0.37</v>
      </c>
      <c r="X6" s="20">
        <f t="shared" si="3"/>
        <v>1200</v>
      </c>
      <c r="Y6" s="21">
        <f>IF(Y7="",NA(),Y7)</f>
        <v>66.239999999999995</v>
      </c>
      <c r="Z6" s="21">
        <f t="shared" ref="Z6:AH6" si="4">IF(Z7="",NA(),Z7)</f>
        <v>67.900000000000006</v>
      </c>
      <c r="AA6" s="21">
        <f t="shared" si="4"/>
        <v>68.27</v>
      </c>
      <c r="AB6" s="21">
        <f t="shared" si="4"/>
        <v>68.69</v>
      </c>
      <c r="AC6" s="21">
        <f t="shared" si="4"/>
        <v>78.12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1663</v>
      </c>
      <c r="BG6" s="21">
        <f t="shared" ref="BG6:BO6" si="7">IF(BG7="",NA(),BG7)</f>
        <v>1545.96</v>
      </c>
      <c r="BH6" s="21">
        <f t="shared" si="7"/>
        <v>1446.89</v>
      </c>
      <c r="BI6" s="21">
        <f t="shared" si="7"/>
        <v>1371.93</v>
      </c>
      <c r="BJ6" s="21">
        <f t="shared" si="7"/>
        <v>1663.6</v>
      </c>
      <c r="BK6" s="21">
        <f t="shared" si="7"/>
        <v>789.46</v>
      </c>
      <c r="BL6" s="21">
        <f t="shared" si="7"/>
        <v>826.83</v>
      </c>
      <c r="BM6" s="21">
        <f t="shared" si="7"/>
        <v>867.83</v>
      </c>
      <c r="BN6" s="21">
        <f t="shared" si="7"/>
        <v>791.76</v>
      </c>
      <c r="BO6" s="21">
        <f t="shared" si="7"/>
        <v>900.82</v>
      </c>
      <c r="BP6" s="20" t="str">
        <f>IF(BP7="","",IF(BP7="-","【-】","【"&amp;SUBSTITUTE(TEXT(BP7,"#,##0.00"),"-","△")&amp;"】"))</f>
        <v>【809.19】</v>
      </c>
      <c r="BQ6" s="21">
        <f>IF(BQ7="",NA(),BQ7)</f>
        <v>21.58</v>
      </c>
      <c r="BR6" s="21">
        <f t="shared" ref="BR6:BZ6" si="8">IF(BR7="",NA(),BR7)</f>
        <v>21.04</v>
      </c>
      <c r="BS6" s="21">
        <f t="shared" si="8"/>
        <v>19.37</v>
      </c>
      <c r="BT6" s="21">
        <f t="shared" si="8"/>
        <v>18.309999999999999</v>
      </c>
      <c r="BU6" s="21">
        <f t="shared" si="8"/>
        <v>18.829999999999998</v>
      </c>
      <c r="BV6" s="21">
        <f t="shared" si="8"/>
        <v>57.77</v>
      </c>
      <c r="BW6" s="21">
        <f t="shared" si="8"/>
        <v>57.31</v>
      </c>
      <c r="BX6" s="21">
        <f t="shared" si="8"/>
        <v>57.08</v>
      </c>
      <c r="BY6" s="21">
        <f t="shared" si="8"/>
        <v>56.26</v>
      </c>
      <c r="BZ6" s="21">
        <f t="shared" si="8"/>
        <v>52.94</v>
      </c>
      <c r="CA6" s="20" t="str">
        <f>IF(CA7="","",IF(CA7="-","【-】","【"&amp;SUBSTITUTE(TEXT(CA7,"#,##0.00"),"-","△")&amp;"】"))</f>
        <v>【57.02】</v>
      </c>
      <c r="CB6" s="21">
        <f>IF(CB7="",NA(),CB7)</f>
        <v>718.48</v>
      </c>
      <c r="CC6" s="21">
        <f t="shared" ref="CC6:CK6" si="9">IF(CC7="",NA(),CC7)</f>
        <v>757.38</v>
      </c>
      <c r="CD6" s="21">
        <f t="shared" si="9"/>
        <v>813.61</v>
      </c>
      <c r="CE6" s="21">
        <f t="shared" si="9"/>
        <v>770.26</v>
      </c>
      <c r="CF6" s="21">
        <f t="shared" si="9"/>
        <v>699.49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34.229999999999997</v>
      </c>
      <c r="CN6" s="21">
        <f t="shared" ref="CN6:CV6" si="10">IF(CN7="",NA(),CN7)</f>
        <v>33.15</v>
      </c>
      <c r="CO6" s="21">
        <f t="shared" si="10"/>
        <v>32.35</v>
      </c>
      <c r="CP6" s="21">
        <f t="shared" si="10"/>
        <v>34.5</v>
      </c>
      <c r="CQ6" s="21">
        <f t="shared" si="10"/>
        <v>40.43</v>
      </c>
      <c r="CR6" s="21">
        <f t="shared" si="10"/>
        <v>50.68</v>
      </c>
      <c r="CS6" s="21">
        <f t="shared" si="10"/>
        <v>50.14</v>
      </c>
      <c r="CT6" s="21">
        <f t="shared" si="10"/>
        <v>54.83</v>
      </c>
      <c r="CU6" s="21">
        <f t="shared" si="10"/>
        <v>66.53</v>
      </c>
      <c r="CV6" s="21">
        <f t="shared" si="10"/>
        <v>52.35</v>
      </c>
      <c r="CW6" s="20" t="str">
        <f>IF(CW7="","",IF(CW7="-","【-】","【"&amp;SUBSTITUTE(TEXT(CW7,"#,##0.00"),"-","△")&amp;"】"))</f>
        <v>【52.55】</v>
      </c>
      <c r="CX6" s="21">
        <f>IF(CX7="",NA(),CX7)</f>
        <v>83.86</v>
      </c>
      <c r="CY6" s="21">
        <f t="shared" ref="CY6:DG6" si="11">IF(CY7="",NA(),CY7)</f>
        <v>83.57</v>
      </c>
      <c r="CZ6" s="21">
        <f t="shared" si="11"/>
        <v>84.5</v>
      </c>
      <c r="DA6" s="21">
        <f t="shared" si="11"/>
        <v>85.44</v>
      </c>
      <c r="DB6" s="21">
        <f t="shared" si="11"/>
        <v>86.71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122190</v>
      </c>
      <c r="D7" s="23">
        <v>47</v>
      </c>
      <c r="E7" s="23">
        <v>17</v>
      </c>
      <c r="F7" s="23">
        <v>5</v>
      </c>
      <c r="G7" s="23">
        <v>0</v>
      </c>
      <c r="H7" s="23" t="s">
        <v>98</v>
      </c>
      <c r="I7" s="23" t="s">
        <v>99</v>
      </c>
      <c r="J7" s="23" t="s">
        <v>100</v>
      </c>
      <c r="K7" s="23" t="s">
        <v>101</v>
      </c>
      <c r="L7" s="23" t="s">
        <v>102</v>
      </c>
      <c r="M7" s="23" t="s">
        <v>103</v>
      </c>
      <c r="N7" s="24" t="s">
        <v>104</v>
      </c>
      <c r="O7" s="24" t="s">
        <v>105</v>
      </c>
      <c r="P7" s="24">
        <v>0.16</v>
      </c>
      <c r="Q7" s="24">
        <v>100</v>
      </c>
      <c r="R7" s="24">
        <v>3520</v>
      </c>
      <c r="S7" s="24">
        <v>270085</v>
      </c>
      <c r="T7" s="24">
        <v>368.16</v>
      </c>
      <c r="U7" s="24">
        <v>733.61</v>
      </c>
      <c r="V7" s="24">
        <v>444</v>
      </c>
      <c r="W7" s="24">
        <v>0.37</v>
      </c>
      <c r="X7" s="24">
        <v>1200</v>
      </c>
      <c r="Y7" s="24">
        <v>66.239999999999995</v>
      </c>
      <c r="Z7" s="24">
        <v>67.900000000000006</v>
      </c>
      <c r="AA7" s="24">
        <v>68.27</v>
      </c>
      <c r="AB7" s="24">
        <v>68.69</v>
      </c>
      <c r="AC7" s="24">
        <v>78.12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1663</v>
      </c>
      <c r="BG7" s="24">
        <v>1545.96</v>
      </c>
      <c r="BH7" s="24">
        <v>1446.89</v>
      </c>
      <c r="BI7" s="24">
        <v>1371.93</v>
      </c>
      <c r="BJ7" s="24">
        <v>1663.6</v>
      </c>
      <c r="BK7" s="24">
        <v>789.46</v>
      </c>
      <c r="BL7" s="24">
        <v>826.83</v>
      </c>
      <c r="BM7" s="24">
        <v>867.83</v>
      </c>
      <c r="BN7" s="24">
        <v>791.76</v>
      </c>
      <c r="BO7" s="24">
        <v>900.82</v>
      </c>
      <c r="BP7" s="24">
        <v>809.19</v>
      </c>
      <c r="BQ7" s="24">
        <v>21.58</v>
      </c>
      <c r="BR7" s="24">
        <v>21.04</v>
      </c>
      <c r="BS7" s="24">
        <v>19.37</v>
      </c>
      <c r="BT7" s="24">
        <v>18.309999999999999</v>
      </c>
      <c r="BU7" s="24">
        <v>18.829999999999998</v>
      </c>
      <c r="BV7" s="24">
        <v>57.77</v>
      </c>
      <c r="BW7" s="24">
        <v>57.31</v>
      </c>
      <c r="BX7" s="24">
        <v>57.08</v>
      </c>
      <c r="BY7" s="24">
        <v>56.26</v>
      </c>
      <c r="BZ7" s="24">
        <v>52.94</v>
      </c>
      <c r="CA7" s="24">
        <v>57.02</v>
      </c>
      <c r="CB7" s="24">
        <v>718.48</v>
      </c>
      <c r="CC7" s="24">
        <v>757.38</v>
      </c>
      <c r="CD7" s="24">
        <v>813.61</v>
      </c>
      <c r="CE7" s="24">
        <v>770.26</v>
      </c>
      <c r="CF7" s="24">
        <v>699.49</v>
      </c>
      <c r="CG7" s="24">
        <v>274.35000000000002</v>
      </c>
      <c r="CH7" s="24">
        <v>273.52</v>
      </c>
      <c r="CI7" s="24">
        <v>274.99</v>
      </c>
      <c r="CJ7" s="24">
        <v>282.08999999999997</v>
      </c>
      <c r="CK7" s="24">
        <v>303.27999999999997</v>
      </c>
      <c r="CL7" s="24">
        <v>273.68</v>
      </c>
      <c r="CM7" s="24">
        <v>34.229999999999997</v>
      </c>
      <c r="CN7" s="24">
        <v>33.15</v>
      </c>
      <c r="CO7" s="24">
        <v>32.35</v>
      </c>
      <c r="CP7" s="24">
        <v>34.5</v>
      </c>
      <c r="CQ7" s="24">
        <v>40.43</v>
      </c>
      <c r="CR7" s="24">
        <v>50.68</v>
      </c>
      <c r="CS7" s="24">
        <v>50.14</v>
      </c>
      <c r="CT7" s="24">
        <v>54.83</v>
      </c>
      <c r="CU7" s="24">
        <v>66.53</v>
      </c>
      <c r="CV7" s="24">
        <v>52.35</v>
      </c>
      <c r="CW7" s="24">
        <v>52.55</v>
      </c>
      <c r="CX7" s="24">
        <v>83.86</v>
      </c>
      <c r="CY7" s="24">
        <v>83.57</v>
      </c>
      <c r="CZ7" s="24">
        <v>84.5</v>
      </c>
      <c r="DA7" s="24">
        <v>85.44</v>
      </c>
      <c r="DB7" s="24">
        <v>86.71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2023-12-12T02:53:34Z</dcterms:created>
  <dcterms:modified xsi:type="dcterms:W3CDTF">2024-02-27T08:13:50Z</dcterms:modified>
  <cp:category/>
</cp:coreProperties>
</file>