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0C343F44-842B-4306-AC81-F7997046AC01}" xr6:coauthVersionLast="47" xr6:coauthVersionMax="47" xr10:uidLastSave="{00000000-0000-0000-0000-000000000000}"/>
  <workbookProtection workbookAlgorithmName="SHA-512" workbookHashValue="UTKahjy5Q0U0LHCDVD37uqsmANQbCEQ+5WA5rVYgLKSlUrV/zKZsu51+i72nst2M4P0VJQ25WgC8euSasGc+Yg==" workbookSaltValue="ynUHpuTZMIm97Ds2nK/o6A==" workbookSpinCount="100000" lockStructure="1"/>
  <bookViews>
    <workbookView xWindow="14295" yWindow="0" windowWidth="14610" windowHeight="155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R6" i="5"/>
  <c r="Q6" i="5"/>
  <c r="P6" i="5"/>
  <c r="O6" i="5"/>
  <c r="I10" i="4" s="1"/>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P10" i="4"/>
  <c r="B10" i="4"/>
  <c r="BB8" i="4"/>
  <c r="AT8" i="4"/>
  <c r="AL8" i="4"/>
  <c r="AD8" i="4"/>
  <c r="B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<sst xmlns="http://schemas.openxmlformats.org/spreadsheetml/2006/main" count="236" uniqueCount="118">
  <si>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</si>
  <si>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</si>
  <si>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</si>
  <si>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</si>
  <si>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</si>
  <si>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</si>
  <si>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</si>
  <si>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</si>
  <si>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</si>
  <si>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</si>
  <si>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</si>
  <si>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</si>
  <si>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</si>
  <si>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</si>
  <si>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</si>
  <si>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</si>
  <si>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</si>
  <si>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</si>
  <si>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</si>
  <si>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</si>
  <si>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</si>
  <si>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</si>
  <si>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</si>
  <si>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</si>
  <si>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</si>
  <si>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</si>
  <si>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</si>
  <si>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</si>
  <si>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</si>
  <si>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</si>
  <si>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</si>
  <si>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</si>
  <si>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</si>
  <si>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</si>
  <si>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</si>
  <si>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</si>
  <si>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</si>
  <si>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</si>
  <si>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</si>
  <si>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</si>
  <si>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</si>
  <si>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</si>
  <si>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</si>
  <si>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</si>
  <si>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</si>
  <si>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</si>
  <si>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</si>
  <si>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</si>
  <si>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</si>
  <si>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</si>
  <si>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</si>
  <si>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</si>
  <si>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</si>
  <si>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</si>
  <si>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</si>
  <si>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</si>
  <si>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</si>
  <si>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</si>
  <si>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</si>
  <si>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</si>
  <si>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</si>
  <si>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</si>
  <si>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</si>
  <si>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</si>
  <si>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</si>
  <si>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</si>
  <si>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</si>
  <si>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</si>
  <si>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</si>
  <si>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</si>
  <si>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</si>
  <si>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</si>
  <si>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</si>
  <si>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</si>
  <si>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</si>
  <si>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</si>
  <si>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</si>
  <si>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</si>
  <si>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</si>
  <si>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</si>
  <si>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</si>
  <si>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</si>
  <si>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</si>
  <si>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</si>
  <si>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</si>
  <si>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</si>
  <si>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</si>
  <si>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</si>
  <si>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</si>
  <si>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</si>
  <si>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</si>
  <si>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</si>
  <si>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</si>
  <si>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</si>
  <si>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</si>
  <si>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</si>
  <si>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佐倉市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</si>
  <si>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</si>
  <si>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</si>
  <si>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</si>
  <si>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</si>
  <si>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</si>
  <si>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</si>
  <si>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</si>
  <si>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</si>
  <si>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</si>
  <si>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</si>
  <si>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</si>
  <si>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</si>
  <si>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</si>
  <si>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</si>
  <si>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</si>
  <si>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</si>
  <si>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</si>
  <si>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</si>
  <si>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
　全国平均、類似団体平均と比較して、当指標の数値は低いもののその差は縮まってきており、昭和40～50年代にかけ最も多くの下水道管を設置していることから、今後も増加が見込まれる。
②管渠老朽化率
　法定耐用年数を超えた管渠が出始め、老朽化が進行している。
③管渠改善率
　当指標は、ストックマネジメント計画に基づく毎年度の更新工事の状況を反映するため大幅な変動は無く、今後も推移することが予想される。</t>
    <rPh sb="148" eb="149">
      <t>トウ</t>
    </rPh>
    <rPh sb="149" eb="151">
      <t>シヒョウ</t>
    </rPh>
    <rPh sb="169" eb="172">
      <t>マイネンド</t>
    </rPh>
    <rPh sb="178" eb="180">
      <t>ジョウキョウ</t>
    </rPh>
    <rPh sb="181" eb="183">
      <t>ハンエイ</t>
    </rPh>
    <rPh sb="187" eb="189">
      <t>オオハバ</t>
    </rPh>
    <rPh sb="190" eb="192">
      <t>ヘンドウ</t>
    </rPh>
    <rPh sb="193" eb="194">
      <t>ナ</t>
    </rPh>
    <rPh sb="196" eb="198">
      <t>コンゴ</t>
    </rPh>
    <rPh sb="199" eb="201">
      <t>スイイ</t>
    </rPh>
    <rPh sb="206" eb="208">
      <t>ヨソウ</t>
    </rPh>
    <phoneticPr fontId="4"/>
  </si>
  <si>
    <t>　前年比で経常収支比率は若干悪化しているものの、100％を超えを維持しており、流動比率も年々上昇している。
　現時点での財務指標は良好だが、管路等下水道施設の老朽化の上昇率が大きく、今後もさらに進行していくことが予想されるため、経営状況を注視し、定期的に事業量の見直しや使用料のあり方等についての検討も図っていく。</t>
    <rPh sb="5" eb="11">
      <t>ケイジョウシュウシヒリツ</t>
    </rPh>
    <rPh sb="12" eb="14">
      <t>ジャッカン</t>
    </rPh>
    <rPh sb="29" eb="30">
      <t>コ</t>
    </rPh>
    <rPh sb="32" eb="34">
      <t>イジ</t>
    </rPh>
    <rPh sb="39" eb="43">
      <t>リュウドウヒリツ</t>
    </rPh>
    <rPh sb="44" eb="46">
      <t>ネンネン</t>
    </rPh>
    <rPh sb="46" eb="48">
      <t>ジョウショウ</t>
    </rPh>
    <rPh sb="83" eb="85">
      <t>ジョウショウ</t>
    </rPh>
    <rPh sb="85" eb="86">
      <t>リツ</t>
    </rPh>
    <rPh sb="87" eb="88">
      <t>オオ</t>
    </rPh>
    <rPh sb="91" eb="93">
      <t>コンゴ</t>
    </rPh>
    <rPh sb="106" eb="108">
      <t>ヨソウ</t>
    </rPh>
    <phoneticPr fontId="4"/>
  </si>
  <si>
    <t>①経常収支比率　
　100％を超え、全国平均、類似団体平均ともに上回っている。
②累積欠損比率
　累積欠損金の発生はない。　
③流動比率
　順調に上昇しており、全国平均や類似団体平均と比べて高い水準にある。
　今後に控える老朽化施設の更新工事に資金が必要なため、現預金を留保しておく必要がある。
④企業債残高対事業規模比率
　企業債残高がもともと少ないこともあり全国・類似団体平均と比較し良好な数値を示している。
⑤経費回収率
　コロナ禍における負担軽減のため下水道料金の基本料金減免を実施したことにより、前年度よりも減少している。　　　 
⑥汚水処理原価　　
　人口減少や下水道料金の基本料金減免により、分母となる有収水量が減少したため、増加となった。
⑦施設利用率
　当市は処理場を持たない。
⑧水洗化率
　前年度からほぼ横ばいの状況。引き続き、佐倉市上下水道ビジョンに基づき、接続奨励などの実施により水洗化率の向上に努める。</t>
    <rPh sb="122" eb="124">
      <t>シキン</t>
    </rPh>
    <rPh sb="125" eb="127">
      <t>ヒツヨウ</t>
    </rPh>
    <rPh sb="135" eb="137">
      <t>リュウホ</t>
    </rPh>
    <rPh sb="141" eb="143">
      <t>ヒツヨウ</t>
    </rPh>
    <rPh sb="236" eb="240">
      <t>キホンリョウキン</t>
    </rPh>
    <rPh sb="243" eb="245">
      <t>ジッシ</t>
    </rPh>
    <rPh sb="282" eb="286">
      <t>ジンコウゲンショウ</t>
    </rPh>
    <rPh sb="303" eb="305">
      <t>ブンボ</t>
    </rPh>
    <rPh sb="320" eb="32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</si>
</sst>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0.27</c:v>
                </c:pt>
                <c:pt idx="1">
                  <c:v>0.2</c:v>
                </c:pt>
                <c:pt idx="2">
                  <c:v>0.2</c:v>
                </c:pt>
                <c:pt idx="3">
                  <c:v>0.11</c:v>
                </c:pt>
                <c:pt idx="4">
                  <c:v>0.19</c:v>
                </c:pt>
              </c:numCache>
            </c:numRef>
          </c:val>
          <c:extLst>
            <c:ext xmlns:c16="http://schemas.microsoft.com/office/drawing/2014/chart" uri="{C3380CC4-5D6E-409C-BE32-E72D297353CC}">
              <c16:uniqueId val="{00000000-5948-4F3F-BD8C-A21FB5C80CF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5948-4F3F-BD8C-A21FB5C80CF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2C-4CDB-8C0A-F1C1CB1A59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E72C-4CDB-8C0A-F1C1CB1A59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98.08</c:v>
                </c:pt>
                <c:pt idx="1">
                  <c:v>98.17</c:v>
                </c:pt>
                <c:pt idx="2">
                  <c:v>98.66</c:v>
                </c:pt>
                <c:pt idx="3">
                  <c:v>98.64</c:v>
                </c:pt>
                <c:pt idx="4">
                  <c:v>98.66</c:v>
                </c:pt>
              </c:numCache>
            </c:numRef>
          </c:val>
          <c:extLst>
            <c:ext xmlns:c16="http://schemas.microsoft.com/office/drawing/2014/chart" uri="{C3380CC4-5D6E-409C-BE32-E72D297353CC}">
              <c16:uniqueId val="{00000000-85FE-48F0-B01A-53AAF004B0C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85FE-48F0-B01A-53AAF004B0C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121.36</c:v>
                </c:pt>
                <c:pt idx="1">
                  <c:v>119.13</c:v>
                </c:pt>
                <c:pt idx="2">
                  <c:v>114.77</c:v>
                </c:pt>
                <c:pt idx="3">
                  <c:v>115.66</c:v>
                </c:pt>
                <c:pt idx="4">
                  <c:v>114.42</c:v>
                </c:pt>
              </c:numCache>
            </c:numRef>
          </c:val>
          <c:extLst>
            <c:ext xmlns:c16="http://schemas.microsoft.com/office/drawing/2014/chart" uri="{C3380CC4-5D6E-409C-BE32-E72D297353CC}">
              <c16:uniqueId val="{00000000-DE11-4FAF-AADB-5993559BF8D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DE11-4FAF-AADB-5993559BF8D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17.93</c:v>
                </c:pt>
                <c:pt idx="1">
                  <c:v>21.2</c:v>
                </c:pt>
                <c:pt idx="2">
                  <c:v>24.57</c:v>
                </c:pt>
                <c:pt idx="3">
                  <c:v>27.51</c:v>
                </c:pt>
                <c:pt idx="4">
                  <c:v>30.68</c:v>
                </c:pt>
              </c:numCache>
            </c:numRef>
          </c:val>
          <c:extLst>
            <c:ext xmlns:c16="http://schemas.microsoft.com/office/drawing/2014/chart" uri="{C3380CC4-5D6E-409C-BE32-E72D297353CC}">
              <c16:uniqueId val="{00000000-8401-4FA3-8DBF-57A9E0D3904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8401-4FA3-8DBF-57A9E0D3904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quot;-&quot;">
                  <c:v>0.79</c:v>
                </c:pt>
                <c:pt idx="4" formatCode="#,##0.00;&quot;△&quot;#,##0.00;&quot;-&quot;">
                  <c:v>1.85</c:v>
                </c:pt>
              </c:numCache>
            </c:numRef>
          </c:val>
          <c:extLst>
            <c:ext xmlns:c16="http://schemas.microsoft.com/office/drawing/2014/chart" uri="{C3380CC4-5D6E-409C-BE32-E72D297353CC}">
              <c16:uniqueId val="{00000000-C233-498A-A499-65E4BEB011B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C233-498A-A499-65E4BEB011B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28-484E-B29D-C7B1CF7E51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9B28-484E-B29D-C7B1CF7E51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352.29</c:v>
                </c:pt>
                <c:pt idx="1">
                  <c:v>467.95</c:v>
                </c:pt>
                <c:pt idx="2">
                  <c:v>634.74</c:v>
                </c:pt>
                <c:pt idx="3">
                  <c:v>763.09</c:v>
                </c:pt>
                <c:pt idx="4">
                  <c:v>1132.44</c:v>
                </c:pt>
              </c:numCache>
            </c:numRef>
          </c:val>
          <c:extLst>
            <c:ext xmlns:c16="http://schemas.microsoft.com/office/drawing/2014/chart" uri="{C3380CC4-5D6E-409C-BE32-E72D297353CC}">
              <c16:uniqueId val="{00000000-8867-404C-8423-0BB54020E1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8867-404C-8423-0BB54020E1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91.16</c:v>
                </c:pt>
                <c:pt idx="1">
                  <c:v>84.72</c:v>
                </c:pt>
                <c:pt idx="2">
                  <c:v>101.85</c:v>
                </c:pt>
                <c:pt idx="3">
                  <c:v>97.35</c:v>
                </c:pt>
                <c:pt idx="4">
                  <c:v>104.79</c:v>
                </c:pt>
              </c:numCache>
            </c:numRef>
          </c:val>
          <c:extLst>
            <c:ext xmlns:c16="http://schemas.microsoft.com/office/drawing/2014/chart" uri="{C3380CC4-5D6E-409C-BE32-E72D297353CC}">
              <c16:uniqueId val="{00000000-0CD0-44D3-B756-828C128E8B6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0CD0-44D3-B756-828C128E8B6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140.26</c:v>
                </c:pt>
                <c:pt idx="1">
                  <c:v>131.75</c:v>
                </c:pt>
                <c:pt idx="2">
                  <c:v>125.98</c:v>
                </c:pt>
                <c:pt idx="3">
                  <c:v>124.72</c:v>
                </c:pt>
                <c:pt idx="4">
                  <c:v>114.61</c:v>
                </c:pt>
              </c:numCache>
            </c:numRef>
          </c:val>
          <c:extLst>
            <c:ext xmlns:c16="http://schemas.microsoft.com/office/drawing/2014/chart" uri="{C3380CC4-5D6E-409C-BE32-E72D297353CC}">
              <c16:uniqueId val="{00000000-880F-44D5-B59D-7C47882A7C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880F-44D5-B59D-7C47882A7C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103.45</c:v>
                </c:pt>
                <c:pt idx="1">
                  <c:v>110.11</c:v>
                </c:pt>
                <c:pt idx="2">
                  <c:v>113.41</c:v>
                </c:pt>
                <c:pt idx="3">
                  <c:v>115.19</c:v>
                </c:pt>
                <c:pt idx="4">
                  <c:v>118</c:v>
                </c:pt>
              </c:numCache>
            </c:numRef>
          </c:val>
          <c:extLst>
            <c:ext xmlns:c16="http://schemas.microsoft.com/office/drawing/2014/chart" uri="{C3380CC4-5D6E-409C-BE32-E72D297353CC}">
              <c16:uniqueId val="{00000000-4348-463C-992D-222D59BEA9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4348-463C-992D-222D59BEA9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佐倉市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自治体職員</v>
      </c>
      <c r="AE8" s="66"/>
      <c r="AF8" s="66"/>
      <c r="AG8" s="66"/>
      <c r="AH8" s="66"/>
      <c r="AI8" s="66"/>
      <c r="AJ8" s="66"/>
      <c r="AK8" s="3"/>
      <c r="AL8" s="45">
        <f>データ!S6</f>
        <v>171460</v>
      </c>
      <c r="AM8" s="45"/>
      <c r="AN8" s="45"/>
      <c r="AO8" s="45"/>
      <c r="AP8" s="45"/>
      <c r="AQ8" s="45"/>
      <c r="AR8" s="45"/>
      <c r="AS8" s="45"/>
      <c r="AT8" s="46">
        <f>データ!T6</f>
        <v>103.69</v>
      </c>
      <c r="AU8" s="46"/>
      <c r="AV8" s="46"/>
      <c r="AW8" s="46"/>
      <c r="AX8" s="46"/>
      <c r="AY8" s="46"/>
      <c r="AZ8" s="46"/>
      <c r="BA8" s="46"/>
      <c r="BB8" s="46">
        <f>データ!U6</f>
        <v>1653.58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92.71</v>
      </c>
      <c r="J10" s="46"/>
      <c r="K10" s="46"/>
      <c r="L10" s="46"/>
      <c r="M10" s="46"/>
      <c r="N10" s="46"/>
      <c r="O10" s="46"/>
      <c r="P10" s="46">
        <f>データ!P6</f>
        <v>92.13</v>
      </c>
      <c r="Q10" s="46"/>
      <c r="R10" s="46"/>
      <c r="S10" s="46"/>
      <c r="T10" s="46"/>
      <c r="U10" s="46"/>
      <c r="V10" s="46"/>
      <c r="W10" s="46">
        <f>データ!Q6</f>
        <v>82.37</v>
      </c>
      <c r="X10" s="46"/>
      <c r="Y10" s="46"/>
      <c r="Z10" s="46"/>
      <c r="AA10" s="46"/>
      <c r="AB10" s="46"/>
      <c r="AC10" s="46"/>
      <c r="AD10" s="45">
        <f>データ!R6</f>
        <v>2472</v>
      </c>
      <c r="AE10" s="45"/>
      <c r="AF10" s="45"/>
      <c r="AG10" s="45"/>
      <c r="AH10" s="45"/>
      <c r="AI10" s="45"/>
      <c r="AJ10" s="45"/>
      <c r="AK10" s="2"/>
      <c r="AL10" s="45">
        <f>データ!V6</f>
        <v>157572</v>
      </c>
      <c r="AM10" s="45"/>
      <c r="AN10" s="45"/>
      <c r="AO10" s="45"/>
      <c r="AP10" s="45"/>
      <c r="AQ10" s="45"/>
      <c r="AR10" s="45"/>
      <c r="AS10" s="45"/>
      <c r="AT10" s="46">
        <f>データ!W6</f>
        <v>25.14</v>
      </c>
      <c r="AU10" s="46"/>
      <c r="AV10" s="46"/>
      <c r="AW10" s="46"/>
      <c r="AX10" s="46"/>
      <c r="AY10" s="46"/>
      <c r="AZ10" s="46"/>
      <c r="BA10" s="46"/>
      <c r="BB10" s="46">
        <f>データ!X6</f>
        <v>6267.78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0M4mhqxkkgIBnH/6EFrvdvHOTBTFNtjQjO8pmW/c1gkwUFtqSCBvoMRyeH1v489JRTUcMYyul+M20yZN/HTONA==" saltValue="fyQ4YFGkdB1Y1mTH2VKD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122122</v>
      </c>
      <c r="D6" s="19">
        <f t="shared" si="3"/>
        <v>46</v>
      </c>
      <c r="E6" s="19">
        <f t="shared" si="3"/>
        <v>17</v>
      </c>
      <c r="F6" s="19">
        <f t="shared" si="3"/>
        <v>1</v>
      </c>
      <c r="G6" s="19">
        <f t="shared" si="3"/>
        <v>0</v>
      </c>
      <c r="H6" s="19" t="str">
        <f t="shared" si="3"/>
        <v>千葉県　佐倉市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92.71</v>
      </c>
      <c r="P6" s="20">
        <f t="shared" si="3"/>
        <v>92.13</v>
      </c>
      <c r="Q6" s="20">
        <f t="shared" si="3"/>
        <v>82.37</v>
      </c>
      <c r="R6" s="20">
        <f t="shared" si="3"/>
        <v>2472</v>
      </c>
      <c r="S6" s="20">
        <f t="shared" si="3"/>
        <v>171460</v>
      </c>
      <c r="T6" s="20">
        <f t="shared" si="3"/>
        <v>103.69</v>
      </c>
      <c r="U6" s="20">
        <f t="shared" si="3"/>
        <v>1653.58</v>
      </c>
      <c r="V6" s="20">
        <f t="shared" si="3"/>
        <v>157572</v>
      </c>
      <c r="W6" s="20">
        <f t="shared" si="3"/>
        <v>25.14</v>
      </c>
      <c r="X6" s="20">
        <f t="shared" si="3"/>
        <v>6267.78</v>
      </c>
      <c r="Y6" s="21">
        <f>IF(Y7="",NA(),Y7)</f>
        <v>121.36</v>
      </c>
      <c r="Z6" s="21">
        <f t="shared" ref="Z6:AH6" si="4">IF(Z7="",NA(),Z7)</f>
        <v>119.13</v>
      </c>
      <c r="AA6" s="21">
        <f t="shared" si="4"/>
        <v>114.77</v>
      </c>
      <c r="AB6" s="21">
        <f t="shared" si="4"/>
        <v>115.66</v>
      </c>
      <c r="AC6" s="21">
        <f t="shared" si="4"/>
        <v>114.42</v>
      </c>
      <c r="AD6" s="21">
        <f t="shared" si="4"/>
        <v>107.64</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1">
        <f t="shared" si="5"/>
        <v>9.1999999999999993</v>
      </c>
      <c r="AP6" s="21">
        <f t="shared" si="5"/>
        <v>7.69</v>
      </c>
      <c r="AQ6" s="21">
        <f t="shared" si="5"/>
        <v>5.95</v>
      </c>
      <c r="AR6" s="21">
        <f t="shared" si="5"/>
        <v>5.27</v>
      </c>
      <c r="AS6" s="21">
        <f t="shared" si="5"/>
        <v>4.83</v>
      </c>
      <c r="AT6" s="20" t="str">
        <f>IF(AT7="","",IF(AT7="-","【-】","【"&amp;SUBSTITUTE(TEXT(AT7,"#,##0.00"),"-","△")&amp;"】"))</f>
        <v>【3.15】</v>
      </c>
      <c r="AU6" s="21">
        <f>IF(AU7="",NA(),AU7)</f>
        <v>352.29</v>
      </c>
      <c r="AV6" s="21">
        <f t="shared" ref="AV6:BD6" si="6">IF(AV7="",NA(),AV7)</f>
        <v>467.95</v>
      </c>
      <c r="AW6" s="21">
        <f t="shared" si="6"/>
        <v>634.74</v>
      </c>
      <c r="AX6" s="21">
        <f t="shared" si="6"/>
        <v>763.09</v>
      </c>
      <c r="AY6" s="21">
        <f t="shared" si="6"/>
        <v>1132.44</v>
      </c>
      <c r="AZ6" s="21">
        <f t="shared" si="6"/>
        <v>72.22</v>
      </c>
      <c r="BA6" s="21">
        <f t="shared" si="6"/>
        <v>73.02</v>
      </c>
      <c r="BB6" s="21">
        <f t="shared" si="6"/>
        <v>72.930000000000007</v>
      </c>
      <c r="BC6" s="21">
        <f t="shared" si="6"/>
        <v>80.08</v>
      </c>
      <c r="BD6" s="21">
        <f t="shared" si="6"/>
        <v>87.33</v>
      </c>
      <c r="BE6" s="20" t="str">
        <f>IF(BE7="","",IF(BE7="-","【-】","【"&amp;SUBSTITUTE(TEXT(BE7,"#,##0.00"),"-","△")&amp;"】"))</f>
        <v>【73.44】</v>
      </c>
      <c r="BF6" s="21">
        <f>IF(BF7="",NA(),BF7)</f>
        <v>91.16</v>
      </c>
      <c r="BG6" s="21">
        <f t="shared" ref="BG6:BO6" si="7">IF(BG7="",NA(),BG7)</f>
        <v>84.72</v>
      </c>
      <c r="BH6" s="21">
        <f t="shared" si="7"/>
        <v>101.85</v>
      </c>
      <c r="BI6" s="21">
        <f t="shared" si="7"/>
        <v>97.35</v>
      </c>
      <c r="BJ6" s="21">
        <f t="shared" si="7"/>
        <v>104.79</v>
      </c>
      <c r="BK6" s="21">
        <f t="shared" si="7"/>
        <v>730.93</v>
      </c>
      <c r="BL6" s="21">
        <f t="shared" si="7"/>
        <v>708.89</v>
      </c>
      <c r="BM6" s="21">
        <f t="shared" si="7"/>
        <v>730.52</v>
      </c>
      <c r="BN6" s="21">
        <f t="shared" si="7"/>
        <v>672.33</v>
      </c>
      <c r="BO6" s="21">
        <f t="shared" si="7"/>
        <v>668.8</v>
      </c>
      <c r="BP6" s="20" t="str">
        <f>IF(BP7="","",IF(BP7="-","【-】","【"&amp;SUBSTITUTE(TEXT(BP7,"#,##0.00"),"-","△")&amp;"】"))</f>
        <v>【652.82】</v>
      </c>
      <c r="BQ6" s="21">
        <f>IF(BQ7="",NA(),BQ7)</f>
        <v>140.26</v>
      </c>
      <c r="BR6" s="21">
        <f t="shared" ref="BR6:BZ6" si="8">IF(BR7="",NA(),BR7)</f>
        <v>131.75</v>
      </c>
      <c r="BS6" s="21">
        <f t="shared" si="8"/>
        <v>125.98</v>
      </c>
      <c r="BT6" s="21">
        <f t="shared" si="8"/>
        <v>124.72</v>
      </c>
      <c r="BU6" s="21">
        <f t="shared" si="8"/>
        <v>114.61</v>
      </c>
      <c r="BV6" s="21">
        <f t="shared" si="8"/>
        <v>98.09</v>
      </c>
      <c r="BW6" s="21">
        <f t="shared" si="8"/>
        <v>97.91</v>
      </c>
      <c r="BX6" s="21">
        <f t="shared" si="8"/>
        <v>98.61</v>
      </c>
      <c r="BY6" s="21">
        <f t="shared" si="8"/>
        <v>98.75</v>
      </c>
      <c r="BZ6" s="21">
        <f t="shared" si="8"/>
        <v>98.36</v>
      </c>
      <c r="CA6" s="20" t="str">
        <f>IF(CA7="","",IF(CA7="-","【-】","【"&amp;SUBSTITUTE(TEXT(CA7,"#,##0.00"),"-","△")&amp;"】"))</f>
        <v>【97.61】</v>
      </c>
      <c r="CB6" s="21">
        <f>IF(CB7="",NA(),CB7)</f>
        <v>103.45</v>
      </c>
      <c r="CC6" s="21">
        <f t="shared" ref="CC6:CK6" si="9">IF(CC7="",NA(),CC7)</f>
        <v>110.11</v>
      </c>
      <c r="CD6" s="21">
        <f t="shared" si="9"/>
        <v>113.41</v>
      </c>
      <c r="CE6" s="21">
        <f t="shared" si="9"/>
        <v>115.19</v>
      </c>
      <c r="CF6" s="21">
        <f t="shared" si="9"/>
        <v>118</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61.93</v>
      </c>
      <c r="CS6" s="21">
        <f t="shared" si="10"/>
        <v>61.32</v>
      </c>
      <c r="CT6" s="21">
        <f t="shared" si="10"/>
        <v>61.7</v>
      </c>
      <c r="CU6" s="21">
        <f t="shared" si="10"/>
        <v>63.04</v>
      </c>
      <c r="CV6" s="21">
        <f t="shared" si="10"/>
        <v>60.55</v>
      </c>
      <c r="CW6" s="20" t="str">
        <f>IF(CW7="","",IF(CW7="-","【-】","【"&amp;SUBSTITUTE(TEXT(CW7,"#,##0.00"),"-","△")&amp;"】"))</f>
        <v>【59.10】</v>
      </c>
      <c r="CX6" s="21">
        <f>IF(CX7="",NA(),CX7)</f>
        <v>98.08</v>
      </c>
      <c r="CY6" s="21">
        <f t="shared" ref="CY6:DG6" si="11">IF(CY7="",NA(),CY7)</f>
        <v>98.17</v>
      </c>
      <c r="CZ6" s="21">
        <f t="shared" si="11"/>
        <v>98.66</v>
      </c>
      <c r="DA6" s="21">
        <f t="shared" si="11"/>
        <v>98.64</v>
      </c>
      <c r="DB6" s="21">
        <f t="shared" si="11"/>
        <v>98.66</v>
      </c>
      <c r="DC6" s="21">
        <f t="shared" si="11"/>
        <v>94.45</v>
      </c>
      <c r="DD6" s="21">
        <f t="shared" si="11"/>
        <v>94.58</v>
      </c>
      <c r="DE6" s="21">
        <f t="shared" si="11"/>
        <v>94.56</v>
      </c>
      <c r="DF6" s="21">
        <f t="shared" si="11"/>
        <v>94.75</v>
      </c>
      <c r="DG6" s="21">
        <f t="shared" si="11"/>
        <v>94.92</v>
      </c>
      <c r="DH6" s="20" t="str">
        <f>IF(DH7="","",IF(DH7="-","【-】","【"&amp;SUBSTITUTE(TEXT(DH7,"#,##0.00"),"-","△")&amp;"】"))</f>
        <v>【95.82】</v>
      </c>
      <c r="DI6" s="21">
        <f>IF(DI7="",NA(),DI7)</f>
        <v>17.93</v>
      </c>
      <c r="DJ6" s="21">
        <f t="shared" ref="DJ6:DR6" si="12">IF(DJ7="",NA(),DJ7)</f>
        <v>21.2</v>
      </c>
      <c r="DK6" s="21">
        <f t="shared" si="12"/>
        <v>24.57</v>
      </c>
      <c r="DL6" s="21">
        <f t="shared" si="12"/>
        <v>27.51</v>
      </c>
      <c r="DM6" s="21">
        <f t="shared" si="12"/>
        <v>30.68</v>
      </c>
      <c r="DN6" s="21">
        <f t="shared" si="12"/>
        <v>30.45</v>
      </c>
      <c r="DO6" s="21">
        <f t="shared" si="12"/>
        <v>31.01</v>
      </c>
      <c r="DP6" s="21">
        <f t="shared" si="12"/>
        <v>28.87</v>
      </c>
      <c r="DQ6" s="21">
        <f t="shared" si="12"/>
        <v>31.34</v>
      </c>
      <c r="DR6" s="21">
        <f t="shared" si="12"/>
        <v>32.909999999999997</v>
      </c>
      <c r="DS6" s="20" t="str">
        <f>IF(DS7="","",IF(DS7="-","【-】","【"&amp;SUBSTITUTE(TEXT(DS7,"#,##0.00"),"-","△")&amp;"】"))</f>
        <v>【39.74】</v>
      </c>
      <c r="DT6" s="20">
        <f>IF(DT7="",NA(),DT7)</f>
        <v>0</v>
      </c>
      <c r="DU6" s="20">
        <f t="shared" ref="DU6:EC6" si="13">IF(DU7="",NA(),DU7)</f>
        <v>0</v>
      </c>
      <c r="DV6" s="20">
        <f t="shared" si="13"/>
        <v>0</v>
      </c>
      <c r="DW6" s="21">
        <f t="shared" si="13"/>
        <v>0.79</v>
      </c>
      <c r="DX6" s="21">
        <f t="shared" si="13"/>
        <v>1.85</v>
      </c>
      <c r="DY6" s="21">
        <f t="shared" si="13"/>
        <v>4.8499999999999996</v>
      </c>
      <c r="DZ6" s="21">
        <f t="shared" si="13"/>
        <v>4.95</v>
      </c>
      <c r="EA6" s="21">
        <f t="shared" si="13"/>
        <v>5.64</v>
      </c>
      <c r="EB6" s="21">
        <f t="shared" si="13"/>
        <v>6.43</v>
      </c>
      <c r="EC6" s="21">
        <f t="shared" si="13"/>
        <v>7.75</v>
      </c>
      <c r="ED6" s="20" t="str">
        <f>IF(ED7="","",IF(ED7="-","【-】","【"&amp;SUBSTITUTE(TEXT(ED7,"#,##0.00"),"-","△")&amp;"】"))</f>
        <v>【7.62】</v>
      </c>
      <c r="EE6" s="21">
        <f>IF(EE7="",NA(),EE7)</f>
        <v>0.27</v>
      </c>
      <c r="EF6" s="21">
        <f t="shared" ref="EF6:EN6" si="14">IF(EF7="",NA(),EF7)</f>
        <v>0.2</v>
      </c>
      <c r="EG6" s="21">
        <f t="shared" si="14"/>
        <v>0.2</v>
      </c>
      <c r="EH6" s="21">
        <f t="shared" si="14"/>
        <v>0.11</v>
      </c>
      <c r="EI6" s="21">
        <f t="shared" si="14"/>
        <v>0.19</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15">
      <c r="A7" s="14"/>
      <c r="B7" s="23">
        <v>2022</v>
      </c>
      <c r="C7" s="23">
        <v>122122</v>
      </c>
      <c r="D7" s="23">
        <v>46</v>
      </c>
      <c r="E7" s="23">
        <v>17</v>
      </c>
      <c r="F7" s="23">
        <v>1</v>
      </c>
      <c r="G7" s="23">
        <v>0</v>
      </c>
      <c r="H7" s="23" t="s">
        <v>96</v>
      </c>
      <c r="I7" s="23" t="s">
        <v>97</v>
      </c>
      <c r="J7" s="23" t="s">
        <v>98</v>
      </c>
      <c r="K7" s="23" t="s">
        <v>99</v>
      </c>
      <c r="L7" s="23" t="s">
        <v>100</v>
      </c>
      <c r="M7" s="23" t="s">
        <v>101</v>
      </c>
      <c r="N7" s="24" t="s">
        <v>102</v>
      </c>
      <c r="O7" s="24">
        <v>92.71</v>
      </c>
      <c r="P7" s="24">
        <v>92.13</v>
      </c>
      <c r="Q7" s="24">
        <v>82.37</v>
      </c>
      <c r="R7" s="24">
        <v>2472</v>
      </c>
      <c r="S7" s="24">
        <v>171460</v>
      </c>
      <c r="T7" s="24">
        <v>103.69</v>
      </c>
      <c r="U7" s="24">
        <v>1653.58</v>
      </c>
      <c r="V7" s="24">
        <v>157572</v>
      </c>
      <c r="W7" s="24">
        <v>25.14</v>
      </c>
      <c r="X7" s="24">
        <v>6267.78</v>
      </c>
      <c r="Y7" s="24">
        <v>121.36</v>
      </c>
      <c r="Z7" s="24">
        <v>119.13</v>
      </c>
      <c r="AA7" s="24">
        <v>114.77</v>
      </c>
      <c r="AB7" s="24">
        <v>115.66</v>
      </c>
      <c r="AC7" s="24">
        <v>114.42</v>
      </c>
      <c r="AD7" s="24">
        <v>107.64</v>
      </c>
      <c r="AE7" s="24">
        <v>107.03</v>
      </c>
      <c r="AF7" s="24">
        <v>106.55</v>
      </c>
      <c r="AG7" s="24">
        <v>106.01</v>
      </c>
      <c r="AH7" s="24">
        <v>105.5</v>
      </c>
      <c r="AI7" s="24">
        <v>106.11</v>
      </c>
      <c r="AJ7" s="24">
        <v>0</v>
      </c>
      <c r="AK7" s="24">
        <v>0</v>
      </c>
      <c r="AL7" s="24">
        <v>0</v>
      </c>
      <c r="AM7" s="24">
        <v>0</v>
      </c>
      <c r="AN7" s="24">
        <v>0</v>
      </c>
      <c r="AO7" s="24">
        <v>9.1999999999999993</v>
      </c>
      <c r="AP7" s="24">
        <v>7.69</v>
      </c>
      <c r="AQ7" s="24">
        <v>5.95</v>
      </c>
      <c r="AR7" s="24">
        <v>5.27</v>
      </c>
      <c r="AS7" s="24">
        <v>4.83</v>
      </c>
      <c r="AT7" s="24">
        <v>3.15</v>
      </c>
      <c r="AU7" s="24">
        <v>352.29</v>
      </c>
      <c r="AV7" s="24">
        <v>467.95</v>
      </c>
      <c r="AW7" s="24">
        <v>634.74</v>
      </c>
      <c r="AX7" s="24">
        <v>763.09</v>
      </c>
      <c r="AY7" s="24">
        <v>1132.44</v>
      </c>
      <c r="AZ7" s="24">
        <v>72.22</v>
      </c>
      <c r="BA7" s="24">
        <v>73.02</v>
      </c>
      <c r="BB7" s="24">
        <v>72.930000000000007</v>
      </c>
      <c r="BC7" s="24">
        <v>80.08</v>
      </c>
      <c r="BD7" s="24">
        <v>87.33</v>
      </c>
      <c r="BE7" s="24">
        <v>73.44</v>
      </c>
      <c r="BF7" s="24">
        <v>91.16</v>
      </c>
      <c r="BG7" s="24">
        <v>84.72</v>
      </c>
      <c r="BH7" s="24">
        <v>101.85</v>
      </c>
      <c r="BI7" s="24">
        <v>97.35</v>
      </c>
      <c r="BJ7" s="24">
        <v>104.79</v>
      </c>
      <c r="BK7" s="24">
        <v>730.93</v>
      </c>
      <c r="BL7" s="24">
        <v>708.89</v>
      </c>
      <c r="BM7" s="24">
        <v>730.52</v>
      </c>
      <c r="BN7" s="24">
        <v>672.33</v>
      </c>
      <c r="BO7" s="24">
        <v>668.8</v>
      </c>
      <c r="BP7" s="24">
        <v>652.82000000000005</v>
      </c>
      <c r="BQ7" s="24">
        <v>140.26</v>
      </c>
      <c r="BR7" s="24">
        <v>131.75</v>
      </c>
      <c r="BS7" s="24">
        <v>125.98</v>
      </c>
      <c r="BT7" s="24">
        <v>124.72</v>
      </c>
      <c r="BU7" s="24">
        <v>114.61</v>
      </c>
      <c r="BV7" s="24">
        <v>98.09</v>
      </c>
      <c r="BW7" s="24">
        <v>97.91</v>
      </c>
      <c r="BX7" s="24">
        <v>98.61</v>
      </c>
      <c r="BY7" s="24">
        <v>98.75</v>
      </c>
      <c r="BZ7" s="24">
        <v>98.36</v>
      </c>
      <c r="CA7" s="24">
        <v>97.61</v>
      </c>
      <c r="CB7" s="24">
        <v>103.45</v>
      </c>
      <c r="CC7" s="24">
        <v>110.11</v>
      </c>
      <c r="CD7" s="24">
        <v>113.41</v>
      </c>
      <c r="CE7" s="24">
        <v>115.19</v>
      </c>
      <c r="CF7" s="24">
        <v>118</v>
      </c>
      <c r="CG7" s="24">
        <v>146.08000000000001</v>
      </c>
      <c r="CH7" s="24">
        <v>144.11000000000001</v>
      </c>
      <c r="CI7" s="24">
        <v>141.24</v>
      </c>
      <c r="CJ7" s="24">
        <v>142.03</v>
      </c>
      <c r="CK7" s="24">
        <v>142.11000000000001</v>
      </c>
      <c r="CL7" s="24">
        <v>138.29</v>
      </c>
      <c r="CM7" s="24" t="s">
        <v>102</v>
      </c>
      <c r="CN7" s="24" t="s">
        <v>102</v>
      </c>
      <c r="CO7" s="24" t="s">
        <v>102</v>
      </c>
      <c r="CP7" s="24" t="s">
        <v>102</v>
      </c>
      <c r="CQ7" s="24" t="s">
        <v>102</v>
      </c>
      <c r="CR7" s="24">
        <v>61.93</v>
      </c>
      <c r="CS7" s="24">
        <v>61.32</v>
      </c>
      <c r="CT7" s="24">
        <v>61.7</v>
      </c>
      <c r="CU7" s="24">
        <v>63.04</v>
      </c>
      <c r="CV7" s="24">
        <v>60.55</v>
      </c>
      <c r="CW7" s="24">
        <v>59.1</v>
      </c>
      <c r="CX7" s="24">
        <v>98.08</v>
      </c>
      <c r="CY7" s="24">
        <v>98.17</v>
      </c>
      <c r="CZ7" s="24">
        <v>98.66</v>
      </c>
      <c r="DA7" s="24">
        <v>98.64</v>
      </c>
      <c r="DB7" s="24">
        <v>98.66</v>
      </c>
      <c r="DC7" s="24">
        <v>94.45</v>
      </c>
      <c r="DD7" s="24">
        <v>94.58</v>
      </c>
      <c r="DE7" s="24">
        <v>94.56</v>
      </c>
      <c r="DF7" s="24">
        <v>94.75</v>
      </c>
      <c r="DG7" s="24">
        <v>94.92</v>
      </c>
      <c r="DH7" s="24">
        <v>95.82</v>
      </c>
      <c r="DI7" s="24">
        <v>17.93</v>
      </c>
      <c r="DJ7" s="24">
        <v>21.2</v>
      </c>
      <c r="DK7" s="24">
        <v>24.57</v>
      </c>
      <c r="DL7" s="24">
        <v>27.51</v>
      </c>
      <c r="DM7" s="24">
        <v>30.68</v>
      </c>
      <c r="DN7" s="24">
        <v>30.45</v>
      </c>
      <c r="DO7" s="24">
        <v>31.01</v>
      </c>
      <c r="DP7" s="24">
        <v>28.87</v>
      </c>
      <c r="DQ7" s="24">
        <v>31.34</v>
      </c>
      <c r="DR7" s="24">
        <v>32.909999999999997</v>
      </c>
      <c r="DS7" s="24">
        <v>39.74</v>
      </c>
      <c r="DT7" s="24">
        <v>0</v>
      </c>
      <c r="DU7" s="24">
        <v>0</v>
      </c>
      <c r="DV7" s="24">
        <v>0</v>
      </c>
      <c r="DW7" s="24">
        <v>0.79</v>
      </c>
      <c r="DX7" s="24">
        <v>1.85</v>
      </c>
      <c r="DY7" s="24">
        <v>4.8499999999999996</v>
      </c>
      <c r="DZ7" s="24">
        <v>4.95</v>
      </c>
      <c r="EA7" s="24">
        <v>5.64</v>
      </c>
      <c r="EB7" s="24">
        <v>6.43</v>
      </c>
      <c r="EC7" s="24">
        <v>7.75</v>
      </c>
      <c r="ED7" s="24">
        <v>7.62</v>
      </c>
      <c r="EE7" s="24">
        <v>0.27</v>
      </c>
      <c r="EF7" s="24">
        <v>0.2</v>
      </c>
      <c r="EG7" s="24">
        <v>0.2</v>
      </c>
      <c r="EH7" s="24">
        <v>0.11</v>
      </c>
      <c r="EI7" s="24">
        <v>0.19</v>
      </c>
      <c r="EJ7" s="24">
        <v>0.21</v>
      </c>
      <c r="EK7" s="24">
        <v>0.19</v>
      </c>
      <c r="EL7" s="24">
        <v>0.19</v>
      </c>
      <c r="EM7" s="24">
        <v>0.19</v>
      </c>
      <c r="EN7" s="24">
        <v>0.21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2024-02-27T01:45:15Z</cp:lastPrinted>
  <dcterms:created xsi:type="dcterms:W3CDTF">2023-12-12T00:44:55Z</dcterms:created>
  <dcterms:modified xsi:type="dcterms:W3CDTF">2024-02-27T01:46:05Z</dcterms:modified>
  <cp:category/>
</cp:coreProperties>
</file>