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4D9A73E5-D637-4C53-81F1-F98033A0CFC8}" xr6:coauthVersionLast="47" xr6:coauthVersionMax="47" xr10:uidLastSave="{00000000-0000-0000-0000-000000000000}"/>
  <workbookProtection workbookAlgorithmName="SHA-512" workbookHashValue="GcMTBxm1CRxVETObNcVPI2Tp0ANc4oq14VTHdKDjrTIADfCYoXvjO2blNjjqlGBCX2bkn0Jm7bMO6Y/IH9P4zQ==" workbookSaltValue="zjz8beYZ/SLanoPLJ8NlE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F85" i="4"/>
  <c r="E85" i="4"/>
  <c r="I10" i="4"/>
  <c r="B10" i="4"/>
  <c r="AL8" i="4"/>
  <c r="P8"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<sst xmlns="http://schemas.openxmlformats.org/spreadsheetml/2006/main" count="257" uniqueCount="116">
  <si>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</si>
  <si>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</si>
  <si>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</si>
  <si>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</si>
  <si>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</si>
  <si>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</si>
  <si>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</si>
  <si>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</si>
  <si>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</si>
  <si>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</si>
  <si>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</si>
  <si>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</si>
  <si>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</si>
  <si>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</si>
  <si>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</si>
  <si>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</si>
  <si>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</si>
  <si>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</si>
  <si>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</si>
  <si>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</si>
  <si>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</si>
  <si>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</si>
  <si>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</si>
  <si>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</si>
  <si>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</si>
  <si>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</si>
  <si>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</si>
  <si>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</si>
  <si>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</si>
  <si>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</si>
  <si>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</si>
  <si>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</si>
  <si>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</si>
  <si>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</si>
  <si>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</si>
  <si>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</si>
  <si>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</si>
  <si>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</si>
  <si>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</si>
  <si>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</si>
  <si>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</si>
  <si>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</si>
  <si>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</si>
  <si>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</si>
  <si>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</si>
  <si>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</si>
  <si>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</si>
  <si>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</si>
  <si>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</si>
  <si>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</si>
  <si>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</si>
  <si>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</si>
  <si>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</si>
  <si>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</si>
  <si>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</si>
  <si>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</si>
  <si>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</si>
  <si>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</si>
  <si>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</si>
  <si>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</si>
  <si>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</si>
  <si>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</si>
  <si>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</si>
  <si>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</si>
  <si>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</si>
  <si>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</si>
  <si>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</si>
  <si>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</si>
  <si>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</si>
  <si>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</si>
  <si>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</si>
  <si>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</si>
  <si>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</si>
  <si>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</si>
  <si>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</si>
  <si>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</si>
  <si>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</si>
  <si>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</si>
  <si>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</si>
  <si>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</si>
  <si>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</si>
  <si>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</si>
  <si>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</si>
  <si>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</si>
  <si>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</si>
  <si>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</si>
  <si>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</si>
  <si>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</si>
  <si>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</si>
  <si>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</si>
  <si>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</si>
  <si>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</si>
  <si>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</si>
  <si>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</si>
  <si>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</si>
  <si>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</si>
  <si>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</si>
  <si>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</si>
  <si>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</si>
  <si>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</si>
  <si>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</si>
  <si>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</si>
  <si>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</si>
  <si>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</si>
  <si>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</si>
  <si>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</si>
  <si>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</si>
  <si>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</si>
  <si>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</si>
  <si>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</si>
  <si>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</si>
  <si>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</si>
  <si>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</si>
  <si>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有形固定資産減価償却率については、令和元年度に地方公営企業法の一部適用を行ったため、類似団体平均に比べ低い水準となっているが、今後上昇していくものと見込まれる。
②  管渠老朽化率については、今後も上昇していくものと想定されるが、改築・更新をするための費用に充てられる財源に限りがあるため、単純に年数だけでなく、管路の状況を把握した上で、適正な管理を実施していく。           
③　管渠改善率については、ストックマネジメント計画に基づき、管渠の状況確認、更新の実施設計が行われており、今後数値に表れてくる。</t>
    <rPh sb="19" eb="21">
      <t>レイワ</t>
    </rPh>
    <rPh sb="21" eb="23">
      <t>ガンネン</t>
    </rPh>
    <rPh sb="23" eb="24">
      <t>ド</t>
    </rPh>
    <rPh sb="25" eb="27">
      <t>チホウ</t>
    </rPh>
    <rPh sb="27" eb="29">
      <t>コウエイ</t>
    </rPh>
    <rPh sb="29" eb="31">
      <t>キギョウ</t>
    </rPh>
    <rPh sb="31" eb="32">
      <t>ホウ</t>
    </rPh>
    <rPh sb="33" eb="35">
      <t>イチブ</t>
    </rPh>
    <rPh sb="35" eb="37">
      <t>テキヨウ</t>
    </rPh>
    <rPh sb="38" eb="39">
      <t>オコナ</t>
    </rPh>
    <rPh sb="44" eb="46">
      <t>ルイジ</t>
    </rPh>
    <rPh sb="46" eb="48">
      <t>ダンタイ</t>
    </rPh>
    <rPh sb="48" eb="50">
      <t>ヘイキン</t>
    </rPh>
    <rPh sb="51" eb="52">
      <t>クラ</t>
    </rPh>
    <rPh sb="53" eb="54">
      <t>ヒク</t>
    </rPh>
    <rPh sb="55" eb="57">
      <t>スイジュン</t>
    </rPh>
    <rPh sb="65" eb="67">
      <t>コンゴ</t>
    </rPh>
    <rPh sb="67" eb="69">
      <t>ジョウショウ</t>
    </rPh>
    <rPh sb="76" eb="78">
      <t>ミコ</t>
    </rPh>
    <phoneticPr fontId="4"/>
  </si>
  <si>
    <t>　収入面では、下水道使用料収入が人口増に伴い増加するものと見込まれる一方、支出面では、流域下水道事業維持管理費負担金や減価償却費が大きな割合を占めており、大幅な経費削減が困難な状況である。
　今後は、改築・更新が必要となってくる下水道施設が増えていくため、ストックマネジメント計画に基づき平準化を図って事業を進めていくものの、投資に係る費用が大きな負担となっていくことが見込まれる。
　経費抑制のため、今後も継続して先進事例の調査を行っていくが、下水道サービスを持続的・安定的に提供していくためには、下水道施設の改築・更新の費用等に充てる財源を確保しなければならないことから、適正な下水道使用料のあり方の検討を進めていく必要がある。</t>
    <rPh sb="22" eb="24">
      <t>ゾウカ</t>
    </rPh>
    <rPh sb="29" eb="31">
      <t>ミコ</t>
    </rPh>
    <phoneticPr fontId="4"/>
  </si>
  <si>
    <t>①　経常収支比率については、一般会計からの繰入れがあることで100％に近い水準を維持することができている状況である。
②　減価償却費等の費用の増加により、令和4年度に欠損金が生じたが、人口増に伴う使用料収入の増加により、欠損金は解消していくと見込まれる。
③　流動比率については、地方公営企業として事業を開始した当初から事業費用に対する現金保有額が少額であったこともあり、今後も100％を下回る状況が続くことが想定される。
④　企業債残高対事業規模比率については、平成初期に借り入れていた企業債の償還が終わってきており、企業債残高が減少してきたため、類似団体平均の半分程度となっている。しかし、今後、更新事業を進めていくにあたり、その財源として、多額の企業債を借り入れる予定をしているため、比率が高くなることが見込まれる。
⑤⑥　経費回収率については、類似団体平均よりも低く、汚水処理原価については、類似団体平均よりも高い状況となっている。この要因は、汚水処理にかかる経費が類似団体と比較して高額であるため、また、令和4年度については、使用料の減免を行ったことにより、使用料収入が減少したためである。汚水処理にかかる経費のうち、約8割が流域下水道管理運営費負担金と減価償却費で占めているため、大幅な経費削減が困難な状況にある。
⑦　施設利用率については、独自の処理場を保有していないため、0となっている。</t>
    <rPh sb="61" eb="63">
      <t>ゲンカ</t>
    </rPh>
    <rPh sb="63" eb="65">
      <t>ショウキャク</t>
    </rPh>
    <rPh sb="65" eb="66">
      <t>ヒ</t>
    </rPh>
    <rPh sb="66" eb="67">
      <t>ナド</t>
    </rPh>
    <rPh sb="68" eb="70">
      <t>ヒヨウ</t>
    </rPh>
    <rPh sb="71" eb="73">
      <t>ゾウカ</t>
    </rPh>
    <rPh sb="77" eb="79">
      <t>レイワ</t>
    </rPh>
    <rPh sb="80" eb="82">
      <t>ネンド</t>
    </rPh>
    <rPh sb="83" eb="85">
      <t>ケッソン</t>
    </rPh>
    <rPh sb="85" eb="86">
      <t>キン</t>
    </rPh>
    <rPh sb="87" eb="88">
      <t>ショウ</t>
    </rPh>
    <rPh sb="92" eb="95">
      <t>ジンコウゾウ</t>
    </rPh>
    <rPh sb="96" eb="97">
      <t>トモナ</t>
    </rPh>
    <rPh sb="284" eb="286">
      <t>テイド</t>
    </rPh>
    <rPh sb="422" eb="424">
      <t>ヨウイン</t>
    </rPh>
    <rPh sb="457" eb="459">
      <t>レイワ</t>
    </rPh>
    <rPh sb="460" eb="462">
      <t>ネンド</t>
    </rPh>
    <rPh sb="468" eb="471">
      <t>シヨウリョウ</t>
    </rPh>
    <rPh sb="472" eb="474">
      <t>ゲンメン</t>
    </rPh>
    <rPh sb="475" eb="476">
      <t>オコナ</t>
    </rPh>
    <rPh sb="514" eb="515">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</si>
</sst>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218-493C-970F-31ACB81419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0.19</c:v>
                </c:pt>
                <c:pt idx="4">
                  <c:v>0.21</c:v>
                </c:pt>
              </c:numCache>
            </c:numRef>
          </c:val>
          <c:smooth val="0"/>
          <c:extLst>
            <c:ext xmlns:c16="http://schemas.microsoft.com/office/drawing/2014/chart" uri="{C3380CC4-5D6E-409C-BE32-E72D297353CC}">
              <c16:uniqueId val="{00000001-9218-493C-970F-31ACB81419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4B-421A-969D-42AF21D315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61.32</c:v>
                </c:pt>
                <c:pt idx="2">
                  <c:v>61.7</c:v>
                </c:pt>
                <c:pt idx="3">
                  <c:v>63.04</c:v>
                </c:pt>
                <c:pt idx="4">
                  <c:v>60.55</c:v>
                </c:pt>
              </c:numCache>
            </c:numRef>
          </c:val>
          <c:smooth val="0"/>
          <c:extLst>
            <c:ext xmlns:c16="http://schemas.microsoft.com/office/drawing/2014/chart" uri="{C3380CC4-5D6E-409C-BE32-E72D297353CC}">
              <c16:uniqueId val="{00000001-C64B-421A-969D-42AF21D315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97.48</c:v>
                </c:pt>
                <c:pt idx="2">
                  <c:v>97.48</c:v>
                </c:pt>
                <c:pt idx="3">
                  <c:v>97.52</c:v>
                </c:pt>
                <c:pt idx="4">
                  <c:v>97.59</c:v>
                </c:pt>
              </c:numCache>
            </c:numRef>
          </c:val>
          <c:extLst>
            <c:ext xmlns:c16="http://schemas.microsoft.com/office/drawing/2014/chart" uri="{C3380CC4-5D6E-409C-BE32-E72D297353CC}">
              <c16:uniqueId val="{00000000-43DA-4C7B-985A-FAA384DE6F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94.58</c:v>
                </c:pt>
                <c:pt idx="2">
                  <c:v>94.56</c:v>
                </c:pt>
                <c:pt idx="3">
                  <c:v>94.75</c:v>
                </c:pt>
                <c:pt idx="4">
                  <c:v>94.92</c:v>
                </c:pt>
              </c:numCache>
            </c:numRef>
          </c:val>
          <c:smooth val="0"/>
          <c:extLst>
            <c:ext xmlns:c16="http://schemas.microsoft.com/office/drawing/2014/chart" uri="{C3380CC4-5D6E-409C-BE32-E72D297353CC}">
              <c16:uniqueId val="{00000001-43DA-4C7B-985A-FAA384DE6F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103.94</c:v>
                </c:pt>
                <c:pt idx="2">
                  <c:v>100.94</c:v>
                </c:pt>
                <c:pt idx="3">
                  <c:v>98.74</c:v>
                </c:pt>
                <c:pt idx="4">
                  <c:v>98.63</c:v>
                </c:pt>
              </c:numCache>
            </c:numRef>
          </c:val>
          <c:extLst>
            <c:ext xmlns:c16="http://schemas.microsoft.com/office/drawing/2014/chart" uri="{C3380CC4-5D6E-409C-BE32-E72D297353CC}">
              <c16:uniqueId val="{00000000-E8F4-4917-A94F-33B0064AAC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107.03</c:v>
                </c:pt>
                <c:pt idx="2">
                  <c:v>106.55</c:v>
                </c:pt>
                <c:pt idx="3">
                  <c:v>106.01</c:v>
                </c:pt>
                <c:pt idx="4">
                  <c:v>105.5</c:v>
                </c:pt>
              </c:numCache>
            </c:numRef>
          </c:val>
          <c:smooth val="0"/>
          <c:extLst>
            <c:ext xmlns:c16="http://schemas.microsoft.com/office/drawing/2014/chart" uri="{C3380CC4-5D6E-409C-BE32-E72D297353CC}">
              <c16:uniqueId val="{00000001-E8F4-4917-A94F-33B0064AAC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3.61</c:v>
                </c:pt>
                <c:pt idx="2">
                  <c:v>7.1</c:v>
                </c:pt>
                <c:pt idx="3">
                  <c:v>10.62</c:v>
                </c:pt>
                <c:pt idx="4">
                  <c:v>16.39</c:v>
                </c:pt>
              </c:numCache>
            </c:numRef>
          </c:val>
          <c:extLst>
            <c:ext xmlns:c16="http://schemas.microsoft.com/office/drawing/2014/chart" uri="{C3380CC4-5D6E-409C-BE32-E72D297353CC}">
              <c16:uniqueId val="{00000000-A935-47F5-AFF7-214981793A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31.01</c:v>
                </c:pt>
                <c:pt idx="2">
                  <c:v>28.87</c:v>
                </c:pt>
                <c:pt idx="3">
                  <c:v>31.34</c:v>
                </c:pt>
                <c:pt idx="4">
                  <c:v>32.909999999999997</c:v>
                </c:pt>
              </c:numCache>
            </c:numRef>
          </c:val>
          <c:smooth val="0"/>
          <c:extLst>
            <c:ext xmlns:c16="http://schemas.microsoft.com/office/drawing/2014/chart" uri="{C3380CC4-5D6E-409C-BE32-E72D297353CC}">
              <c16:uniqueId val="{00000001-A935-47F5-AFF7-214981793A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0.22</c:v>
                </c:pt>
                <c:pt idx="2">
                  <c:v>0.22</c:v>
                </c:pt>
                <c:pt idx="3">
                  <c:v>9.18</c:v>
                </c:pt>
                <c:pt idx="4">
                  <c:v>13.46</c:v>
                </c:pt>
              </c:numCache>
            </c:numRef>
          </c:val>
          <c:extLst>
            <c:ext xmlns:c16="http://schemas.microsoft.com/office/drawing/2014/chart" uri="{C3380CC4-5D6E-409C-BE32-E72D297353CC}">
              <c16:uniqueId val="{00000000-7BF3-4BC9-A4E9-B9A85A6160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4.95</c:v>
                </c:pt>
                <c:pt idx="2">
                  <c:v>5.64</c:v>
                </c:pt>
                <c:pt idx="3">
                  <c:v>6.43</c:v>
                </c:pt>
                <c:pt idx="4">
                  <c:v>7.75</c:v>
                </c:pt>
              </c:numCache>
            </c:numRef>
          </c:val>
          <c:smooth val="0"/>
          <c:extLst>
            <c:ext xmlns:c16="http://schemas.microsoft.com/office/drawing/2014/chart" uri="{C3380CC4-5D6E-409C-BE32-E72D297353CC}">
              <c16:uniqueId val="{00000001-7BF3-4BC9-A4E9-B9A85A6160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formatCode="#,##0.00;&quot;△&quot;#,##0.00;&quot;-&quot;">
                  <c:v>1.29</c:v>
                </c:pt>
              </c:numCache>
            </c:numRef>
          </c:val>
          <c:extLst>
            <c:ext xmlns:c16="http://schemas.microsoft.com/office/drawing/2014/chart" uri="{C3380CC4-5D6E-409C-BE32-E72D297353CC}">
              <c16:uniqueId val="{00000000-5981-48E8-928F-45ADE36E5C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7.69</c:v>
                </c:pt>
                <c:pt idx="2">
                  <c:v>5.95</c:v>
                </c:pt>
                <c:pt idx="3">
                  <c:v>5.27</c:v>
                </c:pt>
                <c:pt idx="4">
                  <c:v>4.83</c:v>
                </c:pt>
              </c:numCache>
            </c:numRef>
          </c:val>
          <c:smooth val="0"/>
          <c:extLst>
            <c:ext xmlns:c16="http://schemas.microsoft.com/office/drawing/2014/chart" uri="{C3380CC4-5D6E-409C-BE32-E72D297353CC}">
              <c16:uniqueId val="{00000001-5981-48E8-928F-45ADE36E5C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81.34</c:v>
                </c:pt>
                <c:pt idx="2">
                  <c:v>57.11</c:v>
                </c:pt>
                <c:pt idx="3">
                  <c:v>74.03</c:v>
                </c:pt>
                <c:pt idx="4">
                  <c:v>63.1</c:v>
                </c:pt>
              </c:numCache>
            </c:numRef>
          </c:val>
          <c:extLst>
            <c:ext xmlns:c16="http://schemas.microsoft.com/office/drawing/2014/chart" uri="{C3380CC4-5D6E-409C-BE32-E72D297353CC}">
              <c16:uniqueId val="{00000000-83DB-44BF-8037-580E7FE0EF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73.02</c:v>
                </c:pt>
                <c:pt idx="2">
                  <c:v>72.930000000000007</c:v>
                </c:pt>
                <c:pt idx="3">
                  <c:v>80.08</c:v>
                </c:pt>
                <c:pt idx="4">
                  <c:v>87.33</c:v>
                </c:pt>
              </c:numCache>
            </c:numRef>
          </c:val>
          <c:smooth val="0"/>
          <c:extLst>
            <c:ext xmlns:c16="http://schemas.microsoft.com/office/drawing/2014/chart" uri="{C3380CC4-5D6E-409C-BE32-E72D297353CC}">
              <c16:uniqueId val="{00000001-83DB-44BF-8037-580E7FE0EF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307.92</c:v>
                </c:pt>
                <c:pt idx="2">
                  <c:v>307.74</c:v>
                </c:pt>
                <c:pt idx="3">
                  <c:v>306.43</c:v>
                </c:pt>
                <c:pt idx="4">
                  <c:v>368.83</c:v>
                </c:pt>
              </c:numCache>
            </c:numRef>
          </c:val>
          <c:extLst>
            <c:ext xmlns:c16="http://schemas.microsoft.com/office/drawing/2014/chart" uri="{C3380CC4-5D6E-409C-BE32-E72D297353CC}">
              <c16:uniqueId val="{00000000-4649-401A-A03C-6D35B66723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708.89</c:v>
                </c:pt>
                <c:pt idx="2">
                  <c:v>730.52</c:v>
                </c:pt>
                <c:pt idx="3">
                  <c:v>672.33</c:v>
                </c:pt>
                <c:pt idx="4">
                  <c:v>668.8</c:v>
                </c:pt>
              </c:numCache>
            </c:numRef>
          </c:val>
          <c:smooth val="0"/>
          <c:extLst>
            <c:ext xmlns:c16="http://schemas.microsoft.com/office/drawing/2014/chart" uri="{C3380CC4-5D6E-409C-BE32-E72D297353CC}">
              <c16:uniqueId val="{00000001-4649-401A-A03C-6D35B66723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66.23</c:v>
                </c:pt>
                <c:pt idx="2">
                  <c:v>60.59</c:v>
                </c:pt>
                <c:pt idx="3">
                  <c:v>59.66</c:v>
                </c:pt>
                <c:pt idx="4">
                  <c:v>46.5</c:v>
                </c:pt>
              </c:numCache>
            </c:numRef>
          </c:val>
          <c:extLst>
            <c:ext xmlns:c16="http://schemas.microsoft.com/office/drawing/2014/chart" uri="{C3380CC4-5D6E-409C-BE32-E72D297353CC}">
              <c16:uniqueId val="{00000000-26EC-4DAE-A974-A3E6E6483E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97.91</c:v>
                </c:pt>
                <c:pt idx="2">
                  <c:v>98.61</c:v>
                </c:pt>
                <c:pt idx="3">
                  <c:v>98.75</c:v>
                </c:pt>
                <c:pt idx="4">
                  <c:v>98.36</c:v>
                </c:pt>
              </c:numCache>
            </c:numRef>
          </c:val>
          <c:smooth val="0"/>
          <c:extLst>
            <c:ext xmlns:c16="http://schemas.microsoft.com/office/drawing/2014/chart" uri="{C3380CC4-5D6E-409C-BE32-E72D297353CC}">
              <c16:uniqueId val="{00000001-26EC-4DAE-A974-A3E6E6483E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177.4</c:v>
                </c:pt>
                <c:pt idx="2">
                  <c:v>188.3</c:v>
                </c:pt>
                <c:pt idx="3">
                  <c:v>191.68</c:v>
                </c:pt>
                <c:pt idx="4">
                  <c:v>206.5</c:v>
                </c:pt>
              </c:numCache>
            </c:numRef>
          </c:val>
          <c:extLst>
            <c:ext xmlns:c16="http://schemas.microsoft.com/office/drawing/2014/chart" uri="{C3380CC4-5D6E-409C-BE32-E72D297353CC}">
              <c16:uniqueId val="{00000000-D1A7-4623-BFCA-8921B0CDD3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D1A7-4623-BFCA-8921B0CDD3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成田市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130944</v>
      </c>
      <c r="AM8" s="45"/>
      <c r="AN8" s="45"/>
      <c r="AO8" s="45"/>
      <c r="AP8" s="45"/>
      <c r="AQ8" s="45"/>
      <c r="AR8" s="45"/>
      <c r="AS8" s="45"/>
      <c r="AT8" s="46">
        <f>データ!T6</f>
        <v>213.84</v>
      </c>
      <c r="AU8" s="46"/>
      <c r="AV8" s="46"/>
      <c r="AW8" s="46"/>
      <c r="AX8" s="46"/>
      <c r="AY8" s="46"/>
      <c r="AZ8" s="46"/>
      <c r="BA8" s="46"/>
      <c r="BB8" s="46">
        <f>データ!U6</f>
        <v>612.35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90.66</v>
      </c>
      <c r="J10" s="46"/>
      <c r="K10" s="46"/>
      <c r="L10" s="46"/>
      <c r="M10" s="46"/>
      <c r="N10" s="46"/>
      <c r="O10" s="46"/>
      <c r="P10" s="46">
        <f>データ!P6</f>
        <v>77.61</v>
      </c>
      <c r="Q10" s="46"/>
      <c r="R10" s="46"/>
      <c r="S10" s="46"/>
      <c r="T10" s="46"/>
      <c r="U10" s="46"/>
      <c r="V10" s="46"/>
      <c r="W10" s="46">
        <f>データ!Q6</f>
        <v>82.87</v>
      </c>
      <c r="X10" s="46"/>
      <c r="Y10" s="46"/>
      <c r="Z10" s="46"/>
      <c r="AA10" s="46"/>
      <c r="AB10" s="46"/>
      <c r="AC10" s="46"/>
      <c r="AD10" s="45">
        <f>データ!R6</f>
        <v>1980</v>
      </c>
      <c r="AE10" s="45"/>
      <c r="AF10" s="45"/>
      <c r="AG10" s="45"/>
      <c r="AH10" s="45"/>
      <c r="AI10" s="45"/>
      <c r="AJ10" s="45"/>
      <c r="AK10" s="2"/>
      <c r="AL10" s="45">
        <f>データ!V6</f>
        <v>101790</v>
      </c>
      <c r="AM10" s="45"/>
      <c r="AN10" s="45"/>
      <c r="AO10" s="45"/>
      <c r="AP10" s="45"/>
      <c r="AQ10" s="45"/>
      <c r="AR10" s="45"/>
      <c r="AS10" s="45"/>
      <c r="AT10" s="46">
        <f>データ!W6</f>
        <v>18.559999999999999</v>
      </c>
      <c r="AU10" s="46"/>
      <c r="AV10" s="46"/>
      <c r="AW10" s="46"/>
      <c r="AX10" s="46"/>
      <c r="AY10" s="46"/>
      <c r="AZ10" s="46"/>
      <c r="BA10" s="46"/>
      <c r="BB10" s="46">
        <f>データ!X6</f>
        <v>5484.38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6gqGtVB2kzWEW0cxHBvsXwHanr5/BuPf42AQzMm/AgfjT3fZ3Et0+0/I1tixM2tdBduEToH9nx+Tb0j8ARCXw==" saltValue="zSMF4fcAO0To97v5PyD5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122114</v>
      </c>
      <c r="D6" s="19">
        <f t="shared" si="3"/>
        <v>46</v>
      </c>
      <c r="E6" s="19">
        <f t="shared" si="3"/>
        <v>17</v>
      </c>
      <c r="F6" s="19">
        <f t="shared" si="3"/>
        <v>1</v>
      </c>
      <c r="G6" s="19">
        <f t="shared" si="3"/>
        <v>0</v>
      </c>
      <c r="H6" s="19" t="str">
        <f t="shared" si="3"/>
        <v>千葉県　成田市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90.66</v>
      </c>
      <c r="P6" s="20">
        <f t="shared" si="3"/>
        <v>77.61</v>
      </c>
      <c r="Q6" s="20">
        <f t="shared" si="3"/>
        <v>82.87</v>
      </c>
      <c r="R6" s="20">
        <f t="shared" si="3"/>
        <v>1980</v>
      </c>
      <c r="S6" s="20">
        <f t="shared" si="3"/>
        <v>130944</v>
      </c>
      <c r="T6" s="20">
        <f t="shared" si="3"/>
        <v>213.84</v>
      </c>
      <c r="U6" s="20">
        <f t="shared" si="3"/>
        <v>612.35</v>
      </c>
      <c r="V6" s="20">
        <f t="shared" si="3"/>
        <v>101790</v>
      </c>
      <c r="W6" s="20">
        <f t="shared" si="3"/>
        <v>18.559999999999999</v>
      </c>
      <c r="X6" s="20">
        <f t="shared" si="3"/>
        <v>5484.38</v>
      </c>
      <c r="Y6" s="21" t="str">
        <f>IF(Y7="",NA(),Y7)</f>
        <v>-</v>
      </c>
      <c r="Z6" s="21">
        <f t="shared" ref="Z6:AH6" si="4">IF(Z7="",NA(),Z7)</f>
        <v>103.94</v>
      </c>
      <c r="AA6" s="21">
        <f t="shared" si="4"/>
        <v>100.94</v>
      </c>
      <c r="AB6" s="21">
        <f t="shared" si="4"/>
        <v>98.74</v>
      </c>
      <c r="AC6" s="21">
        <f t="shared" si="4"/>
        <v>98.63</v>
      </c>
      <c r="AD6" s="21" t="str">
        <f t="shared" si="4"/>
        <v>-</v>
      </c>
      <c r="AE6" s="21">
        <f t="shared" si="4"/>
        <v>107.03</v>
      </c>
      <c r="AF6" s="21">
        <f t="shared" si="4"/>
        <v>106.55</v>
      </c>
      <c r="AG6" s="21">
        <f t="shared" si="4"/>
        <v>106.01</v>
      </c>
      <c r="AH6" s="21">
        <f t="shared" si="4"/>
        <v>105.5</v>
      </c>
      <c r="AI6" s="20" t="str">
        <f>IF(AI7="","",IF(AI7="-","【-】","【"&amp;SUBSTITUTE(TEXT(AI7,"#,##0.00"),"-","△")&amp;"】"))</f>
        <v>【106.11】</v>
      </c>
      <c r="AJ6" s="21" t="str">
        <f>IF(AJ7="",NA(),AJ7)</f>
        <v>-</v>
      </c>
      <c r="AK6" s="20">
        <f t="shared" ref="AK6:AS6" si="5">IF(AK7="",NA(),AK7)</f>
        <v>0</v>
      </c>
      <c r="AL6" s="20">
        <f t="shared" si="5"/>
        <v>0</v>
      </c>
      <c r="AM6" s="20">
        <f t="shared" si="5"/>
        <v>0</v>
      </c>
      <c r="AN6" s="21">
        <f t="shared" si="5"/>
        <v>1.29</v>
      </c>
      <c r="AO6" s="21" t="str">
        <f t="shared" si="5"/>
        <v>-</v>
      </c>
      <c r="AP6" s="21">
        <f t="shared" si="5"/>
        <v>7.69</v>
      </c>
      <c r="AQ6" s="21">
        <f t="shared" si="5"/>
        <v>5.95</v>
      </c>
      <c r="AR6" s="21">
        <f t="shared" si="5"/>
        <v>5.27</v>
      </c>
      <c r="AS6" s="21">
        <f t="shared" si="5"/>
        <v>4.83</v>
      </c>
      <c r="AT6" s="20" t="str">
        <f>IF(AT7="","",IF(AT7="-","【-】","【"&amp;SUBSTITUTE(TEXT(AT7,"#,##0.00"),"-","△")&amp;"】"))</f>
        <v>【3.15】</v>
      </c>
      <c r="AU6" s="21" t="str">
        <f>IF(AU7="",NA(),AU7)</f>
        <v>-</v>
      </c>
      <c r="AV6" s="21">
        <f t="shared" ref="AV6:BD6" si="6">IF(AV7="",NA(),AV7)</f>
        <v>81.34</v>
      </c>
      <c r="AW6" s="21">
        <f t="shared" si="6"/>
        <v>57.11</v>
      </c>
      <c r="AX6" s="21">
        <f t="shared" si="6"/>
        <v>74.03</v>
      </c>
      <c r="AY6" s="21">
        <f t="shared" si="6"/>
        <v>63.1</v>
      </c>
      <c r="AZ6" s="21" t="str">
        <f t="shared" si="6"/>
        <v>-</v>
      </c>
      <c r="BA6" s="21">
        <f t="shared" si="6"/>
        <v>73.02</v>
      </c>
      <c r="BB6" s="21">
        <f t="shared" si="6"/>
        <v>72.930000000000007</v>
      </c>
      <c r="BC6" s="21">
        <f t="shared" si="6"/>
        <v>80.08</v>
      </c>
      <c r="BD6" s="21">
        <f t="shared" si="6"/>
        <v>87.33</v>
      </c>
      <c r="BE6" s="20" t="str">
        <f>IF(BE7="","",IF(BE7="-","【-】","【"&amp;SUBSTITUTE(TEXT(BE7,"#,##0.00"),"-","△")&amp;"】"))</f>
        <v>【73.44】</v>
      </c>
      <c r="BF6" s="21" t="str">
        <f>IF(BF7="",NA(),BF7)</f>
        <v>-</v>
      </c>
      <c r="BG6" s="21">
        <f t="shared" ref="BG6:BO6" si="7">IF(BG7="",NA(),BG7)</f>
        <v>307.92</v>
      </c>
      <c r="BH6" s="21">
        <f t="shared" si="7"/>
        <v>307.74</v>
      </c>
      <c r="BI6" s="21">
        <f t="shared" si="7"/>
        <v>306.43</v>
      </c>
      <c r="BJ6" s="21">
        <f t="shared" si="7"/>
        <v>368.83</v>
      </c>
      <c r="BK6" s="21" t="str">
        <f t="shared" si="7"/>
        <v>-</v>
      </c>
      <c r="BL6" s="21">
        <f t="shared" si="7"/>
        <v>708.89</v>
      </c>
      <c r="BM6" s="21">
        <f t="shared" si="7"/>
        <v>730.52</v>
      </c>
      <c r="BN6" s="21">
        <f t="shared" si="7"/>
        <v>672.33</v>
      </c>
      <c r="BO6" s="21">
        <f t="shared" si="7"/>
        <v>668.8</v>
      </c>
      <c r="BP6" s="20" t="str">
        <f>IF(BP7="","",IF(BP7="-","【-】","【"&amp;SUBSTITUTE(TEXT(BP7,"#,##0.00"),"-","△")&amp;"】"))</f>
        <v>【652.82】</v>
      </c>
      <c r="BQ6" s="21" t="str">
        <f>IF(BQ7="",NA(),BQ7)</f>
        <v>-</v>
      </c>
      <c r="BR6" s="21">
        <f t="shared" ref="BR6:BZ6" si="8">IF(BR7="",NA(),BR7)</f>
        <v>66.23</v>
      </c>
      <c r="BS6" s="21">
        <f t="shared" si="8"/>
        <v>60.59</v>
      </c>
      <c r="BT6" s="21">
        <f t="shared" si="8"/>
        <v>59.66</v>
      </c>
      <c r="BU6" s="21">
        <f t="shared" si="8"/>
        <v>46.5</v>
      </c>
      <c r="BV6" s="21" t="str">
        <f t="shared" si="8"/>
        <v>-</v>
      </c>
      <c r="BW6" s="21">
        <f t="shared" si="8"/>
        <v>97.91</v>
      </c>
      <c r="BX6" s="21">
        <f t="shared" si="8"/>
        <v>98.61</v>
      </c>
      <c r="BY6" s="21">
        <f t="shared" si="8"/>
        <v>98.75</v>
      </c>
      <c r="BZ6" s="21">
        <f t="shared" si="8"/>
        <v>98.36</v>
      </c>
      <c r="CA6" s="20" t="str">
        <f>IF(CA7="","",IF(CA7="-","【-】","【"&amp;SUBSTITUTE(TEXT(CA7,"#,##0.00"),"-","△")&amp;"】"))</f>
        <v>【97.61】</v>
      </c>
      <c r="CB6" s="21" t="str">
        <f>IF(CB7="",NA(),CB7)</f>
        <v>-</v>
      </c>
      <c r="CC6" s="21">
        <f t="shared" ref="CC6:CK6" si="9">IF(CC7="",NA(),CC7)</f>
        <v>177.4</v>
      </c>
      <c r="CD6" s="21">
        <f t="shared" si="9"/>
        <v>188.3</v>
      </c>
      <c r="CE6" s="21">
        <f t="shared" si="9"/>
        <v>191.68</v>
      </c>
      <c r="CF6" s="21">
        <f t="shared" si="9"/>
        <v>206.5</v>
      </c>
      <c r="CG6" s="21" t="str">
        <f t="shared" si="9"/>
        <v>-</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61.32</v>
      </c>
      <c r="CT6" s="21">
        <f t="shared" si="10"/>
        <v>61.7</v>
      </c>
      <c r="CU6" s="21">
        <f t="shared" si="10"/>
        <v>63.04</v>
      </c>
      <c r="CV6" s="21">
        <f t="shared" si="10"/>
        <v>60.55</v>
      </c>
      <c r="CW6" s="20" t="str">
        <f>IF(CW7="","",IF(CW7="-","【-】","【"&amp;SUBSTITUTE(TEXT(CW7,"#,##0.00"),"-","△")&amp;"】"))</f>
        <v>【59.10】</v>
      </c>
      <c r="CX6" s="21" t="str">
        <f>IF(CX7="",NA(),CX7)</f>
        <v>-</v>
      </c>
      <c r="CY6" s="21">
        <f t="shared" ref="CY6:DG6" si="11">IF(CY7="",NA(),CY7)</f>
        <v>97.48</v>
      </c>
      <c r="CZ6" s="21">
        <f t="shared" si="11"/>
        <v>97.48</v>
      </c>
      <c r="DA6" s="21">
        <f t="shared" si="11"/>
        <v>97.52</v>
      </c>
      <c r="DB6" s="21">
        <f t="shared" si="11"/>
        <v>97.59</v>
      </c>
      <c r="DC6" s="21" t="str">
        <f t="shared" si="11"/>
        <v>-</v>
      </c>
      <c r="DD6" s="21">
        <f t="shared" si="11"/>
        <v>94.58</v>
      </c>
      <c r="DE6" s="21">
        <f t="shared" si="11"/>
        <v>94.56</v>
      </c>
      <c r="DF6" s="21">
        <f t="shared" si="11"/>
        <v>94.75</v>
      </c>
      <c r="DG6" s="21">
        <f t="shared" si="11"/>
        <v>94.92</v>
      </c>
      <c r="DH6" s="20" t="str">
        <f>IF(DH7="","",IF(DH7="-","【-】","【"&amp;SUBSTITUTE(TEXT(DH7,"#,##0.00"),"-","△")&amp;"】"))</f>
        <v>【95.82】</v>
      </c>
      <c r="DI6" s="21" t="str">
        <f>IF(DI7="",NA(),DI7)</f>
        <v>-</v>
      </c>
      <c r="DJ6" s="21">
        <f t="shared" ref="DJ6:DR6" si="12">IF(DJ7="",NA(),DJ7)</f>
        <v>3.61</v>
      </c>
      <c r="DK6" s="21">
        <f t="shared" si="12"/>
        <v>7.1</v>
      </c>
      <c r="DL6" s="21">
        <f t="shared" si="12"/>
        <v>10.62</v>
      </c>
      <c r="DM6" s="21">
        <f t="shared" si="12"/>
        <v>16.39</v>
      </c>
      <c r="DN6" s="21" t="str">
        <f t="shared" si="12"/>
        <v>-</v>
      </c>
      <c r="DO6" s="21">
        <f t="shared" si="12"/>
        <v>31.01</v>
      </c>
      <c r="DP6" s="21">
        <f t="shared" si="12"/>
        <v>28.87</v>
      </c>
      <c r="DQ6" s="21">
        <f t="shared" si="12"/>
        <v>31.34</v>
      </c>
      <c r="DR6" s="21">
        <f t="shared" si="12"/>
        <v>32.909999999999997</v>
      </c>
      <c r="DS6" s="20" t="str">
        <f>IF(DS7="","",IF(DS7="-","【-】","【"&amp;SUBSTITUTE(TEXT(DS7,"#,##0.00"),"-","△")&amp;"】"))</f>
        <v>【39.74】</v>
      </c>
      <c r="DT6" s="21" t="str">
        <f>IF(DT7="",NA(),DT7)</f>
        <v>-</v>
      </c>
      <c r="DU6" s="21">
        <f t="shared" ref="DU6:EC6" si="13">IF(DU7="",NA(),DU7)</f>
        <v>0.22</v>
      </c>
      <c r="DV6" s="21">
        <f t="shared" si="13"/>
        <v>0.22</v>
      </c>
      <c r="DW6" s="21">
        <f t="shared" si="13"/>
        <v>9.18</v>
      </c>
      <c r="DX6" s="21">
        <f t="shared" si="13"/>
        <v>13.46</v>
      </c>
      <c r="DY6" s="21" t="str">
        <f t="shared" si="13"/>
        <v>-</v>
      </c>
      <c r="DZ6" s="21">
        <f t="shared" si="13"/>
        <v>4.95</v>
      </c>
      <c r="EA6" s="21">
        <f t="shared" si="13"/>
        <v>5.64</v>
      </c>
      <c r="EB6" s="21">
        <f t="shared" si="13"/>
        <v>6.43</v>
      </c>
      <c r="EC6" s="21">
        <f t="shared" si="13"/>
        <v>7.75</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0.19</v>
      </c>
      <c r="EL6" s="21">
        <f t="shared" si="14"/>
        <v>0.19</v>
      </c>
      <c r="EM6" s="21">
        <f t="shared" si="14"/>
        <v>0.19</v>
      </c>
      <c r="EN6" s="21">
        <f t="shared" si="14"/>
        <v>0.21</v>
      </c>
      <c r="EO6" s="20" t="str">
        <f>IF(EO7="","",IF(EO7="-","【-】","【"&amp;SUBSTITUTE(TEXT(EO7,"#,##0.00"),"-","△")&amp;"】"))</f>
        <v>【0.23】</v>
      </c>
    </row>
    <row r="7" spans="1:148" s="22" customFormat="1" x14ac:dyDescent="0.15">
      <c r="A7" s="14"/>
      <c r="B7" s="23">
        <v>2022</v>
      </c>
      <c r="C7" s="23">
        <v>122114</v>
      </c>
      <c r="D7" s="23">
        <v>46</v>
      </c>
      <c r="E7" s="23">
        <v>17</v>
      </c>
      <c r="F7" s="23">
        <v>1</v>
      </c>
      <c r="G7" s="23">
        <v>0</v>
      </c>
      <c r="H7" s="23" t="s">
        <v>96</v>
      </c>
      <c r="I7" s="23" t="s">
        <v>97</v>
      </c>
      <c r="J7" s="23" t="s">
        <v>98</v>
      </c>
      <c r="K7" s="23" t="s">
        <v>99</v>
      </c>
      <c r="L7" s="23" t="s">
        <v>100</v>
      </c>
      <c r="M7" s="23" t="s">
        <v>101</v>
      </c>
      <c r="N7" s="24" t="s">
        <v>102</v>
      </c>
      <c r="O7" s="24">
        <v>90.66</v>
      </c>
      <c r="P7" s="24">
        <v>77.61</v>
      </c>
      <c r="Q7" s="24">
        <v>82.87</v>
      </c>
      <c r="R7" s="24">
        <v>1980</v>
      </c>
      <c r="S7" s="24">
        <v>130944</v>
      </c>
      <c r="T7" s="24">
        <v>213.84</v>
      </c>
      <c r="U7" s="24">
        <v>612.35</v>
      </c>
      <c r="V7" s="24">
        <v>101790</v>
      </c>
      <c r="W7" s="24">
        <v>18.559999999999999</v>
      </c>
      <c r="X7" s="24">
        <v>5484.38</v>
      </c>
      <c r="Y7" s="24" t="s">
        <v>102</v>
      </c>
      <c r="Z7" s="24">
        <v>103.94</v>
      </c>
      <c r="AA7" s="24">
        <v>100.94</v>
      </c>
      <c r="AB7" s="24">
        <v>98.74</v>
      </c>
      <c r="AC7" s="24">
        <v>98.63</v>
      </c>
      <c r="AD7" s="24" t="s">
        <v>102</v>
      </c>
      <c r="AE7" s="24">
        <v>107.03</v>
      </c>
      <c r="AF7" s="24">
        <v>106.55</v>
      </c>
      <c r="AG7" s="24">
        <v>106.01</v>
      </c>
      <c r="AH7" s="24">
        <v>105.5</v>
      </c>
      <c r="AI7" s="24">
        <v>106.11</v>
      </c>
      <c r="AJ7" s="24" t="s">
        <v>102</v>
      </c>
      <c r="AK7" s="24">
        <v>0</v>
      </c>
      <c r="AL7" s="24">
        <v>0</v>
      </c>
      <c r="AM7" s="24">
        <v>0</v>
      </c>
      <c r="AN7" s="24">
        <v>1.29</v>
      </c>
      <c r="AO7" s="24" t="s">
        <v>102</v>
      </c>
      <c r="AP7" s="24">
        <v>7.69</v>
      </c>
      <c r="AQ7" s="24">
        <v>5.95</v>
      </c>
      <c r="AR7" s="24">
        <v>5.27</v>
      </c>
      <c r="AS7" s="24">
        <v>4.83</v>
      </c>
      <c r="AT7" s="24">
        <v>3.15</v>
      </c>
      <c r="AU7" s="24" t="s">
        <v>102</v>
      </c>
      <c r="AV7" s="24">
        <v>81.34</v>
      </c>
      <c r="AW7" s="24">
        <v>57.11</v>
      </c>
      <c r="AX7" s="24">
        <v>74.03</v>
      </c>
      <c r="AY7" s="24">
        <v>63.1</v>
      </c>
      <c r="AZ7" s="24" t="s">
        <v>102</v>
      </c>
      <c r="BA7" s="24">
        <v>73.02</v>
      </c>
      <c r="BB7" s="24">
        <v>72.930000000000007</v>
      </c>
      <c r="BC7" s="24">
        <v>80.08</v>
      </c>
      <c r="BD7" s="24">
        <v>87.33</v>
      </c>
      <c r="BE7" s="24">
        <v>73.44</v>
      </c>
      <c r="BF7" s="24" t="s">
        <v>102</v>
      </c>
      <c r="BG7" s="24">
        <v>307.92</v>
      </c>
      <c r="BH7" s="24">
        <v>307.74</v>
      </c>
      <c r="BI7" s="24">
        <v>306.43</v>
      </c>
      <c r="BJ7" s="24">
        <v>368.83</v>
      </c>
      <c r="BK7" s="24" t="s">
        <v>102</v>
      </c>
      <c r="BL7" s="24">
        <v>708.89</v>
      </c>
      <c r="BM7" s="24">
        <v>730.52</v>
      </c>
      <c r="BN7" s="24">
        <v>672.33</v>
      </c>
      <c r="BO7" s="24">
        <v>668.8</v>
      </c>
      <c r="BP7" s="24">
        <v>652.82000000000005</v>
      </c>
      <c r="BQ7" s="24" t="s">
        <v>102</v>
      </c>
      <c r="BR7" s="24">
        <v>66.23</v>
      </c>
      <c r="BS7" s="24">
        <v>60.59</v>
      </c>
      <c r="BT7" s="24">
        <v>59.66</v>
      </c>
      <c r="BU7" s="24">
        <v>46.5</v>
      </c>
      <c r="BV7" s="24" t="s">
        <v>102</v>
      </c>
      <c r="BW7" s="24">
        <v>97.91</v>
      </c>
      <c r="BX7" s="24">
        <v>98.61</v>
      </c>
      <c r="BY7" s="24">
        <v>98.75</v>
      </c>
      <c r="BZ7" s="24">
        <v>98.36</v>
      </c>
      <c r="CA7" s="24">
        <v>97.61</v>
      </c>
      <c r="CB7" s="24" t="s">
        <v>102</v>
      </c>
      <c r="CC7" s="24">
        <v>177.4</v>
      </c>
      <c r="CD7" s="24">
        <v>188.3</v>
      </c>
      <c r="CE7" s="24">
        <v>191.68</v>
      </c>
      <c r="CF7" s="24">
        <v>206.5</v>
      </c>
      <c r="CG7" s="24" t="s">
        <v>102</v>
      </c>
      <c r="CH7" s="24">
        <v>144.11000000000001</v>
      </c>
      <c r="CI7" s="24">
        <v>141.24</v>
      </c>
      <c r="CJ7" s="24">
        <v>142.03</v>
      </c>
      <c r="CK7" s="24">
        <v>142.11000000000001</v>
      </c>
      <c r="CL7" s="24">
        <v>138.29</v>
      </c>
      <c r="CM7" s="24" t="s">
        <v>102</v>
      </c>
      <c r="CN7" s="24" t="s">
        <v>102</v>
      </c>
      <c r="CO7" s="24" t="s">
        <v>102</v>
      </c>
      <c r="CP7" s="24" t="s">
        <v>102</v>
      </c>
      <c r="CQ7" s="24" t="s">
        <v>102</v>
      </c>
      <c r="CR7" s="24" t="s">
        <v>102</v>
      </c>
      <c r="CS7" s="24">
        <v>61.32</v>
      </c>
      <c r="CT7" s="24">
        <v>61.7</v>
      </c>
      <c r="CU7" s="24">
        <v>63.04</v>
      </c>
      <c r="CV7" s="24">
        <v>60.55</v>
      </c>
      <c r="CW7" s="24">
        <v>59.1</v>
      </c>
      <c r="CX7" s="24" t="s">
        <v>102</v>
      </c>
      <c r="CY7" s="24">
        <v>97.48</v>
      </c>
      <c r="CZ7" s="24">
        <v>97.48</v>
      </c>
      <c r="DA7" s="24">
        <v>97.52</v>
      </c>
      <c r="DB7" s="24">
        <v>97.59</v>
      </c>
      <c r="DC7" s="24" t="s">
        <v>102</v>
      </c>
      <c r="DD7" s="24">
        <v>94.58</v>
      </c>
      <c r="DE7" s="24">
        <v>94.56</v>
      </c>
      <c r="DF7" s="24">
        <v>94.75</v>
      </c>
      <c r="DG7" s="24">
        <v>94.92</v>
      </c>
      <c r="DH7" s="24">
        <v>95.82</v>
      </c>
      <c r="DI7" s="24" t="s">
        <v>102</v>
      </c>
      <c r="DJ7" s="24">
        <v>3.61</v>
      </c>
      <c r="DK7" s="24">
        <v>7.1</v>
      </c>
      <c r="DL7" s="24">
        <v>10.62</v>
      </c>
      <c r="DM7" s="24">
        <v>16.39</v>
      </c>
      <c r="DN7" s="24" t="s">
        <v>102</v>
      </c>
      <c r="DO7" s="24">
        <v>31.01</v>
      </c>
      <c r="DP7" s="24">
        <v>28.87</v>
      </c>
      <c r="DQ7" s="24">
        <v>31.34</v>
      </c>
      <c r="DR7" s="24">
        <v>32.909999999999997</v>
      </c>
      <c r="DS7" s="24">
        <v>39.74</v>
      </c>
      <c r="DT7" s="24" t="s">
        <v>102</v>
      </c>
      <c r="DU7" s="24">
        <v>0.22</v>
      </c>
      <c r="DV7" s="24">
        <v>0.22</v>
      </c>
      <c r="DW7" s="24">
        <v>9.18</v>
      </c>
      <c r="DX7" s="24">
        <v>13.46</v>
      </c>
      <c r="DY7" s="24" t="s">
        <v>102</v>
      </c>
      <c r="DZ7" s="24">
        <v>4.95</v>
      </c>
      <c r="EA7" s="24">
        <v>5.64</v>
      </c>
      <c r="EB7" s="24">
        <v>6.43</v>
      </c>
      <c r="EC7" s="24">
        <v>7.75</v>
      </c>
      <c r="ED7" s="24">
        <v>7.62</v>
      </c>
      <c r="EE7" s="24" t="s">
        <v>102</v>
      </c>
      <c r="EF7" s="24">
        <v>0</v>
      </c>
      <c r="EG7" s="24">
        <v>0</v>
      </c>
      <c r="EH7" s="24">
        <v>0</v>
      </c>
      <c r="EI7" s="24">
        <v>0</v>
      </c>
      <c r="EJ7" s="24" t="s">
        <v>102</v>
      </c>
      <c r="EK7" s="24">
        <v>0.19</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2024-01-25T09:45:56Z</cp:lastPrinted>
  <dcterms:created xsi:type="dcterms:W3CDTF">2023-12-12T00:44:54Z</dcterms:created>
  <dcterms:modified xsi:type="dcterms:W3CDTF">2024-02-27T01:41:16Z</dcterms:modified>
  <cp:category/>
</cp:coreProperties>
</file>