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2911500財政課\07民生班\★03-2地方公営企業決算状況調査\20240131〆公営企業経営比較分析表\03_提出\"/>
    </mc:Choice>
  </mc:AlternateContent>
  <workbookProtection workbookAlgorithmName="SHA-512" workbookHashValue="1yhpWTEH+pyGp8EVhoLQ8MILMjhKODE4nIIhdidC8FqcTrCss1W+JVUDR4h+bwso76ltteRsgjU/mcK3kL9oNQ==" workbookSaltValue="hXDSK0zC9nD5Pbyn44u6Hg==" workbookSpinCount="100000" lockStructure="1"/>
  <bookViews>
    <workbookView xWindow="0" yWindow="0" windowWidth="19200" windowHeight="129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<sst xmlns="http://schemas.openxmlformats.org/spreadsheetml/2006/main" count="228" uniqueCount="113">
  <si>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</si>
  <si>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</si>
  <si>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</si>
  <si>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</si>
  <si>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</si>
  <si>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</si>
  <si>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</si>
  <si>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</si>
  <si>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</si>
  <si>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</si>
  <si>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</si>
  <si>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</si>
  <si>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</si>
  <si>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</si>
  <si>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</si>
  <si>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</si>
  <si>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</si>
  <si>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</si>
  <si>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</si>
  <si>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</si>
  <si>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</si>
  <si>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</si>
  <si>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</si>
  <si>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</si>
  <si>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</si>
  <si>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</si>
  <si>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</si>
  <si>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</si>
  <si>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</si>
  <si>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</si>
  <si>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</si>
  <si>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</si>
  <si>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</si>
  <si>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</si>
  <si>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</si>
  <si>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</si>
  <si>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</si>
  <si>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</si>
  <si>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</si>
  <si>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</si>
  <si>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</si>
  <si>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</si>
  <si>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</si>
  <si>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</si>
  <si>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</si>
  <si>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</si>
  <si>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</si>
  <si>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</si>
  <si>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</si>
  <si>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</si>
  <si>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</si>
  <si>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</si>
  <si>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</si>
  <si>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</si>
  <si>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</si>
  <si>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</si>
  <si>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</si>
  <si>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</si>
  <si>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</si>
  <si>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</si>
  <si>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</si>
  <si>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</si>
  <si>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</si>
  <si>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</si>
  <si>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</si>
  <si>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</si>
  <si>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</si>
  <si>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</si>
  <si>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</si>
  <si>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</si>
  <si>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</si>
  <si>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</si>
  <si>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</si>
  <si>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</si>
  <si>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</si>
  <si>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</si>
  <si>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</si>
  <si>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</si>
  <si>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</si>
  <si>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</si>
  <si>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</si>
  <si>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</si>
  <si>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</si>
  <si>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</si>
  <si>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</si>
  <si>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</si>
  <si>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</si>
  <si>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</si>
  <si>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</si>
  <si>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</si>
  <si>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</si>
  <si>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</si>
  <si>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</si>
  <si>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</si>
  <si>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</si>
  <si>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</si>
  <si>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</si>
  <si>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</si>
  <si>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</si>
  <si>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</si>
  <si>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</si>
  <si>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</si>
  <si>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</si>
  <si>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</si>
  <si>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</si>
  <si>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</si>
  <si>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</si>
  <si>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</si>
  <si>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</si>
  <si>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</si>
  <si>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平成25年度までに石綿管更新事業（老朽管更新事業）を終了しており、②管路経年化率は類似団体平均値と比較して良好な数値が続いている。
　③管路更新率については、類似団体平均値を下回る状況が続いている。
　①有形固定資産減価償却率も類似団体平均値を下回っているが、年々増加傾向にあり、老朽化が進んでいる浄・配水場施設更新を重点的に進める必要がある。</t>
    <phoneticPr fontId="4"/>
  </si>
  <si>
    <t>　①経常収支比率及び⑤料金回収率については類似団体平均値より下回る傾向が続いた。令和4年度も①、⑤とも同平均値を下回り、①は経常費用の増加及び経常収益の減少により前年度より減少した。
　②累積欠損金比率は0%を維持している。
　③流動比率については、前年度より減少した。類似団体平均値を上回る傾向にあり、短期的な支払い能力に問題はない。一方、④企業債残高対給水収益比率は類似団体平均値を下回っており、この先施設更新の増加が予想される中で、より効率的な資金計画を検討していく必要がある。
　⑦施設利用率及び⑧有収率は類似団体平均値より高い数値を表している。このことから、施設規模は適切であり、施設の稼働状況が収益に反映されていることがわかる。
　⑥給水原価については有収水量の減少により前年度より増加した。今後も給水収益は減少傾向にあり、施設の維持管理に係る費用の増加が見込まれるため、引き続き経営改善に努めなければならない。</t>
    <rPh sb="67" eb="69">
      <t>ゾウカ</t>
    </rPh>
    <rPh sb="69" eb="70">
      <t>オヨ</t>
    </rPh>
    <rPh sb="71" eb="73">
      <t>ケイジョウ</t>
    </rPh>
    <rPh sb="73" eb="75">
      <t>シュウエキ</t>
    </rPh>
    <rPh sb="76" eb="78">
      <t>ゲンショウ</t>
    </rPh>
    <rPh sb="86" eb="88">
      <t>ゲンショウ</t>
    </rPh>
    <phoneticPr fontId="4"/>
  </si>
  <si>
    <t>　老朽化の状況が全国平均の値と比較して良好な状態にあることは、石綿管及び浄・配水場施設の更新を行ってきた成果と言える。しかし、経営の健全性（経常収支比率、料金回収率、給水原価）については類似団体平均値より不良な状態となっており、一層の経営改善に努める必要がある。
 今後も老朽化した浄・配水場や管路の更新及び耐震化等に係る費用が見込まれるため、財政収支の見通しを考慮しながら効率的・計画的に施設を整備し、いつでも安心して水道水が使えるよう、健全経営を行っていく。</t>
    <rPh sb="206" eb="208">
      <t>アンシン</t>
    </rPh>
    <rPh sb="210" eb="213">
      <t>スイドウスイ</t>
    </rPh>
    <rPh sb="214" eb="215">
      <t>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</si>
</sst>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0.49</c:v>
                </c:pt>
                <c:pt idx="2">
                  <c:v>0.49</c:v>
                </c:pt>
                <c:pt idx="3">
                  <c:v>0.43</c:v>
                </c:pt>
                <c:pt idx="4">
                  <c:v>0.42</c:v>
                </c:pt>
              </c:numCache>
            </c:numRef>
          </c:val>
          <c:extLst>
            <c:ext xmlns:c16="http://schemas.microsoft.com/office/drawing/2014/chart" uri="{C3380CC4-5D6E-409C-BE32-E72D297353CC}">
              <c16:uniqueId val="{00000000-85BB-4542-A6D7-F805EF31A7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5BB-4542-A6D7-F805EF31A7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63.13</c:v>
                </c:pt>
                <c:pt idx="1">
                  <c:v>62.63</c:v>
                </c:pt>
                <c:pt idx="2">
                  <c:v>68.64</c:v>
                </c:pt>
                <c:pt idx="3">
                  <c:v>67.47</c:v>
                </c:pt>
                <c:pt idx="4">
                  <c:v>66.209999999999994</c:v>
                </c:pt>
              </c:numCache>
            </c:numRef>
          </c:val>
          <c:extLst>
            <c:ext xmlns:c16="http://schemas.microsoft.com/office/drawing/2014/chart" uri="{C3380CC4-5D6E-409C-BE32-E72D297353CC}">
              <c16:uniqueId val="{00000000-962D-4631-88ED-407A79DFDE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62D-4631-88ED-407A79DFDE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93.7</c:v>
                </c:pt>
                <c:pt idx="1">
                  <c:v>93.37</c:v>
                </c:pt>
                <c:pt idx="2">
                  <c:v>95.1</c:v>
                </c:pt>
                <c:pt idx="3">
                  <c:v>94.95</c:v>
                </c:pt>
                <c:pt idx="4">
                  <c:v>95.36</c:v>
                </c:pt>
              </c:numCache>
            </c:numRef>
          </c:val>
          <c:extLst>
            <c:ext xmlns:c16="http://schemas.microsoft.com/office/drawing/2014/chart" uri="{C3380CC4-5D6E-409C-BE32-E72D297353CC}">
              <c16:uniqueId val="{00000000-C6BF-480A-95C1-8E451AA012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6BF-480A-95C1-8E451AA012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105.09</c:v>
                </c:pt>
                <c:pt idx="1">
                  <c:v>101.91</c:v>
                </c:pt>
                <c:pt idx="2">
                  <c:v>107.8</c:v>
                </c:pt>
                <c:pt idx="3">
                  <c:v>109.07</c:v>
                </c:pt>
                <c:pt idx="4">
                  <c:v>104.21</c:v>
                </c:pt>
              </c:numCache>
            </c:numRef>
          </c:val>
          <c:extLst>
            <c:ext xmlns:c16="http://schemas.microsoft.com/office/drawing/2014/chart" uri="{C3380CC4-5D6E-409C-BE32-E72D297353CC}">
              <c16:uniqueId val="{00000000-0316-4F60-B531-6BAB624E89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316-4F60-B531-6BAB624E89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41.96</c:v>
                </c:pt>
                <c:pt idx="1">
                  <c:v>43.82</c:v>
                </c:pt>
                <c:pt idx="2">
                  <c:v>45.45</c:v>
                </c:pt>
                <c:pt idx="3">
                  <c:v>47.12</c:v>
                </c:pt>
                <c:pt idx="4">
                  <c:v>48.35</c:v>
                </c:pt>
              </c:numCache>
            </c:numRef>
          </c:val>
          <c:extLst>
            <c:ext xmlns:c16="http://schemas.microsoft.com/office/drawing/2014/chart" uri="{C3380CC4-5D6E-409C-BE32-E72D297353CC}">
              <c16:uniqueId val="{00000000-0012-4998-A8EE-F73E5FB849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012-4998-A8EE-F73E5FB849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4.79</c:v>
                </c:pt>
                <c:pt idx="1">
                  <c:v>5.04</c:v>
                </c:pt>
                <c:pt idx="2">
                  <c:v>6.54</c:v>
                </c:pt>
                <c:pt idx="3">
                  <c:v>4.43</c:v>
                </c:pt>
                <c:pt idx="4">
                  <c:v>4.5599999999999996</c:v>
                </c:pt>
              </c:numCache>
            </c:numRef>
          </c:val>
          <c:extLst>
            <c:ext xmlns:c16="http://schemas.microsoft.com/office/drawing/2014/chart" uri="{C3380CC4-5D6E-409C-BE32-E72D297353CC}">
              <c16:uniqueId val="{00000000-1BF6-4A95-A736-DEA4DF84BD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BF6-4A95-A736-DEA4DF84BD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60-4ACC-9FBF-4048DF1993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E60-4ACC-9FBF-4048DF1993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397.37</c:v>
                </c:pt>
                <c:pt idx="1">
                  <c:v>406.39</c:v>
                </c:pt>
                <c:pt idx="2">
                  <c:v>423.91</c:v>
                </c:pt>
                <c:pt idx="3">
                  <c:v>405.95</c:v>
                </c:pt>
                <c:pt idx="4">
                  <c:v>367.37</c:v>
                </c:pt>
              </c:numCache>
            </c:numRef>
          </c:val>
          <c:extLst>
            <c:ext xmlns:c16="http://schemas.microsoft.com/office/drawing/2014/chart" uri="{C3380CC4-5D6E-409C-BE32-E72D297353CC}">
              <c16:uniqueId val="{00000000-FB97-4AA1-BC34-A317A4752D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B97-4AA1-BC34-A317A4752D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282.81</c:v>
                </c:pt>
                <c:pt idx="1">
                  <c:v>270.43</c:v>
                </c:pt>
                <c:pt idx="2">
                  <c:v>243.76</c:v>
                </c:pt>
                <c:pt idx="3">
                  <c:v>231.76</c:v>
                </c:pt>
                <c:pt idx="4">
                  <c:v>218.18</c:v>
                </c:pt>
              </c:numCache>
            </c:numRef>
          </c:val>
          <c:extLst>
            <c:ext xmlns:c16="http://schemas.microsoft.com/office/drawing/2014/chart" uri="{C3380CC4-5D6E-409C-BE32-E72D297353CC}">
              <c16:uniqueId val="{00000000-026D-4AAA-899C-76D1E984E7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26D-4AAA-899C-76D1E984E7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88.29</c:v>
                </c:pt>
                <c:pt idx="1">
                  <c:v>87.72</c:v>
                </c:pt>
                <c:pt idx="2">
                  <c:v>93.28</c:v>
                </c:pt>
                <c:pt idx="3">
                  <c:v>92.19</c:v>
                </c:pt>
                <c:pt idx="4">
                  <c:v>89.27</c:v>
                </c:pt>
              </c:numCache>
            </c:numRef>
          </c:val>
          <c:extLst>
            <c:ext xmlns:c16="http://schemas.microsoft.com/office/drawing/2014/chart" uri="{C3380CC4-5D6E-409C-BE32-E72D297353CC}">
              <c16:uniqueId val="{00000000-644B-4E3C-86FC-2B39442749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644B-4E3C-86FC-2B39442749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183.41</c:v>
                </c:pt>
                <c:pt idx="1">
                  <c:v>183.47</c:v>
                </c:pt>
                <c:pt idx="2">
                  <c:v>171.39</c:v>
                </c:pt>
                <c:pt idx="3">
                  <c:v>173.08</c:v>
                </c:pt>
                <c:pt idx="4">
                  <c:v>178.06</c:v>
                </c:pt>
              </c:numCache>
            </c:numRef>
          </c:val>
          <c:extLst>
            <c:ext xmlns:c16="http://schemas.microsoft.com/office/drawing/2014/chart" uri="{C3380CC4-5D6E-409C-BE32-E72D297353CC}">
              <c16:uniqueId val="{00000000-E043-477E-898D-E3B03B36EE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043-477E-898D-E3B03B36EE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松戸市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その他</v>
      </c>
      <c r="AE8" s="44"/>
      <c r="AF8" s="44"/>
      <c r="AG8" s="44"/>
      <c r="AH8" s="44"/>
      <c r="AI8" s="44"/>
      <c r="AJ8" s="44"/>
      <c r="AK8" s="2"/>
      <c r="AL8" s="45">
        <f>データ!$R$6</f>
        <v>497120</v>
      </c>
      <c r="AM8" s="45"/>
      <c r="AN8" s="45"/>
      <c r="AO8" s="45"/>
      <c r="AP8" s="45"/>
      <c r="AQ8" s="45"/>
      <c r="AR8" s="45"/>
      <c r="AS8" s="45"/>
      <c r="AT8" s="46">
        <f>データ!$S$6</f>
        <v>61.38</v>
      </c>
      <c r="AU8" s="47"/>
      <c r="AV8" s="47"/>
      <c r="AW8" s="47"/>
      <c r="AX8" s="47"/>
      <c r="AY8" s="47"/>
      <c r="AZ8" s="47"/>
      <c r="BA8" s="47"/>
      <c r="BB8" s="48">
        <f>データ!$T$6</f>
        <v>8099.06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81.59</v>
      </c>
      <c r="J10" s="47"/>
      <c r="K10" s="47"/>
      <c r="L10" s="47"/>
      <c r="M10" s="47"/>
      <c r="N10" s="47"/>
      <c r="O10" s="81"/>
      <c r="P10" s="48">
        <f>データ!$P$6</f>
        <v>16.12</v>
      </c>
      <c r="Q10" s="48"/>
      <c r="R10" s="48"/>
      <c r="S10" s="48"/>
      <c r="T10" s="48"/>
      <c r="U10" s="48"/>
      <c r="V10" s="48"/>
      <c r="W10" s="45">
        <f>データ!$Q$6</f>
        <v>2761</v>
      </c>
      <c r="X10" s="45"/>
      <c r="Y10" s="45"/>
      <c r="Z10" s="45"/>
      <c r="AA10" s="45"/>
      <c r="AB10" s="45"/>
      <c r="AC10" s="45"/>
      <c r="AD10" s="2"/>
      <c r="AE10" s="2"/>
      <c r="AF10" s="2"/>
      <c r="AG10" s="2"/>
      <c r="AH10" s="2"/>
      <c r="AI10" s="2"/>
      <c r="AJ10" s="2"/>
      <c r="AK10" s="2"/>
      <c r="AL10" s="45">
        <f>データ!$U$6</f>
        <v>80187</v>
      </c>
      <c r="AM10" s="45"/>
      <c r="AN10" s="45"/>
      <c r="AO10" s="45"/>
      <c r="AP10" s="45"/>
      <c r="AQ10" s="45"/>
      <c r="AR10" s="45"/>
      <c r="AS10" s="45"/>
      <c r="AT10" s="46">
        <f>データ!$V$6</f>
        <v>8.99</v>
      </c>
      <c r="AU10" s="47"/>
      <c r="AV10" s="47"/>
      <c r="AW10" s="47"/>
      <c r="AX10" s="47"/>
      <c r="AY10" s="47"/>
      <c r="AZ10" s="47"/>
      <c r="BA10" s="47"/>
      <c r="BB10" s="48">
        <f>データ!$W$6</f>
        <v>8919.58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ym7L+724iJEIThPnIuT54NFuWhptN6FlFH8kMcMTn0+/sDkV/X0BBOQtqjIUbriiN7QMR4LIAf57t0t+YzVzQ==" saltValue="wPcvv7sv9Js+0OY/Ll791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122076</v>
      </c>
      <c r="D6" s="20">
        <f t="shared" si="3"/>
        <v>46</v>
      </c>
      <c r="E6" s="20">
        <f t="shared" si="3"/>
        <v>1</v>
      </c>
      <c r="F6" s="20">
        <f t="shared" si="3"/>
        <v>0</v>
      </c>
      <c r="G6" s="20">
        <f t="shared" si="3"/>
        <v>1</v>
      </c>
      <c r="H6" s="20" t="str">
        <f t="shared" si="3"/>
        <v>千葉県　松戸市</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81.59</v>
      </c>
      <c r="P6" s="21">
        <f t="shared" si="3"/>
        <v>16.12</v>
      </c>
      <c r="Q6" s="21">
        <f t="shared" si="3"/>
        <v>2761</v>
      </c>
      <c r="R6" s="21">
        <f t="shared" si="3"/>
        <v>497120</v>
      </c>
      <c r="S6" s="21">
        <f t="shared" si="3"/>
        <v>61.38</v>
      </c>
      <c r="T6" s="21">
        <f t="shared" si="3"/>
        <v>8099.06</v>
      </c>
      <c r="U6" s="21">
        <f t="shared" si="3"/>
        <v>80187</v>
      </c>
      <c r="V6" s="21">
        <f t="shared" si="3"/>
        <v>8.99</v>
      </c>
      <c r="W6" s="21">
        <f t="shared" si="3"/>
        <v>8919.58</v>
      </c>
      <c r="X6" s="22">
        <f>IF(X7="",NA(),X7)</f>
        <v>105.09</v>
      </c>
      <c r="Y6" s="22">
        <f t="shared" ref="Y6:AG6" si="4">IF(Y7="",NA(),Y7)</f>
        <v>101.91</v>
      </c>
      <c r="Z6" s="22">
        <f t="shared" si="4"/>
        <v>107.8</v>
      </c>
      <c r="AA6" s="22">
        <f t="shared" si="4"/>
        <v>109.07</v>
      </c>
      <c r="AB6" s="22">
        <f t="shared" si="4"/>
        <v>104.21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397.37</v>
      </c>
      <c r="AU6" s="22">
        <f t="shared" ref="AU6:BC6" si="6">IF(AU7="",NA(),AU7)</f>
        <v>406.39</v>
      </c>
      <c r="AV6" s="22">
        <f t="shared" si="6"/>
        <v>423.91</v>
      </c>
      <c r="AW6" s="22">
        <f t="shared" si="6"/>
        <v>405.95</v>
      </c>
      <c r="AX6" s="22">
        <f t="shared" si="6"/>
        <v>367.37</v>
      </c>
      <c r="AY6" s="22">
        <f t="shared" si="6"/>
        <v>349.83</v>
      </c>
      <c r="AZ6" s="22">
        <f t="shared" si="6"/>
        <v>360.86</v>
      </c>
      <c r="BA6" s="22">
        <f t="shared" si="6"/>
        <v>350.79</v>
      </c>
      <c r="BB6" s="22">
        <f t="shared" si="6"/>
        <v>354.57</v>
      </c>
      <c r="BC6" s="22">
        <f t="shared" si="6"/>
        <v>357.74</v>
      </c>
      <c r="BD6" s="21" t="str">
        <f>IF(BD7="","",IF(BD7="-","【-】","【"&amp;SUBSTITUTE(TEXT(BD7,"#,##0.00"),"-","△")&amp;"】"))</f>
        <v>【252.29】</v>
      </c>
      <c r="BE6" s="22">
        <f>IF(BE7="",NA(),BE7)</f>
        <v>282.81</v>
      </c>
      <c r="BF6" s="22">
        <f t="shared" ref="BF6:BN6" si="7">IF(BF7="",NA(),BF7)</f>
        <v>270.43</v>
      </c>
      <c r="BG6" s="22">
        <f t="shared" si="7"/>
        <v>243.76</v>
      </c>
      <c r="BH6" s="22">
        <f t="shared" si="7"/>
        <v>231.76</v>
      </c>
      <c r="BI6" s="22">
        <f t="shared" si="7"/>
        <v>218.18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88.29</v>
      </c>
      <c r="BQ6" s="22">
        <f t="shared" ref="BQ6:BY6" si="8">IF(BQ7="",NA(),BQ7)</f>
        <v>87.72</v>
      </c>
      <c r="BR6" s="22">
        <f t="shared" si="8"/>
        <v>93.28</v>
      </c>
      <c r="BS6" s="22">
        <f t="shared" si="8"/>
        <v>92.19</v>
      </c>
      <c r="BT6" s="22">
        <f t="shared" si="8"/>
        <v>89.27</v>
      </c>
      <c r="BU6" s="22">
        <f t="shared" si="8"/>
        <v>103.54</v>
      </c>
      <c r="BV6" s="22">
        <f t="shared" si="8"/>
        <v>103.32</v>
      </c>
      <c r="BW6" s="22">
        <f t="shared" si="8"/>
        <v>100.85</v>
      </c>
      <c r="BX6" s="22">
        <f t="shared" si="8"/>
        <v>103.79</v>
      </c>
      <c r="BY6" s="22">
        <f t="shared" si="8"/>
        <v>98.3</v>
      </c>
      <c r="BZ6" s="21" t="str">
        <f>IF(BZ7="","",IF(BZ7="-","【-】","【"&amp;SUBSTITUTE(TEXT(BZ7,"#,##0.00"),"-","△")&amp;"】"))</f>
        <v>【97.47】</v>
      </c>
      <c r="CA6" s="22">
        <f>IF(CA7="",NA(),CA7)</f>
        <v>183.41</v>
      </c>
      <c r="CB6" s="22">
        <f t="shared" ref="CB6:CJ6" si="9">IF(CB7="",NA(),CB7)</f>
        <v>183.47</v>
      </c>
      <c r="CC6" s="22">
        <f t="shared" si="9"/>
        <v>171.39</v>
      </c>
      <c r="CD6" s="22">
        <f t="shared" si="9"/>
        <v>173.08</v>
      </c>
      <c r="CE6" s="22">
        <f t="shared" si="9"/>
        <v>178.06</v>
      </c>
      <c r="CF6" s="22">
        <f t="shared" si="9"/>
        <v>167.46</v>
      </c>
      <c r="CG6" s="22">
        <f t="shared" si="9"/>
        <v>168.56</v>
      </c>
      <c r="CH6" s="22">
        <f t="shared" si="9"/>
        <v>167.1</v>
      </c>
      <c r="CI6" s="22">
        <f t="shared" si="9"/>
        <v>167.86</v>
      </c>
      <c r="CJ6" s="22">
        <f t="shared" si="9"/>
        <v>173.68</v>
      </c>
      <c r="CK6" s="21" t="str">
        <f>IF(CK7="","",IF(CK7="-","【-】","【"&amp;SUBSTITUTE(TEXT(CK7,"#,##0.00"),"-","△")&amp;"】"))</f>
        <v>【174.75】</v>
      </c>
      <c r="CL6" s="22">
        <f>IF(CL7="",NA(),CL7)</f>
        <v>63.13</v>
      </c>
      <c r="CM6" s="22">
        <f t="shared" ref="CM6:CU6" si="10">IF(CM7="",NA(),CM7)</f>
        <v>62.63</v>
      </c>
      <c r="CN6" s="22">
        <f t="shared" si="10"/>
        <v>68.64</v>
      </c>
      <c r="CO6" s="22">
        <f t="shared" si="10"/>
        <v>67.47</v>
      </c>
      <c r="CP6" s="22">
        <f t="shared" si="10"/>
        <v>66.209999999999994</v>
      </c>
      <c r="CQ6" s="22">
        <f t="shared" si="10"/>
        <v>59.46</v>
      </c>
      <c r="CR6" s="22">
        <f t="shared" si="10"/>
        <v>59.51</v>
      </c>
      <c r="CS6" s="22">
        <f t="shared" si="10"/>
        <v>59.91</v>
      </c>
      <c r="CT6" s="22">
        <f t="shared" si="10"/>
        <v>59.4</v>
      </c>
      <c r="CU6" s="22">
        <f t="shared" si="10"/>
        <v>59.24</v>
      </c>
      <c r="CV6" s="21" t="str">
        <f>IF(CV7="","",IF(CV7="-","【-】","【"&amp;SUBSTITUTE(TEXT(CV7,"#,##0.00"),"-","△")&amp;"】"))</f>
        <v>【59.97】</v>
      </c>
      <c r="CW6" s="22">
        <f>IF(CW7="",NA(),CW7)</f>
        <v>93.7</v>
      </c>
      <c r="CX6" s="22">
        <f t="shared" ref="CX6:DF6" si="11">IF(CX7="",NA(),CX7)</f>
        <v>93.37</v>
      </c>
      <c r="CY6" s="22">
        <f t="shared" si="11"/>
        <v>95.1</v>
      </c>
      <c r="CZ6" s="22">
        <f t="shared" si="11"/>
        <v>94.95</v>
      </c>
      <c r="DA6" s="22">
        <f t="shared" si="11"/>
        <v>95.36</v>
      </c>
      <c r="DB6" s="22">
        <f t="shared" si="11"/>
        <v>87.41</v>
      </c>
      <c r="DC6" s="22">
        <f t="shared" si="11"/>
        <v>87.08</v>
      </c>
      <c r="DD6" s="22">
        <f t="shared" si="11"/>
        <v>87.26</v>
      </c>
      <c r="DE6" s="22">
        <f t="shared" si="11"/>
        <v>87.57</v>
      </c>
      <c r="DF6" s="22">
        <f t="shared" si="11"/>
        <v>87.26</v>
      </c>
      <c r="DG6" s="21" t="str">
        <f>IF(DG7="","",IF(DG7="-","【-】","【"&amp;SUBSTITUTE(TEXT(DG7,"#,##0.00"),"-","△")&amp;"】"))</f>
        <v>【89.76】</v>
      </c>
      <c r="DH6" s="22">
        <f>IF(DH7="",NA(),DH7)</f>
        <v>41.96</v>
      </c>
      <c r="DI6" s="22">
        <f t="shared" ref="DI6:DQ6" si="12">IF(DI7="",NA(),DI7)</f>
        <v>43.82</v>
      </c>
      <c r="DJ6" s="22">
        <f t="shared" si="12"/>
        <v>45.45</v>
      </c>
      <c r="DK6" s="22">
        <f t="shared" si="12"/>
        <v>47.12</v>
      </c>
      <c r="DL6" s="22">
        <f t="shared" si="12"/>
        <v>48.35</v>
      </c>
      <c r="DM6" s="22">
        <f t="shared" si="12"/>
        <v>47.62</v>
      </c>
      <c r="DN6" s="22">
        <f t="shared" si="12"/>
        <v>48.55</v>
      </c>
      <c r="DO6" s="22">
        <f t="shared" si="12"/>
        <v>49.2</v>
      </c>
      <c r="DP6" s="22">
        <f t="shared" si="12"/>
        <v>50.01</v>
      </c>
      <c r="DQ6" s="22">
        <f t="shared" si="12"/>
        <v>50.99</v>
      </c>
      <c r="DR6" s="21" t="str">
        <f>IF(DR7="","",IF(DR7="-","【-】","【"&amp;SUBSTITUTE(TEXT(DR7,"#,##0.00"),"-","△")&amp;"】"))</f>
        <v>【51.51】</v>
      </c>
      <c r="DS6" s="22">
        <f>IF(DS7="",NA(),DS7)</f>
        <v>4.79</v>
      </c>
      <c r="DT6" s="22">
        <f t="shared" ref="DT6:EB6" si="13">IF(DT7="",NA(),DT7)</f>
        <v>5.04</v>
      </c>
      <c r="DU6" s="22">
        <f t="shared" si="13"/>
        <v>6.54</v>
      </c>
      <c r="DV6" s="22">
        <f t="shared" si="13"/>
        <v>4.43</v>
      </c>
      <c r="DW6" s="22">
        <f t="shared" si="13"/>
        <v>4.5599999999999996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v>
      </c>
      <c r="EE6" s="22">
        <f t="shared" ref="EE6:EM6" si="14">IF(EE7="",NA(),EE7)</f>
        <v>0.49</v>
      </c>
      <c r="EF6" s="22">
        <f t="shared" si="14"/>
        <v>0.49</v>
      </c>
      <c r="EG6" s="22">
        <f t="shared" si="14"/>
        <v>0.43</v>
      </c>
      <c r="EH6" s="22">
        <f t="shared" si="14"/>
        <v>0.42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122076</v>
      </c>
      <c r="D7" s="24">
        <v>46</v>
      </c>
      <c r="E7" s="24">
        <v>1</v>
      </c>
      <c r="F7" s="24">
        <v>0</v>
      </c>
      <c r="G7" s="24">
        <v>1</v>
      </c>
      <c r="H7" s="24" t="s">
        <v>92</v>
      </c>
      <c r="I7" s="24" t="s">
        <v>93</v>
      </c>
      <c r="J7" s="24" t="s">
        <v>94</v>
      </c>
      <c r="K7" s="24" t="s">
        <v>95</v>
      </c>
      <c r="L7" s="24" t="s">
        <v>96</v>
      </c>
      <c r="M7" s="24" t="s">
        <v>97</v>
      </c>
      <c r="N7" s="25" t="s">
        <v>98</v>
      </c>
      <c r="O7" s="25">
        <v>81.59</v>
      </c>
      <c r="P7" s="25">
        <v>16.12</v>
      </c>
      <c r="Q7" s="25">
        <v>2761</v>
      </c>
      <c r="R7" s="25">
        <v>497120</v>
      </c>
      <c r="S7" s="25">
        <v>61.38</v>
      </c>
      <c r="T7" s="25">
        <v>8099.06</v>
      </c>
      <c r="U7" s="25">
        <v>80187</v>
      </c>
      <c r="V7" s="25">
        <v>8.99</v>
      </c>
      <c r="W7" s="25">
        <v>8919.58</v>
      </c>
      <c r="X7" s="25">
        <v>105.09</v>
      </c>
      <c r="Y7" s="25">
        <v>101.91</v>
      </c>
      <c r="Z7" s="25">
        <v>107.8</v>
      </c>
      <c r="AA7" s="25">
        <v>109.07</v>
      </c>
      <c r="AB7" s="25">
        <v>104.21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397.37</v>
      </c>
      <c r="AU7" s="25">
        <v>406.39</v>
      </c>
      <c r="AV7" s="25">
        <v>423.91</v>
      </c>
      <c r="AW7" s="25">
        <v>405.95</v>
      </c>
      <c r="AX7" s="25">
        <v>367.37</v>
      </c>
      <c r="AY7" s="25">
        <v>349.83</v>
      </c>
      <c r="AZ7" s="25">
        <v>360.86</v>
      </c>
      <c r="BA7" s="25">
        <v>350.79</v>
      </c>
      <c r="BB7" s="25">
        <v>354.57</v>
      </c>
      <c r="BC7" s="25">
        <v>357.74</v>
      </c>
      <c r="BD7" s="25">
        <v>252.29</v>
      </c>
      <c r="BE7" s="25">
        <v>282.81</v>
      </c>
      <c r="BF7" s="25">
        <v>270.43</v>
      </c>
      <c r="BG7" s="25">
        <v>243.76</v>
      </c>
      <c r="BH7" s="25">
        <v>231.76</v>
      </c>
      <c r="BI7" s="25">
        <v>218.18</v>
      </c>
      <c r="BJ7" s="25">
        <v>314.87</v>
      </c>
      <c r="BK7" s="25">
        <v>309.27999999999997</v>
      </c>
      <c r="BL7" s="25">
        <v>322.92</v>
      </c>
      <c r="BM7" s="25">
        <v>303.45999999999998</v>
      </c>
      <c r="BN7" s="25">
        <v>307.27999999999997</v>
      </c>
      <c r="BO7" s="25">
        <v>268.07</v>
      </c>
      <c r="BP7" s="25">
        <v>88.29</v>
      </c>
      <c r="BQ7" s="25">
        <v>87.72</v>
      </c>
      <c r="BR7" s="25">
        <v>93.28</v>
      </c>
      <c r="BS7" s="25">
        <v>92.19</v>
      </c>
      <c r="BT7" s="25">
        <v>89.27</v>
      </c>
      <c r="BU7" s="25">
        <v>103.54</v>
      </c>
      <c r="BV7" s="25">
        <v>103.32</v>
      </c>
      <c r="BW7" s="25">
        <v>100.85</v>
      </c>
      <c r="BX7" s="25">
        <v>103.79</v>
      </c>
      <c r="BY7" s="25">
        <v>98.3</v>
      </c>
      <c r="BZ7" s="25">
        <v>97.47</v>
      </c>
      <c r="CA7" s="25">
        <v>183.41</v>
      </c>
      <c r="CB7" s="25">
        <v>183.47</v>
      </c>
      <c r="CC7" s="25">
        <v>171.39</v>
      </c>
      <c r="CD7" s="25">
        <v>173.08</v>
      </c>
      <c r="CE7" s="25">
        <v>178.06</v>
      </c>
      <c r="CF7" s="25">
        <v>167.46</v>
      </c>
      <c r="CG7" s="25">
        <v>168.56</v>
      </c>
      <c r="CH7" s="25">
        <v>167.1</v>
      </c>
      <c r="CI7" s="25">
        <v>167.86</v>
      </c>
      <c r="CJ7" s="25">
        <v>173.68</v>
      </c>
      <c r="CK7" s="25">
        <v>174.75</v>
      </c>
      <c r="CL7" s="25">
        <v>63.13</v>
      </c>
      <c r="CM7" s="25">
        <v>62.63</v>
      </c>
      <c r="CN7" s="25">
        <v>68.64</v>
      </c>
      <c r="CO7" s="25">
        <v>67.47</v>
      </c>
      <c r="CP7" s="25">
        <v>66.209999999999994</v>
      </c>
      <c r="CQ7" s="25">
        <v>59.46</v>
      </c>
      <c r="CR7" s="25">
        <v>59.51</v>
      </c>
      <c r="CS7" s="25">
        <v>59.91</v>
      </c>
      <c r="CT7" s="25">
        <v>59.4</v>
      </c>
      <c r="CU7" s="25">
        <v>59.24</v>
      </c>
      <c r="CV7" s="25">
        <v>59.97</v>
      </c>
      <c r="CW7" s="25">
        <v>93.7</v>
      </c>
      <c r="CX7" s="25">
        <v>93.37</v>
      </c>
      <c r="CY7" s="25">
        <v>95.1</v>
      </c>
      <c r="CZ7" s="25">
        <v>94.95</v>
      </c>
      <c r="DA7" s="25">
        <v>95.36</v>
      </c>
      <c r="DB7" s="25">
        <v>87.41</v>
      </c>
      <c r="DC7" s="25">
        <v>87.08</v>
      </c>
      <c r="DD7" s="25">
        <v>87.26</v>
      </c>
      <c r="DE7" s="25">
        <v>87.57</v>
      </c>
      <c r="DF7" s="25">
        <v>87.26</v>
      </c>
      <c r="DG7" s="25">
        <v>89.76</v>
      </c>
      <c r="DH7" s="25">
        <v>41.96</v>
      </c>
      <c r="DI7" s="25">
        <v>43.82</v>
      </c>
      <c r="DJ7" s="25">
        <v>45.45</v>
      </c>
      <c r="DK7" s="25">
        <v>47.12</v>
      </c>
      <c r="DL7" s="25">
        <v>48.35</v>
      </c>
      <c r="DM7" s="25">
        <v>47.62</v>
      </c>
      <c r="DN7" s="25">
        <v>48.55</v>
      </c>
      <c r="DO7" s="25">
        <v>49.2</v>
      </c>
      <c r="DP7" s="25">
        <v>50.01</v>
      </c>
      <c r="DQ7" s="25">
        <v>50.99</v>
      </c>
      <c r="DR7" s="25">
        <v>51.51</v>
      </c>
      <c r="DS7" s="25">
        <v>4.79</v>
      </c>
      <c r="DT7" s="25">
        <v>5.04</v>
      </c>
      <c r="DU7" s="25">
        <v>6.54</v>
      </c>
      <c r="DV7" s="25">
        <v>4.43</v>
      </c>
      <c r="DW7" s="25">
        <v>4.5599999999999996</v>
      </c>
      <c r="DX7" s="25">
        <v>16.27</v>
      </c>
      <c r="DY7" s="25">
        <v>17.11</v>
      </c>
      <c r="DZ7" s="25">
        <v>18.329999999999998</v>
      </c>
      <c r="EA7" s="25">
        <v>20.27</v>
      </c>
      <c r="EB7" s="25">
        <v>21.69</v>
      </c>
      <c r="EC7" s="25">
        <v>23.75</v>
      </c>
      <c r="ED7" s="25">
        <v>0.5</v>
      </c>
      <c r="EE7" s="25">
        <v>0.49</v>
      </c>
      <c r="EF7" s="25">
        <v>0.49</v>
      </c>
      <c r="EG7" s="25">
        <v>0.43</v>
      </c>
      <c r="EH7" s="25">
        <v>0.42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2024-01-22T02:21:38Z</cp:lastPrinted>
  <dcterms:created xsi:type="dcterms:W3CDTF">2023-12-05T00:51:38Z</dcterms:created>
  <dcterms:modified xsi:type="dcterms:W3CDTF">2024-01-30T06:09:26Z</dcterms:modified>
  <cp:category/>
</cp:coreProperties>
</file>