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AC503AA5-B3FB-4BEA-96E8-9F40FECFE3C9}" xr6:coauthVersionLast="47" xr6:coauthVersionMax="47" xr10:uidLastSave="{00000000-0000-0000-0000-000000000000}"/>
  <workbookProtection workbookAlgorithmName="SHA-512" workbookHashValue="+GWub+BpDzk1JUpvqM9649k+aPyfP/hEsL08hl0QwKXRgmOe3FalMgJnZ8YCW5vAXTMQeCI80w3eFfU7Z+pQBg==" workbookSaltValue="GhIy3VR+qdO1If81fx3qP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I10" i="4"/>
  <c r="B10" i="4"/>
  <c r="BB8" i="4"/>
  <c r="AL8" i="4"/>
  <c r="AD8" i="4"/>
  <c r="W8" i="4"/>
  <c r="P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<sst xmlns="http://schemas.openxmlformats.org/spreadsheetml/2006/main" count="231" uniqueCount="118">
  <si>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</si>
  <si>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</si>
  <si>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</si>
  <si>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</si>
  <si>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</si>
  <si>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</si>
  <si>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</si>
  <si>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</si>
  <si>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</si>
  <si>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</si>
  <si>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</si>
  <si>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</si>
  <si>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</si>
  <si>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</si>
  <si>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</si>
  <si>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</si>
  <si>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</si>
  <si>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</si>
  <si>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</si>
  <si>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</si>
  <si>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</si>
  <si>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</si>
  <si>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</si>
  <si>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</si>
  <si>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</si>
  <si>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</si>
  <si>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</si>
  <si>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</si>
  <si>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</si>
  <si>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</si>
  <si>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</si>
  <si>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</si>
  <si>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</si>
  <si>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</si>
  <si>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</si>
  <si>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</si>
  <si>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</si>
  <si>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</si>
  <si>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</si>
  <si>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</si>
  <si>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</si>
  <si>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</si>
  <si>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</si>
  <si>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</si>
  <si>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</si>
  <si>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</si>
  <si>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</si>
  <si>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</si>
  <si>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</si>
  <si>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</si>
  <si>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</si>
  <si>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</si>
  <si>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</si>
  <si>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</si>
  <si>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</si>
  <si>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</si>
  <si>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</si>
  <si>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</si>
  <si>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</si>
  <si>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</si>
  <si>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</si>
  <si>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</si>
  <si>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</si>
  <si>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</si>
  <si>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</si>
  <si>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</si>
  <si>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</si>
  <si>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</si>
  <si>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</si>
  <si>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</si>
  <si>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</si>
  <si>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</si>
  <si>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</si>
  <si>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</si>
  <si>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</si>
  <si>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</si>
  <si>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</si>
  <si>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</si>
  <si>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</si>
  <si>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</si>
  <si>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</si>
  <si>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</si>
  <si>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</si>
  <si>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</si>
  <si>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</si>
  <si>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</si>
  <si>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</si>
  <si>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</si>
  <si>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</si>
  <si>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</si>
  <si>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</si>
  <si>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</si>
  <si>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</si>
  <si>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</si>
  <si>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</si>
  <si>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</si>
  <si>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船橋市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</si>
  <si>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</si>
  <si>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</si>
  <si>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</si>
  <si>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</si>
  <si>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</si>
  <si>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</si>
  <si>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</si>
  <si>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</si>
  <si>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</si>
  <si>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</si>
  <si>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</si>
  <si>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</si>
  <si>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</si>
  <si>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</si>
  <si>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</si>
  <si>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</si>
  <si>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</si>
  <si>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</si>
  <si>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管渠施設が比較的新しい中でも、老朽化管渠については計画的に管渠の改善を進めている状況です。今後は耐用年数を超過した管渠は増加していく時代となり、老朽化管渠の更新需要が高まっていくため、現在以上に更新投資を行っていく必要があります。</t>
    <rPh sb="26" eb="29">
      <t>ケイカクテキ</t>
    </rPh>
    <phoneticPr fontId="4"/>
  </si>
  <si>
    <t xml:space="preserve">　現在の本市下水道事業は、積極的な設備投資による資本費等費用の増加影響が生じており、これが特に⑤⑥へ影響を及ぼしていると考えられます。したがって、経費削減・事務改善に取り組むことはもとより、将来の費用計算とともに、適正な使用料収入のため継続して使用料改定を進めていくことが重要な経営課題となっています。
　あわせて、今後下水道が概成し新規投資が一段落した後は、下水道使用料の増収には結びつかない施設の改築・更新が主となるため、この改築・更新投資について中長期を見越した効率的な更新計画を立てることで高い費用対効果を目指す必要があります。
</t>
    <phoneticPr fontId="4"/>
  </si>
  <si>
    <t>①について
　本市は汚水処理経費に対する使用料の収入不足を繰入金で賄っており、これにより経常収支比率は概ね100％となっている状況です。
③④について
　本市は平成初頭から現在にかけて積極的な面整備を行ったことに伴い、企業債残高が高水準にあります。そのため、翌年度償還予定の企業債元金が流動比率を大幅に下げています。
⑤⑥について
　令和3年度より汚水処理費の計算方法を見直したため、経費回収率及び汚水処理原価が大きく変動しています。令和4年度においても経費回収率は100％を下回っていることから、今後も効率的な維持管理や段階的な使用料改定を行うことで、経費回収率の向上を図っていきます。
⑦について
　継続的に施設利用率は90％を超えており、平均と比較して高水準にあることから、投資は効率的と考えられます。
⑧について
　現在も積極的に面整備を進めていることから、新設管渠への未接続が類似団体より相対的に多いことにより、平均を下回っています。</t>
    <rPh sb="222" eb="224">
      <t>レイワ</t>
    </rPh>
    <rPh sb="225" eb="227">
      <t>ネンド</t>
    </rPh>
    <rPh sb="307" eb="310">
      <t>ケイゾクテキ</t>
    </rPh>
    <rPh sb="311" eb="313">
      <t>シセツ</t>
    </rPh>
    <rPh sb="313" eb="315">
      <t>リヨウ</t>
    </rPh>
    <rPh sb="315" eb="316">
      <t>リツ</t>
    </rPh>
    <rPh sb="321" eb="322">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</si>
</sst>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6" borderId="6" xfId="0" applyFont="1" applyFill="1" applyBorder="1" applyAlignment="1" applyProtection="1">
      <alignment horizontal="left" vertical="top" wrapText="1"/>
      <protection locked="0"/>
    </xf>
    <xf numFmtId="0" fontId="5" fillId="6" borderId="0" xfId="0" applyFont="1" applyFill="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0.38</c:v>
                </c:pt>
                <c:pt idx="1">
                  <c:v>0.23</c:v>
                </c:pt>
                <c:pt idx="2">
                  <c:v>0.2</c:v>
                </c:pt>
                <c:pt idx="3">
                  <c:v>0.19</c:v>
                </c:pt>
                <c:pt idx="4">
                  <c:v>0.21</c:v>
                </c:pt>
              </c:numCache>
            </c:numRef>
          </c:val>
          <c:extLst>
            <c:ext xmlns:c16="http://schemas.microsoft.com/office/drawing/2014/chart" uri="{C3380CC4-5D6E-409C-BE32-E72D297353CC}">
              <c16:uniqueId val="{00000000-5D12-4EB6-A9E8-F62EFE3CE2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0.15</c:v>
                </c:pt>
                <c:pt idx="4">
                  <c:v>0.16</c:v>
                </c:pt>
              </c:numCache>
            </c:numRef>
          </c:val>
          <c:smooth val="0"/>
          <c:extLst>
            <c:ext xmlns:c16="http://schemas.microsoft.com/office/drawing/2014/chart" uri="{C3380CC4-5D6E-409C-BE32-E72D297353CC}">
              <c16:uniqueId val="{00000001-5D12-4EB6-A9E8-F62EFE3CE2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89.29</c:v>
                </c:pt>
                <c:pt idx="1">
                  <c:v>93.27</c:v>
                </c:pt>
                <c:pt idx="2">
                  <c:v>93.49</c:v>
                </c:pt>
                <c:pt idx="3">
                  <c:v>95.4</c:v>
                </c:pt>
                <c:pt idx="4">
                  <c:v>92.58</c:v>
                </c:pt>
              </c:numCache>
            </c:numRef>
          </c:val>
          <c:extLst>
            <c:ext xmlns:c16="http://schemas.microsoft.com/office/drawing/2014/chart" uri="{C3380CC4-5D6E-409C-BE32-E72D297353CC}">
              <c16:uniqueId val="{00000000-4941-46A2-AB7F-3BA05FC4AE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4941-46A2-AB7F-3BA05FC4AE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82.47</c:v>
                </c:pt>
                <c:pt idx="1">
                  <c:v>83.47</c:v>
                </c:pt>
                <c:pt idx="2">
                  <c:v>94.55</c:v>
                </c:pt>
                <c:pt idx="3">
                  <c:v>94.68</c:v>
                </c:pt>
                <c:pt idx="4">
                  <c:v>94.65</c:v>
                </c:pt>
              </c:numCache>
            </c:numRef>
          </c:val>
          <c:extLst>
            <c:ext xmlns:c16="http://schemas.microsoft.com/office/drawing/2014/chart" uri="{C3380CC4-5D6E-409C-BE32-E72D297353CC}">
              <c16:uniqueId val="{00000000-3B93-4844-9F70-1CD5E71C83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97.59</c:v>
                </c:pt>
                <c:pt idx="4">
                  <c:v>97.53</c:v>
                </c:pt>
              </c:numCache>
            </c:numRef>
          </c:val>
          <c:smooth val="0"/>
          <c:extLst>
            <c:ext xmlns:c16="http://schemas.microsoft.com/office/drawing/2014/chart" uri="{C3380CC4-5D6E-409C-BE32-E72D297353CC}">
              <c16:uniqueId val="{00000001-3B93-4844-9F70-1CD5E71C83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100.52</c:v>
                </c:pt>
                <c:pt idx="1">
                  <c:v>102.15</c:v>
                </c:pt>
                <c:pt idx="2">
                  <c:v>102.69</c:v>
                </c:pt>
                <c:pt idx="3">
                  <c:v>103.06</c:v>
                </c:pt>
                <c:pt idx="4">
                  <c:v>102.63</c:v>
                </c:pt>
              </c:numCache>
            </c:numRef>
          </c:val>
          <c:extLst>
            <c:ext xmlns:c16="http://schemas.microsoft.com/office/drawing/2014/chart" uri="{C3380CC4-5D6E-409C-BE32-E72D297353CC}">
              <c16:uniqueId val="{00000000-8738-4710-AA51-3E4EE055C4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107.96</c:v>
                </c:pt>
                <c:pt idx="4">
                  <c:v>107.29</c:v>
                </c:pt>
              </c:numCache>
            </c:numRef>
          </c:val>
          <c:smooth val="0"/>
          <c:extLst>
            <c:ext xmlns:c16="http://schemas.microsoft.com/office/drawing/2014/chart" uri="{C3380CC4-5D6E-409C-BE32-E72D297353CC}">
              <c16:uniqueId val="{00000001-8738-4710-AA51-3E4EE055C4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3.43</c:v>
                </c:pt>
                <c:pt idx="1">
                  <c:v>6.69</c:v>
                </c:pt>
                <c:pt idx="2">
                  <c:v>9.7100000000000009</c:v>
                </c:pt>
                <c:pt idx="3">
                  <c:v>12.64</c:v>
                </c:pt>
                <c:pt idx="4">
                  <c:v>15.51</c:v>
                </c:pt>
              </c:numCache>
            </c:numRef>
          </c:val>
          <c:extLst>
            <c:ext xmlns:c16="http://schemas.microsoft.com/office/drawing/2014/chart" uri="{C3380CC4-5D6E-409C-BE32-E72D297353CC}">
              <c16:uniqueId val="{00000000-410B-4591-B794-6BADBCBBD1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24.59</c:v>
                </c:pt>
                <c:pt idx="4">
                  <c:v>26.87</c:v>
                </c:pt>
              </c:numCache>
            </c:numRef>
          </c:val>
          <c:smooth val="0"/>
          <c:extLst>
            <c:ext xmlns:c16="http://schemas.microsoft.com/office/drawing/2014/chart" uri="{C3380CC4-5D6E-409C-BE32-E72D297353CC}">
              <c16:uniqueId val="{00000001-410B-4591-B794-6BADBCBBD1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4.7</c:v>
                </c:pt>
                <c:pt idx="1">
                  <c:v>4.8099999999999996</c:v>
                </c:pt>
                <c:pt idx="2">
                  <c:v>4.54</c:v>
                </c:pt>
                <c:pt idx="3">
                  <c:v>5.82</c:v>
                </c:pt>
                <c:pt idx="4">
                  <c:v>7.93</c:v>
                </c:pt>
              </c:numCache>
            </c:numRef>
          </c:val>
          <c:extLst>
            <c:ext xmlns:c16="http://schemas.microsoft.com/office/drawing/2014/chart" uri="{C3380CC4-5D6E-409C-BE32-E72D297353CC}">
              <c16:uniqueId val="{00000000-6BBC-4F3F-BE72-CC14D775EE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9.43</c:v>
                </c:pt>
                <c:pt idx="4">
                  <c:v>12.4</c:v>
                </c:pt>
              </c:numCache>
            </c:numRef>
          </c:val>
          <c:smooth val="0"/>
          <c:extLst>
            <c:ext xmlns:c16="http://schemas.microsoft.com/office/drawing/2014/chart" uri="{C3380CC4-5D6E-409C-BE32-E72D297353CC}">
              <c16:uniqueId val="{00000001-6BBC-4F3F-BE72-CC14D775EE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4C-49FE-9072-00C7DA1754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c:v>0.68</c:v>
                </c:pt>
                <c:pt idx="4">
                  <c:v>0.9</c:v>
                </c:pt>
              </c:numCache>
            </c:numRef>
          </c:val>
          <c:smooth val="0"/>
          <c:extLst>
            <c:ext xmlns:c16="http://schemas.microsoft.com/office/drawing/2014/chart" uri="{C3380CC4-5D6E-409C-BE32-E72D297353CC}">
              <c16:uniqueId val="{00000001-8E4C-49FE-9072-00C7DA1754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42.06</c:v>
                </c:pt>
                <c:pt idx="1">
                  <c:v>20.7</c:v>
                </c:pt>
                <c:pt idx="2">
                  <c:v>31.8</c:v>
                </c:pt>
                <c:pt idx="3">
                  <c:v>38.56</c:v>
                </c:pt>
                <c:pt idx="4">
                  <c:v>33.520000000000003</c:v>
                </c:pt>
              </c:numCache>
            </c:numRef>
          </c:val>
          <c:extLst>
            <c:ext xmlns:c16="http://schemas.microsoft.com/office/drawing/2014/chart" uri="{C3380CC4-5D6E-409C-BE32-E72D297353CC}">
              <c16:uniqueId val="{00000000-C53F-4E19-81ED-C73F13C0F2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86.61</c:v>
                </c:pt>
                <c:pt idx="4">
                  <c:v>100.73</c:v>
                </c:pt>
              </c:numCache>
            </c:numRef>
          </c:val>
          <c:smooth val="0"/>
          <c:extLst>
            <c:ext xmlns:c16="http://schemas.microsoft.com/office/drawing/2014/chart" uri="{C3380CC4-5D6E-409C-BE32-E72D297353CC}">
              <c16:uniqueId val="{00000001-C53F-4E19-81ED-C73F13C0F2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798.65</c:v>
                </c:pt>
                <c:pt idx="1">
                  <c:v>856.91</c:v>
                </c:pt>
                <c:pt idx="2">
                  <c:v>847.5</c:v>
                </c:pt>
                <c:pt idx="3">
                  <c:v>876.44</c:v>
                </c:pt>
                <c:pt idx="4">
                  <c:v>899.7</c:v>
                </c:pt>
              </c:numCache>
            </c:numRef>
          </c:val>
          <c:extLst>
            <c:ext xmlns:c16="http://schemas.microsoft.com/office/drawing/2014/chart" uri="{C3380CC4-5D6E-409C-BE32-E72D297353CC}">
              <c16:uniqueId val="{00000000-97A0-4703-A22F-5070F6C112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463.93</c:v>
                </c:pt>
                <c:pt idx="4">
                  <c:v>481.88</c:v>
                </c:pt>
              </c:numCache>
            </c:numRef>
          </c:val>
          <c:smooth val="0"/>
          <c:extLst>
            <c:ext xmlns:c16="http://schemas.microsoft.com/office/drawing/2014/chart" uri="{C3380CC4-5D6E-409C-BE32-E72D297353CC}">
              <c16:uniqueId val="{00000001-97A0-4703-A22F-5070F6C112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73.52</c:v>
                </c:pt>
                <c:pt idx="1">
                  <c:v>68.94</c:v>
                </c:pt>
                <c:pt idx="2">
                  <c:v>69.78</c:v>
                </c:pt>
                <c:pt idx="3">
                  <c:v>92.56</c:v>
                </c:pt>
                <c:pt idx="4">
                  <c:v>92.93</c:v>
                </c:pt>
              </c:numCache>
            </c:numRef>
          </c:val>
          <c:extLst>
            <c:ext xmlns:c16="http://schemas.microsoft.com/office/drawing/2014/chart" uri="{C3380CC4-5D6E-409C-BE32-E72D297353CC}">
              <c16:uniqueId val="{00000000-A575-446B-AAD4-FD5595FD19C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103.4</c:v>
                </c:pt>
                <c:pt idx="4">
                  <c:v>101.87</c:v>
                </c:pt>
              </c:numCache>
            </c:numRef>
          </c:val>
          <c:smooth val="0"/>
          <c:extLst>
            <c:ext xmlns:c16="http://schemas.microsoft.com/office/drawing/2014/chart" uri="{C3380CC4-5D6E-409C-BE32-E72D297353CC}">
              <c16:uniqueId val="{00000001-A575-446B-AAD4-FD5595FD19C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183.46</c:v>
                </c:pt>
                <c:pt idx="1">
                  <c:v>193.8</c:v>
                </c:pt>
                <c:pt idx="2">
                  <c:v>192.95</c:v>
                </c:pt>
                <c:pt idx="3">
                  <c:v>150</c:v>
                </c:pt>
                <c:pt idx="4">
                  <c:v>150</c:v>
                </c:pt>
              </c:numCache>
            </c:numRef>
          </c:val>
          <c:extLst>
            <c:ext xmlns:c16="http://schemas.microsoft.com/office/drawing/2014/chart" uri="{C3380CC4-5D6E-409C-BE32-E72D297353CC}">
              <c16:uniqueId val="{00000000-661E-4E15-8DB5-653DEB0AA2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110.26</c:v>
                </c:pt>
                <c:pt idx="4">
                  <c:v>111.88</c:v>
                </c:pt>
              </c:numCache>
            </c:numRef>
          </c:val>
          <c:smooth val="0"/>
          <c:extLst>
            <c:ext xmlns:c16="http://schemas.microsoft.com/office/drawing/2014/chart" uri="{C3380CC4-5D6E-409C-BE32-E72D297353CC}">
              <c16:uniqueId val="{00000001-661E-4E15-8DB5-653DEB0AA2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船橋市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45">
        <f>データ!S6</f>
        <v>647037</v>
      </c>
      <c r="AM8" s="45"/>
      <c r="AN8" s="45"/>
      <c r="AO8" s="45"/>
      <c r="AP8" s="45"/>
      <c r="AQ8" s="45"/>
      <c r="AR8" s="45"/>
      <c r="AS8" s="45"/>
      <c r="AT8" s="46">
        <f>データ!T6</f>
        <v>85.62</v>
      </c>
      <c r="AU8" s="46"/>
      <c r="AV8" s="46"/>
      <c r="AW8" s="46"/>
      <c r="AX8" s="46"/>
      <c r="AY8" s="46"/>
      <c r="AZ8" s="46"/>
      <c r="BA8" s="46"/>
      <c r="BB8" s="46">
        <f>データ!U6</f>
        <v>7557.08</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57.2</v>
      </c>
      <c r="J10" s="46"/>
      <c r="K10" s="46"/>
      <c r="L10" s="46"/>
      <c r="M10" s="46"/>
      <c r="N10" s="46"/>
      <c r="O10" s="46"/>
      <c r="P10" s="46">
        <f>データ!P6</f>
        <v>90.89</v>
      </c>
      <c r="Q10" s="46"/>
      <c r="R10" s="46"/>
      <c r="S10" s="46"/>
      <c r="T10" s="46"/>
      <c r="U10" s="46"/>
      <c r="V10" s="46"/>
      <c r="W10" s="46">
        <f>データ!Q6</f>
        <v>81.37</v>
      </c>
      <c r="X10" s="46"/>
      <c r="Y10" s="46"/>
      <c r="Z10" s="46"/>
      <c r="AA10" s="46"/>
      <c r="AB10" s="46"/>
      <c r="AC10" s="46"/>
      <c r="AD10" s="45">
        <f>データ!R6</f>
        <v>2211</v>
      </c>
      <c r="AE10" s="45"/>
      <c r="AF10" s="45"/>
      <c r="AG10" s="45"/>
      <c r="AH10" s="45"/>
      <c r="AI10" s="45"/>
      <c r="AJ10" s="45"/>
      <c r="AK10" s="2"/>
      <c r="AL10" s="45">
        <f>データ!V6</f>
        <v>588625</v>
      </c>
      <c r="AM10" s="45"/>
      <c r="AN10" s="45"/>
      <c r="AO10" s="45"/>
      <c r="AP10" s="45"/>
      <c r="AQ10" s="45"/>
      <c r="AR10" s="45"/>
      <c r="AS10" s="45"/>
      <c r="AT10" s="46">
        <f>データ!W6</f>
        <v>51.38</v>
      </c>
      <c r="AU10" s="46"/>
      <c r="AV10" s="46"/>
      <c r="AW10" s="46"/>
      <c r="AX10" s="46"/>
      <c r="AY10" s="46"/>
      <c r="AZ10" s="46"/>
      <c r="BA10" s="46"/>
      <c r="BB10" s="46">
        <f>データ!X6</f>
        <v>11456.31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X4QZMiZbCYZ3h4r/ez9MMnRt8NnxSDaEJll753QP+N8DKVQXS7zzIsSCmoFPOb8pbyZNq+r1Pu3GbKhWnUS3A==" saltValue="v9OIFET9uArnO4zwyk1X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122041</v>
      </c>
      <c r="D6" s="19">
        <f t="shared" si="3"/>
        <v>46</v>
      </c>
      <c r="E6" s="19">
        <f t="shared" si="3"/>
        <v>17</v>
      </c>
      <c r="F6" s="19">
        <f t="shared" si="3"/>
        <v>1</v>
      </c>
      <c r="G6" s="19">
        <f t="shared" si="3"/>
        <v>0</v>
      </c>
      <c r="H6" s="19" t="str">
        <f t="shared" si="3"/>
        <v>千葉県　船橋市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57.2</v>
      </c>
      <c r="P6" s="20">
        <f t="shared" si="3"/>
        <v>90.89</v>
      </c>
      <c r="Q6" s="20">
        <f t="shared" si="3"/>
        <v>81.37</v>
      </c>
      <c r="R6" s="20">
        <f t="shared" si="3"/>
        <v>2211</v>
      </c>
      <c r="S6" s="20">
        <f t="shared" si="3"/>
        <v>647037</v>
      </c>
      <c r="T6" s="20">
        <f t="shared" si="3"/>
        <v>85.62</v>
      </c>
      <c r="U6" s="20">
        <f t="shared" si="3"/>
        <v>7557.08</v>
      </c>
      <c r="V6" s="20">
        <f t="shared" si="3"/>
        <v>588625</v>
      </c>
      <c r="W6" s="20">
        <f t="shared" si="3"/>
        <v>51.38</v>
      </c>
      <c r="X6" s="20">
        <f t="shared" si="3"/>
        <v>11456.31</v>
      </c>
      <c r="Y6" s="21">
        <f>IF(Y7="",NA(),Y7)</f>
        <v>100.52</v>
      </c>
      <c r="Z6" s="21">
        <f t="shared" ref="Z6:AH6" si="4">IF(Z7="",NA(),Z7)</f>
        <v>102.15</v>
      </c>
      <c r="AA6" s="21">
        <f t="shared" si="4"/>
        <v>102.69</v>
      </c>
      <c r="AB6" s="21">
        <f t="shared" si="4"/>
        <v>103.06</v>
      </c>
      <c r="AC6" s="21">
        <f t="shared" si="4"/>
        <v>102.63</v>
      </c>
      <c r="AD6" s="21">
        <f t="shared" si="4"/>
        <v>108.87</v>
      </c>
      <c r="AE6" s="21">
        <f t="shared" si="4"/>
        <v>109</v>
      </c>
      <c r="AF6" s="21">
        <f t="shared" si="4"/>
        <v>107.09</v>
      </c>
      <c r="AG6" s="21">
        <f t="shared" si="4"/>
        <v>107.96</v>
      </c>
      <c r="AH6" s="21">
        <f t="shared" si="4"/>
        <v>107.29</v>
      </c>
      <c r="AI6" s="20" t="str">
        <f>IF(AI7="","",IF(AI7="-","【-】","【"&amp;SUBSTITUTE(TEXT(AI7,"#,##0.00"),"-","△")&amp;"】"))</f>
        <v>【106.11】</v>
      </c>
      <c r="AJ6" s="20">
        <f>IF(AJ7="",NA(),AJ7)</f>
        <v>0</v>
      </c>
      <c r="AK6" s="20">
        <f t="shared" ref="AK6:AS6" si="5">IF(AK7="",NA(),AK7)</f>
        <v>0</v>
      </c>
      <c r="AL6" s="20">
        <f t="shared" si="5"/>
        <v>0</v>
      </c>
      <c r="AM6" s="20">
        <f t="shared" si="5"/>
        <v>0</v>
      </c>
      <c r="AN6" s="20">
        <f t="shared" si="5"/>
        <v>0</v>
      </c>
      <c r="AO6" s="21">
        <f t="shared" si="5"/>
        <v>0.39</v>
      </c>
      <c r="AP6" s="21">
        <f t="shared" si="5"/>
        <v>0.28000000000000003</v>
      </c>
      <c r="AQ6" s="21">
        <f t="shared" si="5"/>
        <v>0.59</v>
      </c>
      <c r="AR6" s="21">
        <f t="shared" si="5"/>
        <v>0.68</v>
      </c>
      <c r="AS6" s="21">
        <f t="shared" si="5"/>
        <v>0.9</v>
      </c>
      <c r="AT6" s="20" t="str">
        <f>IF(AT7="","",IF(AT7="-","【-】","【"&amp;SUBSTITUTE(TEXT(AT7,"#,##0.00"),"-","△")&amp;"】"))</f>
        <v>【3.15】</v>
      </c>
      <c r="AU6" s="21">
        <f>IF(AU7="",NA(),AU7)</f>
        <v>42.06</v>
      </c>
      <c r="AV6" s="21">
        <f t="shared" ref="AV6:BD6" si="6">IF(AV7="",NA(),AV7)</f>
        <v>20.7</v>
      </c>
      <c r="AW6" s="21">
        <f t="shared" si="6"/>
        <v>31.8</v>
      </c>
      <c r="AX6" s="21">
        <f t="shared" si="6"/>
        <v>38.56</v>
      </c>
      <c r="AY6" s="21">
        <f t="shared" si="6"/>
        <v>33.520000000000003</v>
      </c>
      <c r="AZ6" s="21">
        <f t="shared" si="6"/>
        <v>73.55</v>
      </c>
      <c r="BA6" s="21">
        <f t="shared" si="6"/>
        <v>71.19</v>
      </c>
      <c r="BB6" s="21">
        <f t="shared" si="6"/>
        <v>77.72</v>
      </c>
      <c r="BC6" s="21">
        <f t="shared" si="6"/>
        <v>86.61</v>
      </c>
      <c r="BD6" s="21">
        <f t="shared" si="6"/>
        <v>100.73</v>
      </c>
      <c r="BE6" s="20" t="str">
        <f>IF(BE7="","",IF(BE7="-","【-】","【"&amp;SUBSTITUTE(TEXT(BE7,"#,##0.00"),"-","△")&amp;"】"))</f>
        <v>【73.44】</v>
      </c>
      <c r="BF6" s="21">
        <f>IF(BF7="",NA(),BF7)</f>
        <v>798.65</v>
      </c>
      <c r="BG6" s="21">
        <f t="shared" ref="BG6:BO6" si="7">IF(BG7="",NA(),BG7)</f>
        <v>856.91</v>
      </c>
      <c r="BH6" s="21">
        <f t="shared" si="7"/>
        <v>847.5</v>
      </c>
      <c r="BI6" s="21">
        <f t="shared" si="7"/>
        <v>876.44</v>
      </c>
      <c r="BJ6" s="21">
        <f t="shared" si="7"/>
        <v>899.7</v>
      </c>
      <c r="BK6" s="21">
        <f t="shared" si="7"/>
        <v>514.27</v>
      </c>
      <c r="BL6" s="21">
        <f t="shared" si="7"/>
        <v>517.34</v>
      </c>
      <c r="BM6" s="21">
        <f t="shared" si="7"/>
        <v>485.6</v>
      </c>
      <c r="BN6" s="21">
        <f t="shared" si="7"/>
        <v>463.93</v>
      </c>
      <c r="BO6" s="21">
        <f t="shared" si="7"/>
        <v>481.88</v>
      </c>
      <c r="BP6" s="20" t="str">
        <f>IF(BP7="","",IF(BP7="-","【-】","【"&amp;SUBSTITUTE(TEXT(BP7,"#,##0.00"),"-","△")&amp;"】"))</f>
        <v>【652.82】</v>
      </c>
      <c r="BQ6" s="21">
        <f>IF(BQ7="",NA(),BQ7)</f>
        <v>73.52</v>
      </c>
      <c r="BR6" s="21">
        <f t="shared" ref="BR6:BZ6" si="8">IF(BR7="",NA(),BR7)</f>
        <v>68.94</v>
      </c>
      <c r="BS6" s="21">
        <f t="shared" si="8"/>
        <v>69.78</v>
      </c>
      <c r="BT6" s="21">
        <f t="shared" si="8"/>
        <v>92.56</v>
      </c>
      <c r="BU6" s="21">
        <f t="shared" si="8"/>
        <v>92.93</v>
      </c>
      <c r="BV6" s="21">
        <f t="shared" si="8"/>
        <v>100.34</v>
      </c>
      <c r="BW6" s="21">
        <f t="shared" si="8"/>
        <v>99.89</v>
      </c>
      <c r="BX6" s="21">
        <f t="shared" si="8"/>
        <v>99.95</v>
      </c>
      <c r="BY6" s="21">
        <f t="shared" si="8"/>
        <v>103.4</v>
      </c>
      <c r="BZ6" s="21">
        <f t="shared" si="8"/>
        <v>101.87</v>
      </c>
      <c r="CA6" s="20" t="str">
        <f>IF(CA7="","",IF(CA7="-","【-】","【"&amp;SUBSTITUTE(TEXT(CA7,"#,##0.00"),"-","△")&amp;"】"))</f>
        <v>【97.61】</v>
      </c>
      <c r="CB6" s="21">
        <f>IF(CB7="",NA(),CB7)</f>
        <v>183.46</v>
      </c>
      <c r="CC6" s="21">
        <f t="shared" ref="CC6:CK6" si="9">IF(CC7="",NA(),CC7)</f>
        <v>193.8</v>
      </c>
      <c r="CD6" s="21">
        <f t="shared" si="9"/>
        <v>192.95</v>
      </c>
      <c r="CE6" s="21">
        <f t="shared" si="9"/>
        <v>150</v>
      </c>
      <c r="CF6" s="21">
        <f t="shared" si="9"/>
        <v>150</v>
      </c>
      <c r="CG6" s="21">
        <f t="shared" si="9"/>
        <v>113.49</v>
      </c>
      <c r="CH6" s="21">
        <f t="shared" si="9"/>
        <v>112.4</v>
      </c>
      <c r="CI6" s="21">
        <f t="shared" si="9"/>
        <v>110.21</v>
      </c>
      <c r="CJ6" s="21">
        <f t="shared" si="9"/>
        <v>110.26</v>
      </c>
      <c r="CK6" s="21">
        <f t="shared" si="9"/>
        <v>111.88</v>
      </c>
      <c r="CL6" s="20" t="str">
        <f>IF(CL7="","",IF(CL7="-","【-】","【"&amp;SUBSTITUTE(TEXT(CL7,"#,##0.00"),"-","△")&amp;"】"))</f>
        <v>【138.29】</v>
      </c>
      <c r="CM6" s="21">
        <f>IF(CM7="",NA(),CM7)</f>
        <v>89.29</v>
      </c>
      <c r="CN6" s="21">
        <f t="shared" ref="CN6:CV6" si="10">IF(CN7="",NA(),CN7)</f>
        <v>93.27</v>
      </c>
      <c r="CO6" s="21">
        <f t="shared" si="10"/>
        <v>93.49</v>
      </c>
      <c r="CP6" s="21">
        <f t="shared" si="10"/>
        <v>95.4</v>
      </c>
      <c r="CQ6" s="21">
        <f t="shared" si="10"/>
        <v>92.58</v>
      </c>
      <c r="CR6" s="21">
        <f t="shared" si="10"/>
        <v>62.96</v>
      </c>
      <c r="CS6" s="21">
        <f t="shared" si="10"/>
        <v>62.97</v>
      </c>
      <c r="CT6" s="21">
        <f t="shared" si="10"/>
        <v>64.930000000000007</v>
      </c>
      <c r="CU6" s="21">
        <f t="shared" si="10"/>
        <v>65.680000000000007</v>
      </c>
      <c r="CV6" s="21">
        <f t="shared" si="10"/>
        <v>63.62</v>
      </c>
      <c r="CW6" s="20" t="str">
        <f>IF(CW7="","",IF(CW7="-","【-】","【"&amp;SUBSTITUTE(TEXT(CW7,"#,##0.00"),"-","△")&amp;"】"))</f>
        <v>【59.10】</v>
      </c>
      <c r="CX6" s="21">
        <f>IF(CX7="",NA(),CX7)</f>
        <v>82.47</v>
      </c>
      <c r="CY6" s="21">
        <f t="shared" ref="CY6:DG6" si="11">IF(CY7="",NA(),CY7)</f>
        <v>83.47</v>
      </c>
      <c r="CZ6" s="21">
        <f t="shared" si="11"/>
        <v>94.55</v>
      </c>
      <c r="DA6" s="21">
        <f t="shared" si="11"/>
        <v>94.68</v>
      </c>
      <c r="DB6" s="21">
        <f t="shared" si="11"/>
        <v>94.65</v>
      </c>
      <c r="DC6" s="21">
        <f t="shared" si="11"/>
        <v>96.96</v>
      </c>
      <c r="DD6" s="21">
        <f t="shared" si="11"/>
        <v>96.97</v>
      </c>
      <c r="DE6" s="21">
        <f t="shared" si="11"/>
        <v>97.7</v>
      </c>
      <c r="DF6" s="21">
        <f t="shared" si="11"/>
        <v>97.59</v>
      </c>
      <c r="DG6" s="21">
        <f t="shared" si="11"/>
        <v>97.53</v>
      </c>
      <c r="DH6" s="20" t="str">
        <f>IF(DH7="","",IF(DH7="-","【-】","【"&amp;SUBSTITUTE(TEXT(DH7,"#,##0.00"),"-","△")&amp;"】"))</f>
        <v>【95.82】</v>
      </c>
      <c r="DI6" s="21">
        <f>IF(DI7="",NA(),DI7)</f>
        <v>3.43</v>
      </c>
      <c r="DJ6" s="21">
        <f t="shared" ref="DJ6:DR6" si="12">IF(DJ7="",NA(),DJ7)</f>
        <v>6.69</v>
      </c>
      <c r="DK6" s="21">
        <f t="shared" si="12"/>
        <v>9.7100000000000009</v>
      </c>
      <c r="DL6" s="21">
        <f t="shared" si="12"/>
        <v>12.64</v>
      </c>
      <c r="DM6" s="21">
        <f t="shared" si="12"/>
        <v>15.51</v>
      </c>
      <c r="DN6" s="21">
        <f t="shared" si="12"/>
        <v>25.13</v>
      </c>
      <c r="DO6" s="21">
        <f t="shared" si="12"/>
        <v>24.54</v>
      </c>
      <c r="DP6" s="21">
        <f t="shared" si="12"/>
        <v>23.38</v>
      </c>
      <c r="DQ6" s="21">
        <f t="shared" si="12"/>
        <v>24.59</v>
      </c>
      <c r="DR6" s="21">
        <f t="shared" si="12"/>
        <v>26.87</v>
      </c>
      <c r="DS6" s="20" t="str">
        <f>IF(DS7="","",IF(DS7="-","【-】","【"&amp;SUBSTITUTE(TEXT(DS7,"#,##0.00"),"-","△")&amp;"】"))</f>
        <v>【39.74】</v>
      </c>
      <c r="DT6" s="21">
        <f>IF(DT7="",NA(),DT7)</f>
        <v>4.7</v>
      </c>
      <c r="DU6" s="21">
        <f t="shared" ref="DU6:EC6" si="13">IF(DU7="",NA(),DU7)</f>
        <v>4.8099999999999996</v>
      </c>
      <c r="DV6" s="21">
        <f t="shared" si="13"/>
        <v>4.54</v>
      </c>
      <c r="DW6" s="21">
        <f t="shared" si="13"/>
        <v>5.82</v>
      </c>
      <c r="DX6" s="21">
        <f t="shared" si="13"/>
        <v>7.93</v>
      </c>
      <c r="DY6" s="21">
        <f t="shared" si="13"/>
        <v>6.4</v>
      </c>
      <c r="DZ6" s="21">
        <f t="shared" si="13"/>
        <v>7.66</v>
      </c>
      <c r="EA6" s="21">
        <f t="shared" si="13"/>
        <v>8.1999999999999993</v>
      </c>
      <c r="EB6" s="21">
        <f t="shared" si="13"/>
        <v>9.43</v>
      </c>
      <c r="EC6" s="21">
        <f t="shared" si="13"/>
        <v>12.4</v>
      </c>
      <c r="ED6" s="20" t="str">
        <f>IF(ED7="","",IF(ED7="-","【-】","【"&amp;SUBSTITUTE(TEXT(ED7,"#,##0.00"),"-","△")&amp;"】"))</f>
        <v>【7.62】</v>
      </c>
      <c r="EE6" s="21">
        <f>IF(EE7="",NA(),EE7)</f>
        <v>0.38</v>
      </c>
      <c r="EF6" s="21">
        <f t="shared" ref="EF6:EN6" si="14">IF(EF7="",NA(),EF7)</f>
        <v>0.23</v>
      </c>
      <c r="EG6" s="21">
        <f t="shared" si="14"/>
        <v>0.2</v>
      </c>
      <c r="EH6" s="21">
        <f t="shared" si="14"/>
        <v>0.19</v>
      </c>
      <c r="EI6" s="21">
        <f t="shared" si="14"/>
        <v>0.21</v>
      </c>
      <c r="EJ6" s="21">
        <f t="shared" si="14"/>
        <v>0.16</v>
      </c>
      <c r="EK6" s="21">
        <f t="shared" si="14"/>
        <v>0.16</v>
      </c>
      <c r="EL6" s="21">
        <f t="shared" si="14"/>
        <v>0.14000000000000001</v>
      </c>
      <c r="EM6" s="21">
        <f t="shared" si="14"/>
        <v>0.15</v>
      </c>
      <c r="EN6" s="21">
        <f t="shared" si="14"/>
        <v>0.16</v>
      </c>
      <c r="EO6" s="20" t="str">
        <f>IF(EO7="","",IF(EO7="-","【-】","【"&amp;SUBSTITUTE(TEXT(EO7,"#,##0.00"),"-","△")&amp;"】"))</f>
        <v>【0.23】</v>
      </c>
    </row>
    <row r="7" spans="1:148" s="22" customFormat="1" x14ac:dyDescent="0.15">
      <c r="A7" s="14"/>
      <c r="B7" s="23">
        <v>2022</v>
      </c>
      <c r="C7" s="23">
        <v>122041</v>
      </c>
      <c r="D7" s="23">
        <v>46</v>
      </c>
      <c r="E7" s="23">
        <v>17</v>
      </c>
      <c r="F7" s="23">
        <v>1</v>
      </c>
      <c r="G7" s="23">
        <v>0</v>
      </c>
      <c r="H7" s="23" t="s">
        <v>96</v>
      </c>
      <c r="I7" s="23" t="s">
        <v>97</v>
      </c>
      <c r="J7" s="23" t="s">
        <v>98</v>
      </c>
      <c r="K7" s="23" t="s">
        <v>99</v>
      </c>
      <c r="L7" s="23" t="s">
        <v>100</v>
      </c>
      <c r="M7" s="23" t="s">
        <v>101</v>
      </c>
      <c r="N7" s="24" t="s">
        <v>102</v>
      </c>
      <c r="O7" s="24">
        <v>57.2</v>
      </c>
      <c r="P7" s="24">
        <v>90.89</v>
      </c>
      <c r="Q7" s="24">
        <v>81.37</v>
      </c>
      <c r="R7" s="24">
        <v>2211</v>
      </c>
      <c r="S7" s="24">
        <v>647037</v>
      </c>
      <c r="T7" s="24">
        <v>85.62</v>
      </c>
      <c r="U7" s="24">
        <v>7557.08</v>
      </c>
      <c r="V7" s="24">
        <v>588625</v>
      </c>
      <c r="W7" s="24">
        <v>51.38</v>
      </c>
      <c r="X7" s="24">
        <v>11456.31</v>
      </c>
      <c r="Y7" s="24">
        <v>100.52</v>
      </c>
      <c r="Z7" s="24">
        <v>102.15</v>
      </c>
      <c r="AA7" s="24">
        <v>102.69</v>
      </c>
      <c r="AB7" s="24">
        <v>103.06</v>
      </c>
      <c r="AC7" s="24">
        <v>102.63</v>
      </c>
      <c r="AD7" s="24">
        <v>108.87</v>
      </c>
      <c r="AE7" s="24">
        <v>109</v>
      </c>
      <c r="AF7" s="24">
        <v>107.09</v>
      </c>
      <c r="AG7" s="24">
        <v>107.96</v>
      </c>
      <c r="AH7" s="24">
        <v>107.29</v>
      </c>
      <c r="AI7" s="24">
        <v>106.11</v>
      </c>
      <c r="AJ7" s="24">
        <v>0</v>
      </c>
      <c r="AK7" s="24">
        <v>0</v>
      </c>
      <c r="AL7" s="24">
        <v>0</v>
      </c>
      <c r="AM7" s="24">
        <v>0</v>
      </c>
      <c r="AN7" s="24">
        <v>0</v>
      </c>
      <c r="AO7" s="24">
        <v>0.39</v>
      </c>
      <c r="AP7" s="24">
        <v>0.28000000000000003</v>
      </c>
      <c r="AQ7" s="24">
        <v>0.59</v>
      </c>
      <c r="AR7" s="24">
        <v>0.68</v>
      </c>
      <c r="AS7" s="24">
        <v>0.9</v>
      </c>
      <c r="AT7" s="24">
        <v>3.15</v>
      </c>
      <c r="AU7" s="24">
        <v>42.06</v>
      </c>
      <c r="AV7" s="24">
        <v>20.7</v>
      </c>
      <c r="AW7" s="24">
        <v>31.8</v>
      </c>
      <c r="AX7" s="24">
        <v>38.56</v>
      </c>
      <c r="AY7" s="24">
        <v>33.520000000000003</v>
      </c>
      <c r="AZ7" s="24">
        <v>73.55</v>
      </c>
      <c r="BA7" s="24">
        <v>71.19</v>
      </c>
      <c r="BB7" s="24">
        <v>77.72</v>
      </c>
      <c r="BC7" s="24">
        <v>86.61</v>
      </c>
      <c r="BD7" s="24">
        <v>100.73</v>
      </c>
      <c r="BE7" s="24">
        <v>73.44</v>
      </c>
      <c r="BF7" s="24">
        <v>798.65</v>
      </c>
      <c r="BG7" s="24">
        <v>856.91</v>
      </c>
      <c r="BH7" s="24">
        <v>847.5</v>
      </c>
      <c r="BI7" s="24">
        <v>876.44</v>
      </c>
      <c r="BJ7" s="24">
        <v>899.7</v>
      </c>
      <c r="BK7" s="24">
        <v>514.27</v>
      </c>
      <c r="BL7" s="24">
        <v>517.34</v>
      </c>
      <c r="BM7" s="24">
        <v>485.6</v>
      </c>
      <c r="BN7" s="24">
        <v>463.93</v>
      </c>
      <c r="BO7" s="24">
        <v>481.88</v>
      </c>
      <c r="BP7" s="24">
        <v>652.82000000000005</v>
      </c>
      <c r="BQ7" s="24">
        <v>73.52</v>
      </c>
      <c r="BR7" s="24">
        <v>68.94</v>
      </c>
      <c r="BS7" s="24">
        <v>69.78</v>
      </c>
      <c r="BT7" s="24">
        <v>92.56</v>
      </c>
      <c r="BU7" s="24">
        <v>92.93</v>
      </c>
      <c r="BV7" s="24">
        <v>100.34</v>
      </c>
      <c r="BW7" s="24">
        <v>99.89</v>
      </c>
      <c r="BX7" s="24">
        <v>99.95</v>
      </c>
      <c r="BY7" s="24">
        <v>103.4</v>
      </c>
      <c r="BZ7" s="24">
        <v>101.87</v>
      </c>
      <c r="CA7" s="24">
        <v>97.61</v>
      </c>
      <c r="CB7" s="24">
        <v>183.46</v>
      </c>
      <c r="CC7" s="24">
        <v>193.8</v>
      </c>
      <c r="CD7" s="24">
        <v>192.95</v>
      </c>
      <c r="CE7" s="24">
        <v>150</v>
      </c>
      <c r="CF7" s="24">
        <v>150</v>
      </c>
      <c r="CG7" s="24">
        <v>113.49</v>
      </c>
      <c r="CH7" s="24">
        <v>112.4</v>
      </c>
      <c r="CI7" s="24">
        <v>110.21</v>
      </c>
      <c r="CJ7" s="24">
        <v>110.26</v>
      </c>
      <c r="CK7" s="24">
        <v>111.88</v>
      </c>
      <c r="CL7" s="24">
        <v>138.29</v>
      </c>
      <c r="CM7" s="24">
        <v>89.29</v>
      </c>
      <c r="CN7" s="24">
        <v>93.27</v>
      </c>
      <c r="CO7" s="24">
        <v>93.49</v>
      </c>
      <c r="CP7" s="24">
        <v>95.4</v>
      </c>
      <c r="CQ7" s="24">
        <v>92.58</v>
      </c>
      <c r="CR7" s="24">
        <v>62.96</v>
      </c>
      <c r="CS7" s="24">
        <v>62.97</v>
      </c>
      <c r="CT7" s="24">
        <v>64.930000000000007</v>
      </c>
      <c r="CU7" s="24">
        <v>65.680000000000007</v>
      </c>
      <c r="CV7" s="24">
        <v>63.62</v>
      </c>
      <c r="CW7" s="24">
        <v>59.1</v>
      </c>
      <c r="CX7" s="24">
        <v>82.47</v>
      </c>
      <c r="CY7" s="24">
        <v>83.47</v>
      </c>
      <c r="CZ7" s="24">
        <v>94.55</v>
      </c>
      <c r="DA7" s="24">
        <v>94.68</v>
      </c>
      <c r="DB7" s="24">
        <v>94.65</v>
      </c>
      <c r="DC7" s="24">
        <v>96.96</v>
      </c>
      <c r="DD7" s="24">
        <v>96.97</v>
      </c>
      <c r="DE7" s="24">
        <v>97.7</v>
      </c>
      <c r="DF7" s="24">
        <v>97.59</v>
      </c>
      <c r="DG7" s="24">
        <v>97.53</v>
      </c>
      <c r="DH7" s="24">
        <v>95.82</v>
      </c>
      <c r="DI7" s="24">
        <v>3.43</v>
      </c>
      <c r="DJ7" s="24">
        <v>6.69</v>
      </c>
      <c r="DK7" s="24">
        <v>9.7100000000000009</v>
      </c>
      <c r="DL7" s="24">
        <v>12.64</v>
      </c>
      <c r="DM7" s="24">
        <v>15.51</v>
      </c>
      <c r="DN7" s="24">
        <v>25.13</v>
      </c>
      <c r="DO7" s="24">
        <v>24.54</v>
      </c>
      <c r="DP7" s="24">
        <v>23.38</v>
      </c>
      <c r="DQ7" s="24">
        <v>24.59</v>
      </c>
      <c r="DR7" s="24">
        <v>26.87</v>
      </c>
      <c r="DS7" s="24">
        <v>39.74</v>
      </c>
      <c r="DT7" s="24">
        <v>4.7</v>
      </c>
      <c r="DU7" s="24">
        <v>4.8099999999999996</v>
      </c>
      <c r="DV7" s="24">
        <v>4.54</v>
      </c>
      <c r="DW7" s="24">
        <v>5.82</v>
      </c>
      <c r="DX7" s="24">
        <v>7.93</v>
      </c>
      <c r="DY7" s="24">
        <v>6.4</v>
      </c>
      <c r="DZ7" s="24">
        <v>7.66</v>
      </c>
      <c r="EA7" s="24">
        <v>8.1999999999999993</v>
      </c>
      <c r="EB7" s="24">
        <v>9.43</v>
      </c>
      <c r="EC7" s="24">
        <v>12.4</v>
      </c>
      <c r="ED7" s="24">
        <v>7.62</v>
      </c>
      <c r="EE7" s="24">
        <v>0.38</v>
      </c>
      <c r="EF7" s="24">
        <v>0.23</v>
      </c>
      <c r="EG7" s="24">
        <v>0.2</v>
      </c>
      <c r="EH7" s="24">
        <v>0.19</v>
      </c>
      <c r="EI7" s="24">
        <v>0.21</v>
      </c>
      <c r="EJ7" s="24">
        <v>0.16</v>
      </c>
      <c r="EK7" s="24">
        <v>0.16</v>
      </c>
      <c r="EL7" s="24">
        <v>0.14000000000000001</v>
      </c>
      <c r="EM7" s="24">
        <v>0.15</v>
      </c>
      <c r="EN7" s="24">
        <v>0.16</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2023-12-12T00:44:50Z</dcterms:created>
  <dcterms:modified xsi:type="dcterms:W3CDTF">2024-02-22T06:49:02Z</dcterms:modified>
  <cp:category/>
</cp:coreProperties>
</file>