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F5977D2E-A8CB-41BB-B717-D895E5692C47}" xr6:coauthVersionLast="47" xr6:coauthVersionMax="47" xr10:uidLastSave="{00000000-0000-0000-0000-000000000000}"/>
  <workbookProtection workbookAlgorithmName="SHA-512" workbookHashValue="/LoBe5Rfnja+u9yscE8iq9jLwgy2EBpd9n35oMgdvEttGacDmm8tLf0Y/9WHbAskShL3M+3GW9n60a2OWzC/SA==" workbookSaltValue="q7Bpmtpvw9PPAZW9vaZz7g=="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<sst xmlns="http://schemas.openxmlformats.org/spreadsheetml/2006/main" count="236" uniqueCount="118">
  <si>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</si>
  <si>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</si>
  <si>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</si>
  <si>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</si>
  <si>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</si>
  <si>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</si>
  <si>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</si>
  <si>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</si>
  <si>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</si>
  <si>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</si>
  <si>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</si>
  <si>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</si>
  <si>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</si>
  <si>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</si>
  <si>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</si>
  <si>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</si>
  <si>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</si>
  <si>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</si>
  <si>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</si>
  <si>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</si>
  <si>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</si>
  <si>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</si>
  <si>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</si>
  <si>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</si>
  <si>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</si>
  <si>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</si>
  <si>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</si>
  <si>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</si>
  <si>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</si>
  <si>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</si>
  <si>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</si>
  <si>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</si>
  <si>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</si>
  <si>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</si>
  <si>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</si>
  <si>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</si>
  <si>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</si>
  <si>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</si>
  <si>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</si>
  <si>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</si>
  <si>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</si>
  <si>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</si>
  <si>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</si>
  <si>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</si>
  <si>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</si>
  <si>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</si>
  <si>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</si>
  <si>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</si>
  <si>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</si>
  <si>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</si>
  <si>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</si>
  <si>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</si>
  <si>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</si>
  <si>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</si>
  <si>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</si>
  <si>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</si>
  <si>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</si>
  <si>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</si>
  <si>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</si>
  <si>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</si>
  <si>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</si>
  <si>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</si>
  <si>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</si>
  <si>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</si>
  <si>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</si>
  <si>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</si>
  <si>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</si>
  <si>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</si>
  <si>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</si>
  <si>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</si>
  <si>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</si>
  <si>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</si>
  <si>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</si>
  <si>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</si>
  <si>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</si>
  <si>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</si>
  <si>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</si>
  <si>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</si>
  <si>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</si>
  <si>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</si>
  <si>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</si>
  <si>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</si>
  <si>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</si>
  <si>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</si>
  <si>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</si>
  <si>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</si>
  <si>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</si>
  <si>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</si>
  <si>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</si>
  <si>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</si>
  <si>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</si>
  <si>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</si>
  <si>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</si>
  <si>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</si>
  <si>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</si>
  <si>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</si>
  <si>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</si>
  <si>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</si>
  <si>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</si>
  <si>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</si>
  <si>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</si>
  <si>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</si>
  <si>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</si>
  <si>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</si>
  <si>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</si>
  <si>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</si>
  <si>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</si>
  <si>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</si>
  <si>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</si>
  <si>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</si>
  <si>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</si>
  <si>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</si>
  <si>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</si>
  <si>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</si>
  <si>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</si>
  <si>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本村の下水道事業は整備の途中であり、過去に面整備を推進するために短期間に多額の事業費をかけたため企業債残高が高い状況にあることから企業債償還金が経営を圧迫する大きな要因となっています。
①収益的収支比率
事業計画に沿って管渠建設工事等を実施中であり、地方債償還金が増えているため支出を使用料等の収入で賄えてないため低水準になっています。
④企業債残高対事業規模比率
事業計画に沿って区域拡大をしており管渠建設工事を実施していることから、新たな企業債が増加しているため高い値を示しています。
⑤経費回収率
汚水処理費が増加しており、使用料で賄うべき費用が賄えておらず低い値となっています。
⑥汚水処理原価
有収水量は増加傾向でありましたが、コロナウィルスの影響により減少しています。また、汚水処理費が増加しているため高い値となっています。
⑦施設利用率
施設利用率は水洗化率の向上に伴い増加傾向にありますが、最大水量に対応できるよう整備されていることから６割程度で推移しています。また、R2年度よりコロナウィルスの影響により、温泉施設からの流入が減ったため減少しています。
⑧水洗化率
ほぼ横ばいであり、今後も加入促進を図り引き続き水洗化率向上の取組を進めます。</t>
    <rPh sb="132" eb="133">
      <t>フ</t>
    </rPh>
    <rPh sb="472" eb="473">
      <t>ヘ</t>
    </rPh>
    <rPh sb="477" eb="479">
      <t>ゲンショウ</t>
    </rPh>
    <phoneticPr fontId="4"/>
  </si>
  <si>
    <t>終末処理場（長生浄化センター）は、平成9年の供用開始より24年が経過し、機械設備等の老朽化と地域特性の塩害による腐食が発生しています。このため村では令和2年度よりストックマネジメント計画を策定し、引き続き機械設備等、老朽化した設備の修繕を計画的に進めています。なお、管渠についてはマンホールポンプ場の水中ポンプは絶縁抵抗値が低いものから順次交換工事を実施していき、今後老朽化する管渠について計画的な整備を進めていきます。</t>
    <rPh sb="158" eb="161">
      <t>テイコウチ</t>
    </rPh>
    <rPh sb="162" eb="163">
      <t>ヒク</t>
    </rPh>
    <rPh sb="168" eb="170">
      <t>ジュンジ</t>
    </rPh>
    <phoneticPr fontId="4"/>
  </si>
  <si>
    <t>現在の本村の下水道事業は、収入については、今後人口減少、節水型社会への移行等により使用料の減少が見込まれており、費用については、施設老朽化に伴う管渠、機械設備等の修繕や交換の増加、また企業債償還金については令和5年度まで高水準で続く見込みとなっています。
今後は行政サービス水準の低下を招かないよう、事業の安定的な運営を行うため、使用料の検討および改善を目指すほか、事業費については、工事コストの縮減、事業規模の縮小や事業内容の精査を行い、関連施設等の適切な維持管理に努めるなど、トータルコストの縮減に努めていきます。
また企業会計への移行により経営状況を把握し、健全性向上に努めていきます。</t>
    <rPh sb="0" eb="2">
      <t>ゲンザイ</t>
    </rPh>
    <rPh sb="3" eb="5">
      <t>ホンソン</t>
    </rPh>
    <rPh sb="6" eb="9">
      <t>ゲスイドウ</t>
    </rPh>
    <rPh sb="9" eb="11">
      <t>ジギョウ</t>
    </rPh>
    <rPh sb="13" eb="15">
      <t>シュウニュウ</t>
    </rPh>
    <rPh sb="21" eb="23">
      <t>コンゴ</t>
    </rPh>
    <rPh sb="41" eb="44">
      <t>シヨウリョウ</t>
    </rPh>
    <rPh sb="48" eb="50">
      <t>ミコ</t>
    </rPh>
    <rPh sb="66" eb="69">
      <t>ロウキュウカ</t>
    </rPh>
    <rPh sb="70" eb="71">
      <t>トモナ</t>
    </rPh>
    <rPh sb="72" eb="74">
      <t>カンキョ</t>
    </rPh>
    <rPh sb="75" eb="77">
      <t>キカイ</t>
    </rPh>
    <rPh sb="77" eb="79">
      <t>セツビ</t>
    </rPh>
    <rPh sb="79" eb="80">
      <t>トウ</t>
    </rPh>
    <rPh sb="87" eb="88">
      <t>ゾウ</t>
    </rPh>
    <rPh sb="88" eb="89">
      <t>カ</t>
    </rPh>
    <rPh sb="128" eb="130">
      <t>コンゴ</t>
    </rPh>
    <rPh sb="160" eb="161">
      <t>オコナ</t>
    </rPh>
    <rPh sb="177" eb="179">
      <t>メザ</t>
    </rPh>
    <rPh sb="183" eb="185">
      <t>ジギョウ</t>
    </rPh>
    <rPh sb="185" eb="18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</si>
</sst>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B2-429B-86D3-DA9BC5AA5B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01B2-429B-86D3-DA9BC5AA5B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59.86</c:v>
                </c:pt>
                <c:pt idx="1">
                  <c:v>64.8</c:v>
                </c:pt>
                <c:pt idx="2">
                  <c:v>66.39</c:v>
                </c:pt>
                <c:pt idx="3">
                  <c:v>58.5</c:v>
                </c:pt>
                <c:pt idx="4">
                  <c:v>58.5</c:v>
                </c:pt>
              </c:numCache>
            </c:numRef>
          </c:val>
          <c:extLst>
            <c:ext xmlns:c16="http://schemas.microsoft.com/office/drawing/2014/chart" uri="{C3380CC4-5D6E-409C-BE32-E72D297353CC}">
              <c16:uniqueId val="{00000000-D10E-4BAC-A87F-3833CC8D23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D10E-4BAC-A87F-3833CC8D23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80.67</c:v>
                </c:pt>
                <c:pt idx="1">
                  <c:v>80.37</c:v>
                </c:pt>
                <c:pt idx="2">
                  <c:v>80.819999999999993</c:v>
                </c:pt>
                <c:pt idx="3">
                  <c:v>80.36</c:v>
                </c:pt>
                <c:pt idx="4">
                  <c:v>80.63</c:v>
                </c:pt>
              </c:numCache>
            </c:numRef>
          </c:val>
          <c:extLst>
            <c:ext xmlns:c16="http://schemas.microsoft.com/office/drawing/2014/chart" uri="{C3380CC4-5D6E-409C-BE32-E72D297353CC}">
              <c16:uniqueId val="{00000000-AE1A-431D-8D35-4A4CDD941B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AE1A-431D-8D35-4A4CDD941B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38.25</c:v>
                </c:pt>
                <c:pt idx="1">
                  <c:v>36.58</c:v>
                </c:pt>
                <c:pt idx="2">
                  <c:v>36.090000000000003</c:v>
                </c:pt>
                <c:pt idx="3">
                  <c:v>35.880000000000003</c:v>
                </c:pt>
                <c:pt idx="4">
                  <c:v>33.729999999999997</c:v>
                </c:pt>
              </c:numCache>
            </c:numRef>
          </c:val>
          <c:extLst>
            <c:ext xmlns:c16="http://schemas.microsoft.com/office/drawing/2014/chart" uri="{C3380CC4-5D6E-409C-BE32-E72D297353CC}">
              <c16:uniqueId val="{00000000-F700-4845-8691-7188004CAC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0-4845-8691-7188004CAC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7-4BFA-9A95-4F81970AD4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7-4BFA-9A95-4F81970AD4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2-449E-892C-54F62AF614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2-449E-892C-54F62AF614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E5-4791-9218-A91D7B2383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5-4791-9218-A91D7B2383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66-4657-8BB6-FEAB6D39D6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66-4657-8BB6-FEAB6D39D6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5367.07</c:v>
                </c:pt>
                <c:pt idx="1">
                  <c:v>5661.68</c:v>
                </c:pt>
                <c:pt idx="2">
                  <c:v>6021.97</c:v>
                </c:pt>
                <c:pt idx="3">
                  <c:v>5811.2</c:v>
                </c:pt>
                <c:pt idx="4">
                  <c:v>5698.28</c:v>
                </c:pt>
              </c:numCache>
            </c:numRef>
          </c:val>
          <c:extLst>
            <c:ext xmlns:c16="http://schemas.microsoft.com/office/drawing/2014/chart" uri="{C3380CC4-5D6E-409C-BE32-E72D297353CC}">
              <c16:uniqueId val="{00000000-AB79-4FF8-92FD-BADB7A8954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AB79-4FF8-92FD-BADB7A8954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22.59</c:v>
                </c:pt>
                <c:pt idx="1">
                  <c:v>21.98</c:v>
                </c:pt>
                <c:pt idx="2">
                  <c:v>20.49</c:v>
                </c:pt>
                <c:pt idx="3">
                  <c:v>19.98</c:v>
                </c:pt>
                <c:pt idx="4">
                  <c:v>19.09</c:v>
                </c:pt>
              </c:numCache>
            </c:numRef>
          </c:val>
          <c:extLst>
            <c:ext xmlns:c16="http://schemas.microsoft.com/office/drawing/2014/chart" uri="{C3380CC4-5D6E-409C-BE32-E72D297353CC}">
              <c16:uniqueId val="{00000000-E331-469B-8F3D-0F0D94AFA2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E331-469B-8F3D-0F0D94AFA2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724.12</c:v>
                </c:pt>
                <c:pt idx="1">
                  <c:v>741.62</c:v>
                </c:pt>
                <c:pt idx="2">
                  <c:v>782.75</c:v>
                </c:pt>
                <c:pt idx="3">
                  <c:v>807.44</c:v>
                </c:pt>
                <c:pt idx="4">
                  <c:v>844.41</c:v>
                </c:pt>
              </c:numCache>
            </c:numRef>
          </c:val>
          <c:extLst>
            <c:ext xmlns:c16="http://schemas.microsoft.com/office/drawing/2014/chart" uri="{C3380CC4-5D6E-409C-BE32-E72D297353CC}">
              <c16:uniqueId val="{00000000-0A1D-4CEF-BD91-81B98A47B8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0A1D-4CEF-BD91-81B98A47B8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長生村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13874</v>
      </c>
      <c r="AM8" s="46"/>
      <c r="AN8" s="46"/>
      <c r="AO8" s="46"/>
      <c r="AP8" s="46"/>
      <c r="AQ8" s="46"/>
      <c r="AR8" s="46"/>
      <c r="AS8" s="46"/>
      <c r="AT8" s="45">
        <f>データ!T6</f>
        <v>28.25</v>
      </c>
      <c r="AU8" s="45"/>
      <c r="AV8" s="45"/>
      <c r="AW8" s="45"/>
      <c r="AX8" s="45"/>
      <c r="AY8" s="45"/>
      <c r="AZ8" s="45"/>
      <c r="BA8" s="45"/>
      <c r="BB8" s="45">
        <f>データ!U6</f>
        <v>491.12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34.83</v>
      </c>
      <c r="Q10" s="45"/>
      <c r="R10" s="45"/>
      <c r="S10" s="45"/>
      <c r="T10" s="45"/>
      <c r="U10" s="45"/>
      <c r="V10" s="45"/>
      <c r="W10" s="45">
        <f>データ!Q6</f>
        <v>60.5</v>
      </c>
      <c r="X10" s="45"/>
      <c r="Y10" s="45"/>
      <c r="Z10" s="45"/>
      <c r="AA10" s="45"/>
      <c r="AB10" s="45"/>
      <c r="AC10" s="45"/>
      <c r="AD10" s="46">
        <f>データ!R6</f>
        <v>2420</v>
      </c>
      <c r="AE10" s="46"/>
      <c r="AF10" s="46"/>
      <c r="AG10" s="46"/>
      <c r="AH10" s="46"/>
      <c r="AI10" s="46"/>
      <c r="AJ10" s="46"/>
      <c r="AK10" s="2"/>
      <c r="AL10" s="46">
        <f>データ!V6</f>
        <v>4853</v>
      </c>
      <c r="AM10" s="46"/>
      <c r="AN10" s="46"/>
      <c r="AO10" s="46"/>
      <c r="AP10" s="46"/>
      <c r="AQ10" s="46"/>
      <c r="AR10" s="46"/>
      <c r="AS10" s="46"/>
      <c r="AT10" s="45">
        <f>データ!W6</f>
        <v>2.63</v>
      </c>
      <c r="AU10" s="45"/>
      <c r="AV10" s="45"/>
      <c r="AW10" s="45"/>
      <c r="AX10" s="45"/>
      <c r="AY10" s="45"/>
      <c r="AZ10" s="45"/>
      <c r="BA10" s="45"/>
      <c r="BB10" s="45">
        <f>データ!X6</f>
        <v>1845.25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31.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qOQcxR+A3F/azRcLVPisHKWbNVowTahjfBcCXJz5AJYPVpAMNYHLxrelnYSbtZMFeShtM2YaJqc8ZkPMI+2qaw==" saltValue="106yGmgisbh1ZsKUXOmK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124231</v>
      </c>
      <c r="D6" s="19">
        <f t="shared" si="3"/>
        <v>47</v>
      </c>
      <c r="E6" s="19">
        <f t="shared" si="3"/>
        <v>17</v>
      </c>
      <c r="F6" s="19">
        <f t="shared" si="3"/>
        <v>1</v>
      </c>
      <c r="G6" s="19">
        <f t="shared" si="3"/>
        <v>0</v>
      </c>
      <c r="H6" s="19" t="str">
        <f t="shared" si="3"/>
        <v>千葉県　長生村</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34.83</v>
      </c>
      <c r="Q6" s="20">
        <f t="shared" si="3"/>
        <v>60.5</v>
      </c>
      <c r="R6" s="20">
        <f t="shared" si="3"/>
        <v>2420</v>
      </c>
      <c r="S6" s="20">
        <f t="shared" si="3"/>
        <v>13874</v>
      </c>
      <c r="T6" s="20">
        <f t="shared" si="3"/>
        <v>28.25</v>
      </c>
      <c r="U6" s="20">
        <f t="shared" si="3"/>
        <v>491.12</v>
      </c>
      <c r="V6" s="20">
        <f t="shared" si="3"/>
        <v>4853</v>
      </c>
      <c r="W6" s="20">
        <f t="shared" si="3"/>
        <v>2.63</v>
      </c>
      <c r="X6" s="20">
        <f t="shared" si="3"/>
        <v>1845.25</v>
      </c>
      <c r="Y6" s="21">
        <f>IF(Y7="",NA(),Y7)</f>
        <v>38.25</v>
      </c>
      <c r="Z6" s="21">
        <f t="shared" ref="Z6:AH6" si="4">IF(Z7="",NA(),Z7)</f>
        <v>36.58</v>
      </c>
      <c r="AA6" s="21">
        <f t="shared" si="4"/>
        <v>36.090000000000003</v>
      </c>
      <c r="AB6" s="21">
        <f t="shared" si="4"/>
        <v>35.880000000000003</v>
      </c>
      <c r="AC6" s="21">
        <f t="shared" si="4"/>
        <v>33.729999999999997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5367.07</v>
      </c>
      <c r="BG6" s="21">
        <f t="shared" ref="BG6:BO6" si="7">IF(BG7="",NA(),BG7)</f>
        <v>5661.68</v>
      </c>
      <c r="BH6" s="21">
        <f t="shared" si="7"/>
        <v>6021.97</v>
      </c>
      <c r="BI6" s="21">
        <f t="shared" si="7"/>
        <v>5811.2</v>
      </c>
      <c r="BJ6" s="21">
        <f t="shared" si="7"/>
        <v>5698.28</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22.59</v>
      </c>
      <c r="BR6" s="21">
        <f t="shared" ref="BR6:BZ6" si="8">IF(BR7="",NA(),BR7)</f>
        <v>21.98</v>
      </c>
      <c r="BS6" s="21">
        <f t="shared" si="8"/>
        <v>20.49</v>
      </c>
      <c r="BT6" s="21">
        <f t="shared" si="8"/>
        <v>19.98</v>
      </c>
      <c r="BU6" s="21">
        <f t="shared" si="8"/>
        <v>19.09</v>
      </c>
      <c r="BV6" s="21">
        <f t="shared" si="8"/>
        <v>80.58</v>
      </c>
      <c r="BW6" s="21">
        <f t="shared" si="8"/>
        <v>78.92</v>
      </c>
      <c r="BX6" s="21">
        <f t="shared" si="8"/>
        <v>74.17</v>
      </c>
      <c r="BY6" s="21">
        <f t="shared" si="8"/>
        <v>79.77</v>
      </c>
      <c r="BZ6" s="21">
        <f t="shared" si="8"/>
        <v>79.63</v>
      </c>
      <c r="CA6" s="20" t="str">
        <f>IF(CA7="","",IF(CA7="-","【-】","【"&amp;SUBSTITUTE(TEXT(CA7,"#,##0.00"),"-","△")&amp;"】"))</f>
        <v>【99.73】</v>
      </c>
      <c r="CB6" s="21">
        <f>IF(CB7="",NA(),CB7)</f>
        <v>724.12</v>
      </c>
      <c r="CC6" s="21">
        <f t="shared" ref="CC6:CK6" si="9">IF(CC7="",NA(),CC7)</f>
        <v>741.62</v>
      </c>
      <c r="CD6" s="21">
        <f t="shared" si="9"/>
        <v>782.75</v>
      </c>
      <c r="CE6" s="21">
        <f t="shared" si="9"/>
        <v>807.44</v>
      </c>
      <c r="CF6" s="21">
        <f t="shared" si="9"/>
        <v>844.41</v>
      </c>
      <c r="CG6" s="21">
        <f t="shared" si="9"/>
        <v>216.21</v>
      </c>
      <c r="CH6" s="21">
        <f t="shared" si="9"/>
        <v>220.31</v>
      </c>
      <c r="CI6" s="21">
        <f t="shared" si="9"/>
        <v>230.95</v>
      </c>
      <c r="CJ6" s="21">
        <f t="shared" si="9"/>
        <v>214.56</v>
      </c>
      <c r="CK6" s="21">
        <f t="shared" si="9"/>
        <v>213.66</v>
      </c>
      <c r="CL6" s="20" t="str">
        <f>IF(CL7="","",IF(CL7="-","【-】","【"&amp;SUBSTITUTE(TEXT(CL7,"#,##0.00"),"-","△")&amp;"】"))</f>
        <v>【134.98】</v>
      </c>
      <c r="CM6" s="21">
        <f>IF(CM7="",NA(),CM7)</f>
        <v>59.86</v>
      </c>
      <c r="CN6" s="21">
        <f t="shared" ref="CN6:CV6" si="10">IF(CN7="",NA(),CN7)</f>
        <v>64.8</v>
      </c>
      <c r="CO6" s="21">
        <f t="shared" si="10"/>
        <v>66.39</v>
      </c>
      <c r="CP6" s="21">
        <f t="shared" si="10"/>
        <v>58.5</v>
      </c>
      <c r="CQ6" s="21">
        <f t="shared" si="10"/>
        <v>58.5</v>
      </c>
      <c r="CR6" s="21">
        <f t="shared" si="10"/>
        <v>50.24</v>
      </c>
      <c r="CS6" s="21">
        <f t="shared" si="10"/>
        <v>49.68</v>
      </c>
      <c r="CT6" s="21">
        <f t="shared" si="10"/>
        <v>49.27</v>
      </c>
      <c r="CU6" s="21">
        <f t="shared" si="10"/>
        <v>49.47</v>
      </c>
      <c r="CV6" s="21">
        <f t="shared" si="10"/>
        <v>48.19</v>
      </c>
      <c r="CW6" s="20" t="str">
        <f>IF(CW7="","",IF(CW7="-","【-】","【"&amp;SUBSTITUTE(TEXT(CW7,"#,##0.00"),"-","△")&amp;"】"))</f>
        <v>【59.99】</v>
      </c>
      <c r="CX6" s="21">
        <f>IF(CX7="",NA(),CX7)</f>
        <v>80.67</v>
      </c>
      <c r="CY6" s="21">
        <f t="shared" ref="CY6:DG6" si="11">IF(CY7="",NA(),CY7)</f>
        <v>80.37</v>
      </c>
      <c r="CZ6" s="21">
        <f t="shared" si="11"/>
        <v>80.819999999999993</v>
      </c>
      <c r="DA6" s="21">
        <f t="shared" si="11"/>
        <v>80.36</v>
      </c>
      <c r="DB6" s="21">
        <f t="shared" si="11"/>
        <v>80.63</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124231</v>
      </c>
      <c r="D7" s="23">
        <v>47</v>
      </c>
      <c r="E7" s="23">
        <v>17</v>
      </c>
      <c r="F7" s="23">
        <v>1</v>
      </c>
      <c r="G7" s="23">
        <v>0</v>
      </c>
      <c r="H7" s="23" t="s">
        <v>97</v>
      </c>
      <c r="I7" s="23" t="s">
        <v>98</v>
      </c>
      <c r="J7" s="23" t="s">
        <v>99</v>
      </c>
      <c r="K7" s="23" t="s">
        <v>100</v>
      </c>
      <c r="L7" s="23" t="s">
        <v>101</v>
      </c>
      <c r="M7" s="23" t="s">
        <v>102</v>
      </c>
      <c r="N7" s="24" t="s">
        <v>103</v>
      </c>
      <c r="O7" s="24" t="s">
        <v>104</v>
      </c>
      <c r="P7" s="24">
        <v>34.83</v>
      </c>
      <c r="Q7" s="24">
        <v>60.5</v>
      </c>
      <c r="R7" s="24">
        <v>2420</v>
      </c>
      <c r="S7" s="24">
        <v>13874</v>
      </c>
      <c r="T7" s="24">
        <v>28.25</v>
      </c>
      <c r="U7" s="24">
        <v>491.12</v>
      </c>
      <c r="V7" s="24">
        <v>4853</v>
      </c>
      <c r="W7" s="24">
        <v>2.63</v>
      </c>
      <c r="X7" s="24">
        <v>1845.25</v>
      </c>
      <c r="Y7" s="24">
        <v>38.25</v>
      </c>
      <c r="Z7" s="24">
        <v>36.58</v>
      </c>
      <c r="AA7" s="24">
        <v>36.090000000000003</v>
      </c>
      <c r="AB7" s="24">
        <v>35.880000000000003</v>
      </c>
      <c r="AC7" s="24">
        <v>33.729999999999997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5367.07</v>
      </c>
      <c r="BG7" s="24">
        <v>5661.68</v>
      </c>
      <c r="BH7" s="24">
        <v>6021.97</v>
      </c>
      <c r="BI7" s="24">
        <v>5811.2</v>
      </c>
      <c r="BJ7" s="24">
        <v>5698.28</v>
      </c>
      <c r="BK7" s="24">
        <v>1124.26</v>
      </c>
      <c r="BL7" s="24">
        <v>1048.23</v>
      </c>
      <c r="BM7" s="24">
        <v>1130.42</v>
      </c>
      <c r="BN7" s="24">
        <v>1245.0999999999999</v>
      </c>
      <c r="BO7" s="24">
        <v>1108.8</v>
      </c>
      <c r="BP7" s="24">
        <v>669.11</v>
      </c>
      <c r="BQ7" s="24">
        <v>22.59</v>
      </c>
      <c r="BR7" s="24">
        <v>21.98</v>
      </c>
      <c r="BS7" s="24">
        <v>20.49</v>
      </c>
      <c r="BT7" s="24">
        <v>19.98</v>
      </c>
      <c r="BU7" s="24">
        <v>19.09</v>
      </c>
      <c r="BV7" s="24">
        <v>80.58</v>
      </c>
      <c r="BW7" s="24">
        <v>78.92</v>
      </c>
      <c r="BX7" s="24">
        <v>74.17</v>
      </c>
      <c r="BY7" s="24">
        <v>79.77</v>
      </c>
      <c r="BZ7" s="24">
        <v>79.63</v>
      </c>
      <c r="CA7" s="24">
        <v>99.73</v>
      </c>
      <c r="CB7" s="24">
        <v>724.12</v>
      </c>
      <c r="CC7" s="24">
        <v>741.62</v>
      </c>
      <c r="CD7" s="24">
        <v>782.75</v>
      </c>
      <c r="CE7" s="24">
        <v>807.44</v>
      </c>
      <c r="CF7" s="24">
        <v>844.41</v>
      </c>
      <c r="CG7" s="24">
        <v>216.21</v>
      </c>
      <c r="CH7" s="24">
        <v>220.31</v>
      </c>
      <c r="CI7" s="24">
        <v>230.95</v>
      </c>
      <c r="CJ7" s="24">
        <v>214.56</v>
      </c>
      <c r="CK7" s="24">
        <v>213.66</v>
      </c>
      <c r="CL7" s="24">
        <v>134.97999999999999</v>
      </c>
      <c r="CM7" s="24">
        <v>59.86</v>
      </c>
      <c r="CN7" s="24">
        <v>64.8</v>
      </c>
      <c r="CO7" s="24">
        <v>66.39</v>
      </c>
      <c r="CP7" s="24">
        <v>58.5</v>
      </c>
      <c r="CQ7" s="24">
        <v>58.5</v>
      </c>
      <c r="CR7" s="24">
        <v>50.24</v>
      </c>
      <c r="CS7" s="24">
        <v>49.68</v>
      </c>
      <c r="CT7" s="24">
        <v>49.27</v>
      </c>
      <c r="CU7" s="24">
        <v>49.47</v>
      </c>
      <c r="CV7" s="24">
        <v>48.19</v>
      </c>
      <c r="CW7" s="24">
        <v>59.99</v>
      </c>
      <c r="CX7" s="24">
        <v>80.67</v>
      </c>
      <c r="CY7" s="24">
        <v>80.37</v>
      </c>
      <c r="CZ7" s="24">
        <v>80.819999999999993</v>
      </c>
      <c r="DA7" s="24">
        <v>80.36</v>
      </c>
      <c r="DB7" s="24">
        <v>80.63</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2023-02-01T04:35:16Z</cp:lastPrinted>
  <dcterms:created xsi:type="dcterms:W3CDTF">2023-01-12T23:52:58Z</dcterms:created>
  <dcterms:modified xsi:type="dcterms:W3CDTF">2023-02-01T04:35:20Z</dcterms:modified>
  <cp:category/>
</cp:coreProperties>
</file>