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6 事業別振り分け\174 下水道（特環）\"/>
    </mc:Choice>
  </mc:AlternateContent>
  <xr:revisionPtr revIDLastSave="0" documentId="13_ncr:1_{8D9964F6-8109-49CE-94F1-9CC9431157BA}" xr6:coauthVersionLast="47" xr6:coauthVersionMax="47" xr10:uidLastSave="{00000000-0000-0000-0000-000000000000}"/>
  <workbookProtection workbookAlgorithmName="SHA-512" workbookHashValue="d/rGwwuQzOEQnDgRgkcfNrRORoXft0uG/tVPC3Tv5pA/lZq+f0GGHYHR7Xc8btiet5I050dZmf/BGCeOpMy+aQ==" workbookSaltValue="x9fXuIURhylND81sGQjHDA=="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I10" i="4"/>
  <c r="B10" i="4"/>
  <c r="AL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<sst xmlns="http://schemas.openxmlformats.org/spreadsheetml/2006/main" count="236" uniqueCount="121">
  <si>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</si>
  <si>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</si>
  <si>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</si>
  <si>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</si>
  <si>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</si>
  <si>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</si>
  <si>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</si>
  <si>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</si>
  <si>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</si>
  <si>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</si>
  <si>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</si>
  <si>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</si>
  <si>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</si>
  <si>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</si>
  <si>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</si>
  <si>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</si>
  <si>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</si>
  <si>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</si>
  <si>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</si>
  <si>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</si>
  <si>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</si>
  <si>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</si>
  <si>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</si>
  <si>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</si>
  <si>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</si>
  <si>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</si>
  <si>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</si>
  <si>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</si>
  <si>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</si>
  <si>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</si>
  <si>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</si>
  <si>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</si>
  <si>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</si>
  <si>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</si>
  <si>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</si>
  <si>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</si>
  <si>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</si>
  <si>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</si>
  <si>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</si>
  <si>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</si>
  <si>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</si>
  <si>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</si>
  <si>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</si>
  <si>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</si>
  <si>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</si>
  <si>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</si>
  <si>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</si>
  <si>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</si>
  <si>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</si>
  <si>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</si>
  <si>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</si>
  <si>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</si>
  <si>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</si>
  <si>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</si>
  <si>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</si>
  <si>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</si>
  <si>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</si>
  <si>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</si>
  <si>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</si>
  <si>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</si>
  <si>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</si>
  <si>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</si>
  <si>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</si>
  <si>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</si>
  <si>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</si>
  <si>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</si>
  <si>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</si>
  <si>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</si>
  <si>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</si>
  <si>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</si>
  <si>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</si>
  <si>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</si>
  <si>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</si>
  <si>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</si>
  <si>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</si>
  <si>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</si>
  <si>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</si>
  <si>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</si>
  <si>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</si>
  <si>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</si>
  <si>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</si>
  <si>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</si>
  <si>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</si>
  <si>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</si>
  <si>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</si>
  <si>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</si>
  <si>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</si>
  <si>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</si>
  <si>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</si>
  <si>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</si>
  <si>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</si>
  <si>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</si>
  <si>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</si>
  <si>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</si>
  <si>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</si>
  <si>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</si>
  <si>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</si>
  <si>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</si>
  <si>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</si>
  <si>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</si>
  <si>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</si>
  <si>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</si>
  <si>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</si>
  <si>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</si>
  <si>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</si>
  <si>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</si>
  <si>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</si>
  <si>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</si>
  <si>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</si>
  <si>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</si>
  <si>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</si>
  <si>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</si>
  <si>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</si>
  <si>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</si>
  <si>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</si>
  <si>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</si>
  <si>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</si>
  <si>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</si>
  <si>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芝山町の公共下水道事業は、平成17年度に供用開始しており現在まで施設の目立った老朽化はありません。
　老朽化が進む施設の維持管理を計画的に実施するため、平成30年度にストックマネジメント計画を策定しました。
　その計画に基づき、調査や修繕を実施しています。</t>
    <rPh sb="1" eb="4">
      <t>シバヤママチ</t>
    </rPh>
    <rPh sb="5" eb="7">
      <t>コウキョウ</t>
    </rPh>
    <rPh sb="7" eb="10">
      <t>ゲスイドウ</t>
    </rPh>
    <rPh sb="10" eb="12">
      <t>ジギョウ</t>
    </rPh>
    <rPh sb="14" eb="16">
      <t>ヘイセイ</t>
    </rPh>
    <rPh sb="18" eb="20">
      <t>ネンド</t>
    </rPh>
    <rPh sb="21" eb="23">
      <t>キョウヨウ</t>
    </rPh>
    <rPh sb="23" eb="25">
      <t>カイシ</t>
    </rPh>
    <rPh sb="29" eb="31">
      <t>ゲンザイ</t>
    </rPh>
    <rPh sb="33" eb="35">
      <t>シセツ</t>
    </rPh>
    <rPh sb="36" eb="38">
      <t>メダ</t>
    </rPh>
    <rPh sb="40" eb="43">
      <t>ロウキュウカ</t>
    </rPh>
    <rPh sb="52" eb="55">
      <t>ロウキュウカ</t>
    </rPh>
    <rPh sb="56" eb="57">
      <t>スス</t>
    </rPh>
    <rPh sb="58" eb="60">
      <t>シセツ</t>
    </rPh>
    <rPh sb="61" eb="63">
      <t>イジ</t>
    </rPh>
    <rPh sb="63" eb="65">
      <t>カンリ</t>
    </rPh>
    <rPh sb="66" eb="69">
      <t>ケイカクテキ</t>
    </rPh>
    <rPh sb="70" eb="72">
      <t>ジッシ</t>
    </rPh>
    <rPh sb="77" eb="79">
      <t>ヘイセイ</t>
    </rPh>
    <rPh sb="81" eb="83">
      <t>ネンド</t>
    </rPh>
    <rPh sb="94" eb="96">
      <t>ケイカク</t>
    </rPh>
    <rPh sb="97" eb="99">
      <t>サクテイ</t>
    </rPh>
    <rPh sb="108" eb="110">
      <t>ケイカク</t>
    </rPh>
    <rPh sb="111" eb="112">
      <t>モト</t>
    </rPh>
    <rPh sb="115" eb="117">
      <t>チョウサ</t>
    </rPh>
    <rPh sb="118" eb="120">
      <t>シュウゼン</t>
    </rPh>
    <rPh sb="121" eb="123">
      <t>ジッシ</t>
    </rPh>
    <phoneticPr fontId="4"/>
  </si>
  <si>
    <t>　管渠整備工事が終了し、ストックマネジメント計画に基づいた維持管理主体の経営を行っています。
　支出の面で汚水処理費の削減等、収入の面では料金改定等を行うことにより、経営改善を目指します。</t>
    <rPh sb="1" eb="2">
      <t>カン</t>
    </rPh>
    <rPh sb="2" eb="3">
      <t>キョ</t>
    </rPh>
    <rPh sb="3" eb="5">
      <t>セイビ</t>
    </rPh>
    <rPh sb="5" eb="7">
      <t>コウジ</t>
    </rPh>
    <rPh sb="8" eb="10">
      <t>シュウリョウ</t>
    </rPh>
    <rPh sb="22" eb="24">
      <t>ケイカク</t>
    </rPh>
    <rPh sb="25" eb="26">
      <t>モト</t>
    </rPh>
    <rPh sb="29" eb="31">
      <t>イジ</t>
    </rPh>
    <rPh sb="31" eb="33">
      <t>カンリ</t>
    </rPh>
    <rPh sb="33" eb="35">
      <t>シュタイ</t>
    </rPh>
    <rPh sb="36" eb="38">
      <t>ケイエイ</t>
    </rPh>
    <rPh sb="39" eb="40">
      <t>オコナ</t>
    </rPh>
    <rPh sb="48" eb="50">
      <t>シシュツ</t>
    </rPh>
    <rPh sb="51" eb="52">
      <t>メン</t>
    </rPh>
    <rPh sb="53" eb="55">
      <t>オスイ</t>
    </rPh>
    <rPh sb="55" eb="57">
      <t>ショリ</t>
    </rPh>
    <rPh sb="57" eb="58">
      <t>ヒ</t>
    </rPh>
    <rPh sb="59" eb="61">
      <t>サクゲン</t>
    </rPh>
    <rPh sb="61" eb="62">
      <t>トウ</t>
    </rPh>
    <rPh sb="63" eb="65">
      <t>シュウニュウ</t>
    </rPh>
    <rPh sb="66" eb="67">
      <t>メン</t>
    </rPh>
    <rPh sb="69" eb="71">
      <t>リョウキン</t>
    </rPh>
    <rPh sb="71" eb="73">
      <t>カイテイ</t>
    </rPh>
    <rPh sb="73" eb="74">
      <t>トウ</t>
    </rPh>
    <rPh sb="75" eb="76">
      <t>オコナ</t>
    </rPh>
    <rPh sb="83" eb="85">
      <t>ケイエイ</t>
    </rPh>
    <rPh sb="85" eb="87">
      <t>カイゼン</t>
    </rPh>
    <rPh sb="88" eb="90">
      <t>メザ</t>
    </rPh>
    <phoneticPr fontId="4"/>
  </si>
  <si>
    <t>　平成26年度に下水道事業を公共下水道事業と特定環境保全公共下水道事業に分けたため数値は各事業の按分の数値となっています。
①収益的収支比率は、料金収入及び一般会計繰入金等の収入で、費用と地方債償還金の額を概ね賄っていることを表しています。
⑤経費回収率は、使用料で回収すべき費用に対して、どの程度使用料で賄えているかを表しています。類似団体より高い水準ではありますが、5割程度を使用料以外で賄っているため、適正な使用料収入の確保及び汚水処理費の削減を図る必要があります。
⑥汚水処理原価は、1㎥あたりの処理単価を表しています。施設が新しく維持管理費が低く抑えらているため、類似団体の平均値より低い結果となっています。
⑦施設利用率は、類似団体の平均値と同程度となっています。
　区域の拡大を予定しており将来は上昇が見込まれます。
⑧水洗化率は、類似団体と比較して低い水準にあります。向上のため処理区域内の未接続者に水洗化を促します。</t>
    <rPh sb="64" eb="67">
      <t>シュウエキテキ</t>
    </rPh>
    <rPh sb="67" eb="69">
      <t>シュウシ</t>
    </rPh>
    <rPh sb="69" eb="71">
      <t>ヒリツ</t>
    </rPh>
    <rPh sb="73" eb="75">
      <t>リョウキン</t>
    </rPh>
    <rPh sb="75" eb="77">
      <t>シュウニュウ</t>
    </rPh>
    <rPh sb="77" eb="78">
      <t>オヨ</t>
    </rPh>
    <rPh sb="104" eb="105">
      <t>オオム</t>
    </rPh>
    <rPh sb="131" eb="134">
      <t>シヨウリョウ</t>
    </rPh>
    <rPh sb="135" eb="137">
      <t>カイシュウ</t>
    </rPh>
    <rPh sb="140" eb="142">
      <t>ヒヨウ</t>
    </rPh>
    <rPh sb="143" eb="144">
      <t>タイ</t>
    </rPh>
    <rPh sb="149" eb="151">
      <t>テイド</t>
    </rPh>
    <rPh sb="151" eb="154">
      <t>シヨウリョウ</t>
    </rPh>
    <rPh sb="155" eb="156">
      <t>マカナ</t>
    </rPh>
    <rPh sb="162" eb="163">
      <t>アラワ</t>
    </rPh>
    <rPh sb="169" eb="171">
      <t>ルイジ</t>
    </rPh>
    <rPh sb="171" eb="173">
      <t>ダンタイ</t>
    </rPh>
    <rPh sb="175" eb="176">
      <t>タカ</t>
    </rPh>
    <rPh sb="177" eb="179">
      <t>スイジュン</t>
    </rPh>
    <rPh sb="188" eb="189">
      <t>ワリ</t>
    </rPh>
    <rPh sb="189" eb="191">
      <t>テイド</t>
    </rPh>
    <rPh sb="192" eb="194">
      <t>シヨウ</t>
    </rPh>
    <rPh sb="194" eb="195">
      <t>リョウ</t>
    </rPh>
    <rPh sb="195" eb="197">
      <t>イガイ</t>
    </rPh>
    <rPh sb="198" eb="199">
      <t>マカナ</t>
    </rPh>
    <rPh sb="206" eb="208">
      <t>テキセイ</t>
    </rPh>
    <rPh sb="209" eb="212">
      <t>シヨウリョウ</t>
    </rPh>
    <rPh sb="212" eb="214">
      <t>シュウニュウ</t>
    </rPh>
    <rPh sb="215" eb="217">
      <t>カクホ</t>
    </rPh>
    <rPh sb="217" eb="218">
      <t>オヨ</t>
    </rPh>
    <rPh sb="219" eb="221">
      <t>オスイ</t>
    </rPh>
    <rPh sb="221" eb="223">
      <t>ショリ</t>
    </rPh>
    <rPh sb="223" eb="224">
      <t>ヒ</t>
    </rPh>
    <rPh sb="225" eb="227">
      <t>サクゲン</t>
    </rPh>
    <rPh sb="228" eb="229">
      <t>ハカ</t>
    </rPh>
    <rPh sb="230" eb="232">
      <t>ヒツヨウ</t>
    </rPh>
    <rPh sb="255" eb="257">
      <t>ショリ</t>
    </rPh>
    <rPh sb="257" eb="259">
      <t>タンカ</t>
    </rPh>
    <rPh sb="260" eb="261">
      <t>アラワ</t>
    </rPh>
    <rPh sb="267" eb="269">
      <t>シセツ</t>
    </rPh>
    <rPh sb="270" eb="271">
      <t>アタラ</t>
    </rPh>
    <rPh sb="273" eb="275">
      <t>イジ</t>
    </rPh>
    <rPh sb="275" eb="278">
      <t>カンリヒ</t>
    </rPh>
    <rPh sb="279" eb="280">
      <t>ヒク</t>
    </rPh>
    <rPh sb="281" eb="282">
      <t>オサ</t>
    </rPh>
    <rPh sb="300" eb="301">
      <t>ヒク</t>
    </rPh>
    <rPh sb="327" eb="330">
      <t>ヘイキンチ</t>
    </rPh>
    <rPh sb="331" eb="334">
      <t>ドウテイド</t>
    </rPh>
    <rPh sb="344" eb="346">
      <t>クイキ</t>
    </rPh>
    <rPh sb="347" eb="349">
      <t>カクダイ</t>
    </rPh>
    <rPh sb="350" eb="352">
      <t>ヨテイ</t>
    </rPh>
    <rPh sb="356" eb="358">
      <t>ショウライ</t>
    </rPh>
    <rPh sb="359" eb="361">
      <t>ジョウショウ</t>
    </rPh>
    <rPh sb="362" eb="36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</si>
</sst>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59-4819-81CC-17E1BB8946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0.36</c:v>
                </c:pt>
                <c:pt idx="3">
                  <c:v>0.39</c:v>
                </c:pt>
                <c:pt idx="4">
                  <c:v>0.1</c:v>
                </c:pt>
              </c:numCache>
            </c:numRef>
          </c:val>
          <c:smooth val="0"/>
          <c:extLst>
            <c:ext xmlns:c16="http://schemas.microsoft.com/office/drawing/2014/chart" uri="{C3380CC4-5D6E-409C-BE32-E72D297353CC}">
              <c16:uniqueId val="{00000001-A759-4819-81CC-17E1BB8946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30.25</c:v>
                </c:pt>
                <c:pt idx="1">
                  <c:v>33.15</c:v>
                </c:pt>
                <c:pt idx="2">
                  <c:v>53.45</c:v>
                </c:pt>
                <c:pt idx="3">
                  <c:v>53.25</c:v>
                </c:pt>
                <c:pt idx="4">
                  <c:v>41.37</c:v>
                </c:pt>
              </c:numCache>
            </c:numRef>
          </c:val>
          <c:extLst>
            <c:ext xmlns:c16="http://schemas.microsoft.com/office/drawing/2014/chart" uri="{C3380CC4-5D6E-409C-BE32-E72D297353CC}">
              <c16:uniqueId val="{00000000-0CD4-490E-8E61-24F37A3EDD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42.47</c:v>
                </c:pt>
                <c:pt idx="3">
                  <c:v>42.4</c:v>
                </c:pt>
                <c:pt idx="4">
                  <c:v>42.28</c:v>
                </c:pt>
              </c:numCache>
            </c:numRef>
          </c:val>
          <c:smooth val="0"/>
          <c:extLst>
            <c:ext xmlns:c16="http://schemas.microsoft.com/office/drawing/2014/chart" uri="{C3380CC4-5D6E-409C-BE32-E72D297353CC}">
              <c16:uniqueId val="{00000001-0CD4-490E-8E61-24F37A3EDD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72.23</c:v>
                </c:pt>
                <c:pt idx="1">
                  <c:v>69.62</c:v>
                </c:pt>
                <c:pt idx="2">
                  <c:v>63.65</c:v>
                </c:pt>
                <c:pt idx="3">
                  <c:v>63.32</c:v>
                </c:pt>
                <c:pt idx="4">
                  <c:v>64.3</c:v>
                </c:pt>
              </c:numCache>
            </c:numRef>
          </c:val>
          <c:extLst>
            <c:ext xmlns:c16="http://schemas.microsoft.com/office/drawing/2014/chart" uri="{C3380CC4-5D6E-409C-BE32-E72D297353CC}">
              <c16:uniqueId val="{00000000-4882-4BC0-9EC6-BCA05EF46C1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83.75</c:v>
                </c:pt>
                <c:pt idx="3">
                  <c:v>84.19</c:v>
                </c:pt>
                <c:pt idx="4">
                  <c:v>84.34</c:v>
                </c:pt>
              </c:numCache>
            </c:numRef>
          </c:val>
          <c:smooth val="0"/>
          <c:extLst>
            <c:ext xmlns:c16="http://schemas.microsoft.com/office/drawing/2014/chart" uri="{C3380CC4-5D6E-409C-BE32-E72D297353CC}">
              <c16:uniqueId val="{00000001-4882-4BC0-9EC6-BCA05EF46C1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99.98</c:v>
                </c:pt>
                <c:pt idx="2">
                  <c:v>102.31</c:v>
                </c:pt>
                <c:pt idx="3">
                  <c:v>94.03</c:v>
                </c:pt>
                <c:pt idx="4">
                  <c:v>95.27</c:v>
                </c:pt>
              </c:numCache>
            </c:numRef>
          </c:val>
          <c:extLst>
            <c:ext xmlns:c16="http://schemas.microsoft.com/office/drawing/2014/chart" uri="{C3380CC4-5D6E-409C-BE32-E72D297353CC}">
              <c16:uniqueId val="{00000000-4C0F-4961-A314-A377370196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0F-4961-A314-A377370196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C-4DCA-B7D7-E49B2E8B15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C-4DCA-B7D7-E49B2E8B15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AF-439B-8571-C2260B425E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AF-439B-8571-C2260B425E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8C-439D-8BB7-5A88A693E4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8C-439D-8BB7-5A88A693E4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2D-4EF6-B3EA-F448F4C400D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2D-4EF6-B3EA-F448F4C400D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4386.45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23-423C-BBE6-3BD19BFBB7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1206.79</c:v>
                </c:pt>
                <c:pt idx="3">
                  <c:v>1258.43</c:v>
                </c:pt>
                <c:pt idx="4">
                  <c:v>1163.75</c:v>
                </c:pt>
              </c:numCache>
            </c:numRef>
          </c:val>
          <c:smooth val="0"/>
          <c:extLst>
            <c:ext xmlns:c16="http://schemas.microsoft.com/office/drawing/2014/chart" uri="{C3380CC4-5D6E-409C-BE32-E72D297353CC}">
              <c16:uniqueId val="{00000001-DC23-423C-BBE6-3BD19BFBB7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72.61</c:v>
                </c:pt>
                <c:pt idx="1">
                  <c:v>88.86</c:v>
                </c:pt>
                <c:pt idx="2">
                  <c:v>71.61</c:v>
                </c:pt>
                <c:pt idx="3">
                  <c:v>56.71</c:v>
                </c:pt>
                <c:pt idx="4">
                  <c:v>54.38</c:v>
                </c:pt>
              </c:numCache>
            </c:numRef>
          </c:val>
          <c:extLst>
            <c:ext xmlns:c16="http://schemas.microsoft.com/office/drawing/2014/chart" uri="{C3380CC4-5D6E-409C-BE32-E72D297353CC}">
              <c16:uniqueId val="{00000000-2916-4504-A1D7-BF7E28BA03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71.84</c:v>
                </c:pt>
                <c:pt idx="3">
                  <c:v>73.36</c:v>
                </c:pt>
                <c:pt idx="4">
                  <c:v>72.599999999999994</c:v>
                </c:pt>
              </c:numCache>
            </c:numRef>
          </c:val>
          <c:smooth val="0"/>
          <c:extLst>
            <c:ext xmlns:c16="http://schemas.microsoft.com/office/drawing/2014/chart" uri="{C3380CC4-5D6E-409C-BE32-E72D297353CC}">
              <c16:uniqueId val="{00000001-2916-4504-A1D7-BF7E28BA03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181.58</c:v>
                </c:pt>
                <c:pt idx="1">
                  <c:v>174.17</c:v>
                </c:pt>
                <c:pt idx="2">
                  <c:v>144.9</c:v>
                </c:pt>
                <c:pt idx="3">
                  <c:v>187.78</c:v>
                </c:pt>
                <c:pt idx="4">
                  <c:v>136.81</c:v>
                </c:pt>
              </c:numCache>
            </c:numRef>
          </c:val>
          <c:extLst>
            <c:ext xmlns:c16="http://schemas.microsoft.com/office/drawing/2014/chart" uri="{C3380CC4-5D6E-409C-BE32-E72D297353CC}">
              <c16:uniqueId val="{00000000-DED3-42F8-ABA7-E1AB388476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228.47</c:v>
                </c:pt>
                <c:pt idx="3">
                  <c:v>224.88</c:v>
                </c:pt>
                <c:pt idx="4">
                  <c:v>228.64</c:v>
                </c:pt>
              </c:numCache>
            </c:numRef>
          </c:val>
          <c:smooth val="0"/>
          <c:extLst>
            <c:ext xmlns:c16="http://schemas.microsoft.com/office/drawing/2014/chart" uri="{C3380CC4-5D6E-409C-BE32-E72D297353CC}">
              <c16:uniqueId val="{00000001-DED3-42F8-ABA7-E1AB388476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芝山町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6998</v>
      </c>
      <c r="AM8" s="45"/>
      <c r="AN8" s="45"/>
      <c r="AO8" s="45"/>
      <c r="AP8" s="45"/>
      <c r="AQ8" s="45"/>
      <c r="AR8" s="45"/>
      <c r="AS8" s="45"/>
      <c r="AT8" s="46">
        <f>データ!T6</f>
        <v>43.24</v>
      </c>
      <c r="AU8" s="46"/>
      <c r="AV8" s="46"/>
      <c r="AW8" s="46"/>
      <c r="AX8" s="46"/>
      <c r="AY8" s="46"/>
      <c r="AZ8" s="46"/>
      <c r="BA8" s="46"/>
      <c r="BB8" s="46">
        <f>データ!U6</f>
        <v>161.84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17.059999999999999</v>
      </c>
      <c r="Q10" s="46"/>
      <c r="R10" s="46"/>
      <c r="S10" s="46"/>
      <c r="T10" s="46"/>
      <c r="U10" s="46"/>
      <c r="V10" s="46"/>
      <c r="W10" s="46">
        <f>データ!Q6</f>
        <v>100</v>
      </c>
      <c r="X10" s="46"/>
      <c r="Y10" s="46"/>
      <c r="Z10" s="46"/>
      <c r="AA10" s="46"/>
      <c r="AB10" s="46"/>
      <c r="AC10" s="46"/>
      <c r="AD10" s="45">
        <f>データ!R6</f>
        <v>3850</v>
      </c>
      <c r="AE10" s="45"/>
      <c r="AF10" s="45"/>
      <c r="AG10" s="45"/>
      <c r="AH10" s="45"/>
      <c r="AI10" s="45"/>
      <c r="AJ10" s="45"/>
      <c r="AK10" s="2"/>
      <c r="AL10" s="45">
        <f>データ!V6</f>
        <v>1182</v>
      </c>
      <c r="AM10" s="45"/>
      <c r="AN10" s="45"/>
      <c r="AO10" s="45"/>
      <c r="AP10" s="45"/>
      <c r="AQ10" s="45"/>
      <c r="AR10" s="45"/>
      <c r="AS10" s="45"/>
      <c r="AT10" s="46">
        <f>データ!W6</f>
        <v>0.81</v>
      </c>
      <c r="AU10" s="46"/>
      <c r="AV10" s="46"/>
      <c r="AW10" s="46"/>
      <c r="AX10" s="46"/>
      <c r="AY10" s="46"/>
      <c r="AZ10" s="46"/>
      <c r="BA10" s="46"/>
      <c r="BB10" s="46">
        <f>データ!X6</f>
        <v>1459.26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43</v>
      </c>
      <c r="O86" s="12" t="str">
        <f>データ!EO6</f>
        <v>【0.15】</v>
      </c>
    </row>
  </sheetData>
  <sheetProtection algorithmName="SHA-512" hashValue="Iwoc1fJ0IJE8Pu4zaFRpvLrLB3aVMMwfFXXP8qvtEG5bp+NP6Cdrg6SuMim695q4ebHb/ZrB/inhu5rW6qRISw==" saltValue="fu00iIrKm8Vl5hoedwNv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124095</v>
      </c>
      <c r="D6" s="19">
        <f t="shared" si="3"/>
        <v>47</v>
      </c>
      <c r="E6" s="19">
        <f t="shared" si="3"/>
        <v>17</v>
      </c>
      <c r="F6" s="19">
        <f t="shared" si="3"/>
        <v>4</v>
      </c>
      <c r="G6" s="19">
        <f t="shared" si="3"/>
        <v>0</v>
      </c>
      <c r="H6" s="19" t="str">
        <f t="shared" si="3"/>
        <v>千葉県　芝山町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17.059999999999999</v>
      </c>
      <c r="Q6" s="20">
        <f t="shared" si="3"/>
        <v>100</v>
      </c>
      <c r="R6" s="20">
        <f t="shared" si="3"/>
        <v>3850</v>
      </c>
      <c r="S6" s="20">
        <f t="shared" si="3"/>
        <v>6998</v>
      </c>
      <c r="T6" s="20">
        <f t="shared" si="3"/>
        <v>43.24</v>
      </c>
      <c r="U6" s="20">
        <f t="shared" si="3"/>
        <v>161.84</v>
      </c>
      <c r="V6" s="20">
        <f t="shared" si="3"/>
        <v>1182</v>
      </c>
      <c r="W6" s="20">
        <f t="shared" si="3"/>
        <v>0.81</v>
      </c>
      <c r="X6" s="20">
        <f t="shared" si="3"/>
        <v>1459.26</v>
      </c>
      <c r="Y6" s="21">
        <f>IF(Y7="",NA(),Y7)</f>
        <v>100</v>
      </c>
      <c r="Z6" s="21">
        <f t="shared" ref="Z6:AH6" si="4">IF(Z7="",NA(),Z7)</f>
        <v>99.98</v>
      </c>
      <c r="AA6" s="21">
        <f t="shared" si="4"/>
        <v>102.31</v>
      </c>
      <c r="AB6" s="21">
        <f t="shared" si="4"/>
        <v>94.03</v>
      </c>
      <c r="AC6" s="21">
        <f t="shared" si="4"/>
        <v>95.27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4386.45</v>
      </c>
      <c r="BH6" s="20">
        <f t="shared" si="7"/>
        <v>0</v>
      </c>
      <c r="BI6" s="20">
        <f t="shared" si="7"/>
        <v>0</v>
      </c>
      <c r="BJ6" s="20">
        <f t="shared" si="7"/>
        <v>0</v>
      </c>
      <c r="BK6" s="21">
        <f t="shared" si="7"/>
        <v>1223.96</v>
      </c>
      <c r="BL6" s="21">
        <f t="shared" si="7"/>
        <v>1269.1500000000001</v>
      </c>
      <c r="BM6" s="21">
        <f t="shared" si="7"/>
        <v>1206.79</v>
      </c>
      <c r="BN6" s="21">
        <f t="shared" si="7"/>
        <v>1258.43</v>
      </c>
      <c r="BO6" s="21">
        <f t="shared" si="7"/>
        <v>1163.75</v>
      </c>
      <c r="BP6" s="20" t="str">
        <f>IF(BP7="","",IF(BP7="-","【-】","【"&amp;SUBSTITUTE(TEXT(BP7,"#,##0.00"),"-","△")&amp;"】"))</f>
        <v>【1,201.79】</v>
      </c>
      <c r="BQ6" s="21">
        <f>IF(BQ7="",NA(),BQ7)</f>
        <v>72.61</v>
      </c>
      <c r="BR6" s="21">
        <f t="shared" ref="BR6:BZ6" si="8">IF(BR7="",NA(),BR7)</f>
        <v>88.86</v>
      </c>
      <c r="BS6" s="21">
        <f t="shared" si="8"/>
        <v>71.61</v>
      </c>
      <c r="BT6" s="21">
        <f t="shared" si="8"/>
        <v>56.71</v>
      </c>
      <c r="BU6" s="21">
        <f t="shared" si="8"/>
        <v>54.38</v>
      </c>
      <c r="BV6" s="21">
        <f t="shared" si="8"/>
        <v>61.54</v>
      </c>
      <c r="BW6" s="21">
        <f t="shared" si="8"/>
        <v>63.97</v>
      </c>
      <c r="BX6" s="21">
        <f t="shared" si="8"/>
        <v>71.84</v>
      </c>
      <c r="BY6" s="21">
        <f t="shared" si="8"/>
        <v>73.36</v>
      </c>
      <c r="BZ6" s="21">
        <f t="shared" si="8"/>
        <v>72.599999999999994</v>
      </c>
      <c r="CA6" s="20" t="str">
        <f>IF(CA7="","",IF(CA7="-","【-】","【"&amp;SUBSTITUTE(TEXT(CA7,"#,##0.00"),"-","△")&amp;"】"))</f>
        <v>【75.31】</v>
      </c>
      <c r="CB6" s="21">
        <f>IF(CB7="",NA(),CB7)</f>
        <v>181.58</v>
      </c>
      <c r="CC6" s="21">
        <f t="shared" ref="CC6:CK6" si="9">IF(CC7="",NA(),CC7)</f>
        <v>174.17</v>
      </c>
      <c r="CD6" s="21">
        <f t="shared" si="9"/>
        <v>144.9</v>
      </c>
      <c r="CE6" s="21">
        <f t="shared" si="9"/>
        <v>187.78</v>
      </c>
      <c r="CF6" s="21">
        <f t="shared" si="9"/>
        <v>136.81</v>
      </c>
      <c r="CG6" s="21">
        <f t="shared" si="9"/>
        <v>267.86</v>
      </c>
      <c r="CH6" s="21">
        <f t="shared" si="9"/>
        <v>256.82</v>
      </c>
      <c r="CI6" s="21">
        <f t="shared" si="9"/>
        <v>228.47</v>
      </c>
      <c r="CJ6" s="21">
        <f t="shared" si="9"/>
        <v>224.88</v>
      </c>
      <c r="CK6" s="21">
        <f t="shared" si="9"/>
        <v>228.64</v>
      </c>
      <c r="CL6" s="20" t="str">
        <f>IF(CL7="","",IF(CL7="-","【-】","【"&amp;SUBSTITUTE(TEXT(CL7,"#,##0.00"),"-","△")&amp;"】"))</f>
        <v>【216.39】</v>
      </c>
      <c r="CM6" s="21">
        <f>IF(CM7="",NA(),CM7)</f>
        <v>30.25</v>
      </c>
      <c r="CN6" s="21">
        <f t="shared" ref="CN6:CV6" si="10">IF(CN7="",NA(),CN7)</f>
        <v>33.15</v>
      </c>
      <c r="CO6" s="21">
        <f t="shared" si="10"/>
        <v>53.45</v>
      </c>
      <c r="CP6" s="21">
        <f t="shared" si="10"/>
        <v>53.25</v>
      </c>
      <c r="CQ6" s="21">
        <f t="shared" si="10"/>
        <v>41.37</v>
      </c>
      <c r="CR6" s="21">
        <f t="shared" si="10"/>
        <v>37.08</v>
      </c>
      <c r="CS6" s="21">
        <f t="shared" si="10"/>
        <v>37.46</v>
      </c>
      <c r="CT6" s="21">
        <f t="shared" si="10"/>
        <v>42.47</v>
      </c>
      <c r="CU6" s="21">
        <f t="shared" si="10"/>
        <v>42.4</v>
      </c>
      <c r="CV6" s="21">
        <f t="shared" si="10"/>
        <v>42.28</v>
      </c>
      <c r="CW6" s="20" t="str">
        <f>IF(CW7="","",IF(CW7="-","【-】","【"&amp;SUBSTITUTE(TEXT(CW7,"#,##0.00"),"-","△")&amp;"】"))</f>
        <v>【42.57】</v>
      </c>
      <c r="CX6" s="21">
        <f>IF(CX7="",NA(),CX7)</f>
        <v>72.23</v>
      </c>
      <c r="CY6" s="21">
        <f t="shared" ref="CY6:DG6" si="11">IF(CY7="",NA(),CY7)</f>
        <v>69.62</v>
      </c>
      <c r="CZ6" s="21">
        <f t="shared" si="11"/>
        <v>63.65</v>
      </c>
      <c r="DA6" s="21">
        <f t="shared" si="11"/>
        <v>63.32</v>
      </c>
      <c r="DB6" s="21">
        <f t="shared" si="11"/>
        <v>64.3</v>
      </c>
      <c r="DC6" s="21">
        <f t="shared" si="11"/>
        <v>67.22</v>
      </c>
      <c r="DD6" s="21">
        <f t="shared" si="11"/>
        <v>67.459999999999994</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0.36</v>
      </c>
      <c r="EM6" s="21">
        <f t="shared" si="14"/>
        <v>0.39</v>
      </c>
      <c r="EN6" s="21">
        <f t="shared" si="14"/>
        <v>0.1</v>
      </c>
      <c r="EO6" s="20" t="str">
        <f>IF(EO7="","",IF(EO7="-","【-】","【"&amp;SUBSTITUTE(TEXT(EO7,"#,##0.00"),"-","△")&amp;"】"))</f>
        <v>【0.15】</v>
      </c>
    </row>
    <row r="7" spans="1:145" s="22" customFormat="1" x14ac:dyDescent="0.2">
      <c r="A7" s="14"/>
      <c r="B7" s="23">
        <v>2021</v>
      </c>
      <c r="C7" s="23">
        <v>124095</v>
      </c>
      <c r="D7" s="23">
        <v>47</v>
      </c>
      <c r="E7" s="23">
        <v>17</v>
      </c>
      <c r="F7" s="23">
        <v>4</v>
      </c>
      <c r="G7" s="23">
        <v>0</v>
      </c>
      <c r="H7" s="23" t="s">
        <v>98</v>
      </c>
      <c r="I7" s="23" t="s">
        <v>99</v>
      </c>
      <c r="J7" s="23" t="s">
        <v>100</v>
      </c>
      <c r="K7" s="23" t="s">
        <v>101</v>
      </c>
      <c r="L7" s="23" t="s">
        <v>102</v>
      </c>
      <c r="M7" s="23" t="s">
        <v>103</v>
      </c>
      <c r="N7" s="24" t="s">
        <v>104</v>
      </c>
      <c r="O7" s="24" t="s">
        <v>105</v>
      </c>
      <c r="P7" s="24">
        <v>17.059999999999999</v>
      </c>
      <c r="Q7" s="24">
        <v>100</v>
      </c>
      <c r="R7" s="24">
        <v>3850</v>
      </c>
      <c r="S7" s="24">
        <v>6998</v>
      </c>
      <c r="T7" s="24">
        <v>43.24</v>
      </c>
      <c r="U7" s="24">
        <v>161.84</v>
      </c>
      <c r="V7" s="24">
        <v>1182</v>
      </c>
      <c r="W7" s="24">
        <v>0.81</v>
      </c>
      <c r="X7" s="24">
        <v>1459.26</v>
      </c>
      <c r="Y7" s="24">
        <v>100</v>
      </c>
      <c r="Z7" s="24">
        <v>99.98</v>
      </c>
      <c r="AA7" s="24">
        <v>102.31</v>
      </c>
      <c r="AB7" s="24">
        <v>94.03</v>
      </c>
      <c r="AC7" s="24">
        <v>95.27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4386.45</v>
      </c>
      <c r="BH7" s="24">
        <v>0</v>
      </c>
      <c r="BI7" s="24">
        <v>0</v>
      </c>
      <c r="BJ7" s="24">
        <v>0</v>
      </c>
      <c r="BK7" s="24">
        <v>1223.96</v>
      </c>
      <c r="BL7" s="24">
        <v>1269.1500000000001</v>
      </c>
      <c r="BM7" s="24">
        <v>1206.79</v>
      </c>
      <c r="BN7" s="24">
        <v>1258.43</v>
      </c>
      <c r="BO7" s="24">
        <v>1163.75</v>
      </c>
      <c r="BP7" s="24">
        <v>1201.79</v>
      </c>
      <c r="BQ7" s="24">
        <v>72.61</v>
      </c>
      <c r="BR7" s="24">
        <v>88.86</v>
      </c>
      <c r="BS7" s="24">
        <v>71.61</v>
      </c>
      <c r="BT7" s="24">
        <v>56.71</v>
      </c>
      <c r="BU7" s="24">
        <v>54.38</v>
      </c>
      <c r="BV7" s="24">
        <v>61.54</v>
      </c>
      <c r="BW7" s="24">
        <v>63.97</v>
      </c>
      <c r="BX7" s="24">
        <v>71.84</v>
      </c>
      <c r="BY7" s="24">
        <v>73.36</v>
      </c>
      <c r="BZ7" s="24">
        <v>72.599999999999994</v>
      </c>
      <c r="CA7" s="24">
        <v>75.31</v>
      </c>
      <c r="CB7" s="24">
        <v>181.58</v>
      </c>
      <c r="CC7" s="24">
        <v>174.17</v>
      </c>
      <c r="CD7" s="24">
        <v>144.9</v>
      </c>
      <c r="CE7" s="24">
        <v>187.78</v>
      </c>
      <c r="CF7" s="24">
        <v>136.81</v>
      </c>
      <c r="CG7" s="24">
        <v>267.86</v>
      </c>
      <c r="CH7" s="24">
        <v>256.82</v>
      </c>
      <c r="CI7" s="24">
        <v>228.47</v>
      </c>
      <c r="CJ7" s="24">
        <v>224.88</v>
      </c>
      <c r="CK7" s="24">
        <v>228.64</v>
      </c>
      <c r="CL7" s="24">
        <v>216.39</v>
      </c>
      <c r="CM7" s="24">
        <v>30.25</v>
      </c>
      <c r="CN7" s="24">
        <v>33.15</v>
      </c>
      <c r="CO7" s="24">
        <v>53.45</v>
      </c>
      <c r="CP7" s="24">
        <v>53.25</v>
      </c>
      <c r="CQ7" s="24">
        <v>41.37</v>
      </c>
      <c r="CR7" s="24">
        <v>37.08</v>
      </c>
      <c r="CS7" s="24">
        <v>37.46</v>
      </c>
      <c r="CT7" s="24">
        <v>42.47</v>
      </c>
      <c r="CU7" s="24">
        <v>42.4</v>
      </c>
      <c r="CV7" s="24">
        <v>42.28</v>
      </c>
      <c r="CW7" s="24">
        <v>42.57</v>
      </c>
      <c r="CX7" s="24">
        <v>72.23</v>
      </c>
      <c r="CY7" s="24">
        <v>69.62</v>
      </c>
      <c r="CZ7" s="24">
        <v>63.65</v>
      </c>
      <c r="DA7" s="24">
        <v>63.32</v>
      </c>
      <c r="DB7" s="24">
        <v>64.3</v>
      </c>
      <c r="DC7" s="24">
        <v>67.22</v>
      </c>
      <c r="DD7" s="24">
        <v>67.459999999999994</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2023-02-21T00:17:05Z</cp:lastPrinted>
  <dcterms:created xsi:type="dcterms:W3CDTF">2022-12-01T01:50:50Z</dcterms:created>
  <dcterms:modified xsi:type="dcterms:W3CDTF">2023-02-21T00:17:13Z</dcterms:modified>
  <cp:category/>
</cp:coreProperties>
</file>