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A5FB1C6C-2694-485C-82B2-10E5299380AF}" xr6:coauthVersionLast="47" xr6:coauthVersionMax="47" xr10:uidLastSave="{00000000-0000-0000-0000-000000000000}"/>
  <workbookProtection workbookAlgorithmName="SHA-512" workbookHashValue="sLTSyLBtOsgu4zjsBvW59DUs68/pmKFcoUfG3Tf8vqTEWsCAhJNLZGpbXn9K5N4sM80L167/1VeTD69EdU6O7A==" workbookSaltValue="u7Xjb854/yivq74JfP5xl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L10" i="4"/>
  <c r="P10" i="4"/>
  <c r="I10"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<sst xmlns="http://schemas.openxmlformats.org/spreadsheetml/2006/main" count="236" uniqueCount="120">
  <si>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</si>
  <si>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</si>
  <si>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</si>
  <si>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</si>
  <si>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</si>
  <si>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</si>
  <si>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</si>
  <si>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</si>
  <si>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</si>
  <si>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</si>
  <si>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</si>
  <si>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</si>
  <si>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</si>
  <si>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</si>
  <si>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</si>
  <si>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</si>
  <si>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</si>
  <si>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</si>
  <si>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</si>
  <si>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</si>
  <si>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</si>
  <si>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</si>
  <si>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</si>
  <si>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</si>
  <si>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</si>
  <si>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</si>
  <si>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</si>
  <si>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</si>
  <si>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</si>
  <si>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</si>
  <si>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</si>
  <si>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</si>
  <si>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</si>
  <si>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</si>
  <si>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</si>
  <si>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</si>
  <si>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</si>
  <si>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</si>
  <si>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</si>
  <si>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</si>
  <si>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</si>
  <si>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</si>
  <si>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</si>
  <si>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</si>
  <si>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</si>
  <si>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</si>
  <si>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</si>
  <si>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</si>
  <si>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</si>
  <si>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</si>
  <si>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</si>
  <si>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</si>
  <si>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</si>
  <si>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</si>
  <si>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</si>
  <si>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</si>
  <si>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</si>
  <si>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</si>
  <si>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</si>
  <si>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</si>
  <si>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</si>
  <si>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</si>
  <si>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</si>
  <si>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</si>
  <si>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</si>
  <si>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</si>
  <si>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</si>
  <si>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</si>
  <si>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</si>
  <si>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</si>
  <si>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</si>
  <si>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</si>
  <si>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</si>
  <si>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</si>
  <si>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</si>
  <si>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</si>
  <si>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</si>
  <si>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</si>
  <si>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</si>
  <si>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</si>
  <si>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</si>
  <si>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</si>
  <si>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</si>
  <si>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</si>
  <si>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</si>
  <si>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</si>
  <si>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</si>
  <si>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</si>
  <si>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</si>
  <si>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</si>
  <si>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</si>
  <si>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</si>
  <si>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</si>
  <si>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</si>
  <si>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</si>
  <si>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</si>
  <si>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</si>
  <si>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</si>
  <si>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</si>
  <si>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</si>
  <si>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</si>
  <si>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</si>
  <si>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</si>
  <si>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</si>
  <si>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</si>
  <si>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</si>
  <si>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</si>
  <si>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</si>
  <si>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</si>
  <si>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</si>
  <si>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</si>
  <si>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</si>
  <si>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</si>
  <si>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</si>
  <si>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</si>
  <si>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</si>
  <si>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</si>
  <si>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平成26年度に下水道事業を公共下水道事業と特定環境保全公共下水道事業に分けたため数値は各事業の按分の数値となっています。
①収益的収支比率は、料金収入及び一般会計繰入金等の収入で、費用と地方債償還金の額を概ね賄っていることを表しています。
⑤経費回収率は、使用料で回収すべき費用に対して、どの程度使用料で賄えているかを表しています。類似団体より高い水準ではありますが、4割程度を使用料以外で賄っているため、適正な使用料収入の確保及び汚水処理費の削減を図る必要があります。
⑥汚水処理原価は、1㎥あたりの処理単価を表しています。施設が新しく維持管理費が低く抑えらているため、類似団体の平均値より低い結果となっています。
⑦施設利用率は、令和元年度に供用開始した地区にて新規接続が続いており、類似団体の平均値より高い利用率となっています。
⑧水洗化率は、類似団体と比較して高い水準にあります。100%に近いものの処理区域内の未接続者に水洗化を促します。</t>
    <phoneticPr fontId="4"/>
  </si>
  <si>
    <t>　芝山町の公共下水道事業は、平成17年度に供用開始しており現在まで施設の目立った老朽化はありません。
　老朽化が進む施設の維持管理を計画的に実施するため、平成30年度にストックマネジメント計画を策定しました。
　その計画に基づき、調査や修繕を実施しています。</t>
    <phoneticPr fontId="4"/>
  </si>
  <si>
    <t>　管渠整備工事が終了し、ストックマネジメント計画に基づいた維持管理主体の経営を行っています。
　支出の面で汚水処理費の削減等、収入の面では料金改定等を行うことにより、経営改善を目指します。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</si>
</sst>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0-48FC-85AB-1BDD192034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2B0-48FC-85AB-1BDD192034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30.25</c:v>
                </c:pt>
                <c:pt idx="1">
                  <c:v>33.15</c:v>
                </c:pt>
                <c:pt idx="2">
                  <c:v>53.45</c:v>
                </c:pt>
                <c:pt idx="3">
                  <c:v>53.25</c:v>
                </c:pt>
                <c:pt idx="4">
                  <c:v>55.85</c:v>
                </c:pt>
              </c:numCache>
            </c:numRef>
          </c:val>
          <c:extLst>
            <c:ext xmlns:c16="http://schemas.microsoft.com/office/drawing/2014/chart" uri="{C3380CC4-5D6E-409C-BE32-E72D297353CC}">
              <c16:uniqueId val="{00000000-03D6-471F-B7AA-4320BBF73F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39.51</c:v>
                </c:pt>
                <c:pt idx="3">
                  <c:v>41.6</c:v>
                </c:pt>
                <c:pt idx="4">
                  <c:v>43.76</c:v>
                </c:pt>
              </c:numCache>
            </c:numRef>
          </c:val>
          <c:smooth val="0"/>
          <c:extLst>
            <c:ext xmlns:c16="http://schemas.microsoft.com/office/drawing/2014/chart" uri="{C3380CC4-5D6E-409C-BE32-E72D297353CC}">
              <c16:uniqueId val="{00000001-03D6-471F-B7AA-4320BBF73F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92.16</c:v>
                </c:pt>
                <c:pt idx="1">
                  <c:v>93.07</c:v>
                </c:pt>
                <c:pt idx="2">
                  <c:v>93.41</c:v>
                </c:pt>
                <c:pt idx="3">
                  <c:v>93.26</c:v>
                </c:pt>
                <c:pt idx="4">
                  <c:v>93.35</c:v>
                </c:pt>
              </c:numCache>
            </c:numRef>
          </c:val>
          <c:extLst>
            <c:ext xmlns:c16="http://schemas.microsoft.com/office/drawing/2014/chart" uri="{C3380CC4-5D6E-409C-BE32-E72D297353CC}">
              <c16:uniqueId val="{00000000-EEA9-4239-87F3-7E59E5996E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61.03</c:v>
                </c:pt>
                <c:pt idx="3">
                  <c:v>64.790000000000006</c:v>
                </c:pt>
                <c:pt idx="4">
                  <c:v>65.75</c:v>
                </c:pt>
              </c:numCache>
            </c:numRef>
          </c:val>
          <c:smooth val="0"/>
          <c:extLst>
            <c:ext xmlns:c16="http://schemas.microsoft.com/office/drawing/2014/chart" uri="{C3380CC4-5D6E-409C-BE32-E72D297353CC}">
              <c16:uniqueId val="{00000001-EEA9-4239-87F3-7E59E5996E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100.21</c:v>
                </c:pt>
                <c:pt idx="2">
                  <c:v>95.02</c:v>
                </c:pt>
                <c:pt idx="3">
                  <c:v>86.47</c:v>
                </c:pt>
                <c:pt idx="4">
                  <c:v>95.57</c:v>
                </c:pt>
              </c:numCache>
            </c:numRef>
          </c:val>
          <c:extLst>
            <c:ext xmlns:c16="http://schemas.microsoft.com/office/drawing/2014/chart" uri="{C3380CC4-5D6E-409C-BE32-E72D297353CC}">
              <c16:uniqueId val="{00000000-9CA1-436D-9A31-E2A8F7911E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1-436D-9A31-E2A8F7911E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3-4028-8AD1-C541C4BB09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3-4028-8AD1-C541C4BB09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D6-4C07-8BE5-7646091972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6-4C07-8BE5-7646091972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B-4AFE-9A23-4692D5D538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B-4AFE-9A23-4692D5D538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2-48A8-97EC-CD0A335210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2-48A8-97EC-CD0A335210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1970.68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BE-4818-92A2-E1FE529882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808.77</c:v>
                </c:pt>
                <c:pt idx="3">
                  <c:v>560.16</c:v>
                </c:pt>
                <c:pt idx="4">
                  <c:v>954.29</c:v>
                </c:pt>
              </c:numCache>
            </c:numRef>
          </c:val>
          <c:smooth val="0"/>
          <c:extLst>
            <c:ext xmlns:c16="http://schemas.microsoft.com/office/drawing/2014/chart" uri="{C3380CC4-5D6E-409C-BE32-E72D297353CC}">
              <c16:uniqueId val="{00000001-A4BE-4818-92A2-E1FE529882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68.06</c:v>
                </c:pt>
                <c:pt idx="1">
                  <c:v>67.36</c:v>
                </c:pt>
                <c:pt idx="2">
                  <c:v>56.38</c:v>
                </c:pt>
                <c:pt idx="3">
                  <c:v>46.93</c:v>
                </c:pt>
                <c:pt idx="4">
                  <c:v>60.38</c:v>
                </c:pt>
              </c:numCache>
            </c:numRef>
          </c:val>
          <c:extLst>
            <c:ext xmlns:c16="http://schemas.microsoft.com/office/drawing/2014/chart" uri="{C3380CC4-5D6E-409C-BE32-E72D297353CC}">
              <c16:uniqueId val="{00000000-011D-4413-B5F6-604A3CF1A0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48.2</c:v>
                </c:pt>
                <c:pt idx="3">
                  <c:v>30.88</c:v>
                </c:pt>
                <c:pt idx="4">
                  <c:v>34.03</c:v>
                </c:pt>
              </c:numCache>
            </c:numRef>
          </c:val>
          <c:smooth val="0"/>
          <c:extLst>
            <c:ext xmlns:c16="http://schemas.microsoft.com/office/drawing/2014/chart" uri="{C3380CC4-5D6E-409C-BE32-E72D297353CC}">
              <c16:uniqueId val="{00000001-011D-4413-B5F6-604A3CF1A0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240.14</c:v>
                </c:pt>
                <c:pt idx="1">
                  <c:v>228.22</c:v>
                </c:pt>
                <c:pt idx="2">
                  <c:v>181.87</c:v>
                </c:pt>
                <c:pt idx="3">
                  <c:v>230.22</c:v>
                </c:pt>
                <c:pt idx="4">
                  <c:v>209.26</c:v>
                </c:pt>
              </c:numCache>
            </c:numRef>
          </c:val>
          <c:extLst>
            <c:ext xmlns:c16="http://schemas.microsoft.com/office/drawing/2014/chart" uri="{C3380CC4-5D6E-409C-BE32-E72D297353CC}">
              <c16:uniqueId val="{00000000-E17C-476B-8FAE-D3AA62F7AE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345.96</c:v>
                </c:pt>
                <c:pt idx="3">
                  <c:v>525.91999999999996</c:v>
                </c:pt>
                <c:pt idx="4">
                  <c:v>470.79</c:v>
                </c:pt>
              </c:numCache>
            </c:numRef>
          </c:val>
          <c:smooth val="0"/>
          <c:extLst>
            <c:ext xmlns:c16="http://schemas.microsoft.com/office/drawing/2014/chart" uri="{C3380CC4-5D6E-409C-BE32-E72D297353CC}">
              <c16:uniqueId val="{00000001-E17C-476B-8FAE-D3AA62F7AE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芝山町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Cd3</v>
      </c>
      <c r="X8" s="40"/>
      <c r="Y8" s="40"/>
      <c r="Z8" s="40"/>
      <c r="AA8" s="40"/>
      <c r="AB8" s="40"/>
      <c r="AC8" s="40"/>
      <c r="AD8" s="41" t="str">
        <f>データ!$M$6</f>
        <v>非設置</v>
      </c>
      <c r="AE8" s="41"/>
      <c r="AF8" s="41"/>
      <c r="AG8" s="41"/>
      <c r="AH8" s="41"/>
      <c r="AI8" s="41"/>
      <c r="AJ8" s="41"/>
      <c r="AK8" s="3"/>
      <c r="AL8" s="42">
        <f>データ!S6</f>
        <v>6998</v>
      </c>
      <c r="AM8" s="42"/>
      <c r="AN8" s="42"/>
      <c r="AO8" s="42"/>
      <c r="AP8" s="42"/>
      <c r="AQ8" s="42"/>
      <c r="AR8" s="42"/>
      <c r="AS8" s="42"/>
      <c r="AT8" s="35">
        <f>データ!T6</f>
        <v>43.24</v>
      </c>
      <c r="AU8" s="35"/>
      <c r="AV8" s="35"/>
      <c r="AW8" s="35"/>
      <c r="AX8" s="35"/>
      <c r="AY8" s="35"/>
      <c r="AZ8" s="35"/>
      <c r="BA8" s="35"/>
      <c r="BB8" s="35">
        <f>データ!U6</f>
        <v>161.84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23.21</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1608</v>
      </c>
      <c r="AM10" s="42"/>
      <c r="AN10" s="42"/>
      <c r="AO10" s="42"/>
      <c r="AP10" s="42"/>
      <c r="AQ10" s="42"/>
      <c r="AR10" s="42"/>
      <c r="AS10" s="42"/>
      <c r="AT10" s="35">
        <f>データ!W6</f>
        <v>0.87</v>
      </c>
      <c r="AU10" s="35"/>
      <c r="AV10" s="35"/>
      <c r="AW10" s="35"/>
      <c r="AX10" s="35"/>
      <c r="AY10" s="35"/>
      <c r="AZ10" s="35"/>
      <c r="BA10" s="35"/>
      <c r="BB10" s="35">
        <f>データ!X6</f>
        <v>1848.28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jokuMsnbxj+fduCyLEC83jk4OUt2AFWKLfns5RG6IGjXi/qHTP2xc3mYPg5/oSAX9EaHXhsEjfcbPHpR65E0A==" saltValue="bPJRrzrOXFj3E11qk1e3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124095</v>
      </c>
      <c r="D6" s="19">
        <f t="shared" si="3"/>
        <v>47</v>
      </c>
      <c r="E6" s="19">
        <f t="shared" si="3"/>
        <v>17</v>
      </c>
      <c r="F6" s="19">
        <f t="shared" si="3"/>
        <v>1</v>
      </c>
      <c r="G6" s="19">
        <f t="shared" si="3"/>
        <v>0</v>
      </c>
      <c r="H6" s="19" t="str">
        <f t="shared" si="3"/>
        <v>千葉県　芝山町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23.21</v>
      </c>
      <c r="Q6" s="20">
        <f t="shared" si="3"/>
        <v>100</v>
      </c>
      <c r="R6" s="20">
        <f t="shared" si="3"/>
        <v>3850</v>
      </c>
      <c r="S6" s="20">
        <f t="shared" si="3"/>
        <v>6998</v>
      </c>
      <c r="T6" s="20">
        <f t="shared" si="3"/>
        <v>43.24</v>
      </c>
      <c r="U6" s="20">
        <f t="shared" si="3"/>
        <v>161.84</v>
      </c>
      <c r="V6" s="20">
        <f t="shared" si="3"/>
        <v>1608</v>
      </c>
      <c r="W6" s="20">
        <f t="shared" si="3"/>
        <v>0.87</v>
      </c>
      <c r="X6" s="20">
        <f t="shared" si="3"/>
        <v>1848.28</v>
      </c>
      <c r="Y6" s="21">
        <f>IF(Y7="",NA(),Y7)</f>
        <v>100</v>
      </c>
      <c r="Z6" s="21">
        <f t="shared" ref="Z6:AH6" si="4">IF(Z7="",NA(),Z7)</f>
        <v>100.21</v>
      </c>
      <c r="AA6" s="21">
        <f t="shared" si="4"/>
        <v>95.02</v>
      </c>
      <c r="AB6" s="21">
        <f t="shared" si="4"/>
        <v>86.47</v>
      </c>
      <c r="AC6" s="21">
        <f t="shared" si="4"/>
        <v>95.57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1970.68</v>
      </c>
      <c r="BH6" s="20">
        <f t="shared" si="7"/>
        <v>0</v>
      </c>
      <c r="BI6" s="20">
        <f t="shared" si="7"/>
        <v>0</v>
      </c>
      <c r="BJ6" s="20">
        <f t="shared" si="7"/>
        <v>0</v>
      </c>
      <c r="BK6" s="21">
        <f t="shared" si="7"/>
        <v>1217.7</v>
      </c>
      <c r="BL6" s="21">
        <f t="shared" si="7"/>
        <v>1689.65</v>
      </c>
      <c r="BM6" s="21">
        <f t="shared" si="7"/>
        <v>808.77</v>
      </c>
      <c r="BN6" s="21">
        <f t="shared" si="7"/>
        <v>560.16</v>
      </c>
      <c r="BO6" s="21">
        <f t="shared" si="7"/>
        <v>954.29</v>
      </c>
      <c r="BP6" s="20" t="str">
        <f>IF(BP7="","",IF(BP7="-","【-】","【"&amp;SUBSTITUTE(TEXT(BP7,"#,##0.00"),"-","△")&amp;"】"))</f>
        <v>【669.11】</v>
      </c>
      <c r="BQ6" s="21">
        <f>IF(BQ7="",NA(),BQ7)</f>
        <v>68.06</v>
      </c>
      <c r="BR6" s="21">
        <f t="shared" ref="BR6:BZ6" si="8">IF(BR7="",NA(),BR7)</f>
        <v>67.36</v>
      </c>
      <c r="BS6" s="21">
        <f t="shared" si="8"/>
        <v>56.38</v>
      </c>
      <c r="BT6" s="21">
        <f t="shared" si="8"/>
        <v>46.93</v>
      </c>
      <c r="BU6" s="21">
        <f t="shared" si="8"/>
        <v>60.38</v>
      </c>
      <c r="BV6" s="21">
        <f t="shared" si="8"/>
        <v>66.680000000000007</v>
      </c>
      <c r="BW6" s="21">
        <f t="shared" si="8"/>
        <v>58.12</v>
      </c>
      <c r="BX6" s="21">
        <f t="shared" si="8"/>
        <v>48.2</v>
      </c>
      <c r="BY6" s="21">
        <f t="shared" si="8"/>
        <v>30.88</v>
      </c>
      <c r="BZ6" s="21">
        <f t="shared" si="8"/>
        <v>34.03</v>
      </c>
      <c r="CA6" s="20" t="str">
        <f>IF(CA7="","",IF(CA7="-","【-】","【"&amp;SUBSTITUTE(TEXT(CA7,"#,##0.00"),"-","△")&amp;"】"))</f>
        <v>【99.73】</v>
      </c>
      <c r="CB6" s="21">
        <f>IF(CB7="",NA(),CB7)</f>
        <v>240.14</v>
      </c>
      <c r="CC6" s="21">
        <f t="shared" ref="CC6:CK6" si="9">IF(CC7="",NA(),CC7)</f>
        <v>228.22</v>
      </c>
      <c r="CD6" s="21">
        <f t="shared" si="9"/>
        <v>181.87</v>
      </c>
      <c r="CE6" s="21">
        <f t="shared" si="9"/>
        <v>230.22</v>
      </c>
      <c r="CF6" s="21">
        <f t="shared" si="9"/>
        <v>209.26</v>
      </c>
      <c r="CG6" s="21">
        <f t="shared" si="9"/>
        <v>260.11</v>
      </c>
      <c r="CH6" s="21">
        <f t="shared" si="9"/>
        <v>304.98</v>
      </c>
      <c r="CI6" s="21">
        <f t="shared" si="9"/>
        <v>345.96</v>
      </c>
      <c r="CJ6" s="21">
        <f t="shared" si="9"/>
        <v>525.91999999999996</v>
      </c>
      <c r="CK6" s="21">
        <f t="shared" si="9"/>
        <v>470.79</v>
      </c>
      <c r="CL6" s="20" t="str">
        <f>IF(CL7="","",IF(CL7="-","【-】","【"&amp;SUBSTITUTE(TEXT(CL7,"#,##0.00"),"-","△")&amp;"】"))</f>
        <v>【134.98】</v>
      </c>
      <c r="CM6" s="21">
        <f>IF(CM7="",NA(),CM7)</f>
        <v>30.25</v>
      </c>
      <c r="CN6" s="21">
        <f t="shared" ref="CN6:CV6" si="10">IF(CN7="",NA(),CN7)</f>
        <v>33.15</v>
      </c>
      <c r="CO6" s="21">
        <f t="shared" si="10"/>
        <v>53.45</v>
      </c>
      <c r="CP6" s="21">
        <f t="shared" si="10"/>
        <v>53.25</v>
      </c>
      <c r="CQ6" s="21">
        <f t="shared" si="10"/>
        <v>55.85</v>
      </c>
      <c r="CR6" s="21">
        <f t="shared" si="10"/>
        <v>41.45</v>
      </c>
      <c r="CS6" s="21">
        <f t="shared" si="10"/>
        <v>36.97</v>
      </c>
      <c r="CT6" s="21">
        <f t="shared" si="10"/>
        <v>39.51</v>
      </c>
      <c r="CU6" s="21">
        <f t="shared" si="10"/>
        <v>41.6</v>
      </c>
      <c r="CV6" s="21">
        <f t="shared" si="10"/>
        <v>43.76</v>
      </c>
      <c r="CW6" s="20" t="str">
        <f>IF(CW7="","",IF(CW7="-","【-】","【"&amp;SUBSTITUTE(TEXT(CW7,"#,##0.00"),"-","△")&amp;"】"))</f>
        <v>【59.99】</v>
      </c>
      <c r="CX6" s="21">
        <f>IF(CX7="",NA(),CX7)</f>
        <v>92.16</v>
      </c>
      <c r="CY6" s="21">
        <f t="shared" ref="CY6:DG6" si="11">IF(CY7="",NA(),CY7)</f>
        <v>93.07</v>
      </c>
      <c r="CZ6" s="21">
        <f t="shared" si="11"/>
        <v>93.41</v>
      </c>
      <c r="DA6" s="21">
        <f t="shared" si="11"/>
        <v>93.26</v>
      </c>
      <c r="DB6" s="21">
        <f t="shared" si="11"/>
        <v>93.35</v>
      </c>
      <c r="DC6" s="21">
        <f t="shared" si="11"/>
        <v>64.510000000000005</v>
      </c>
      <c r="DD6" s="21">
        <f t="shared" si="11"/>
        <v>67.12</v>
      </c>
      <c r="DE6" s="21">
        <f t="shared" si="11"/>
        <v>61.03</v>
      </c>
      <c r="DF6" s="21">
        <f t="shared" si="11"/>
        <v>64.790000000000006</v>
      </c>
      <c r="DG6" s="21">
        <f t="shared" si="11"/>
        <v>65.75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0.56999999999999995</v>
      </c>
      <c r="EL6" s="20">
        <f t="shared" si="14"/>
        <v>0</v>
      </c>
      <c r="EM6" s="20">
        <f t="shared" si="14"/>
        <v>0</v>
      </c>
      <c r="EN6" s="20">
        <f t="shared" si="14"/>
        <v>0</v>
      </c>
      <c r="EO6" s="20" t="str">
        <f>IF(EO7="","",IF(EO7="-","【-】","【"&amp;SUBSTITUTE(TEXT(EO7,"#,##0.00"),"-","△")&amp;"】"))</f>
        <v>【0.24】</v>
      </c>
    </row>
    <row r="7" spans="1:145" s="22" customFormat="1" x14ac:dyDescent="0.2">
      <c r="A7" s="14"/>
      <c r="B7" s="23">
        <v>2021</v>
      </c>
      <c r="C7" s="23">
        <v>124095</v>
      </c>
      <c r="D7" s="23">
        <v>47</v>
      </c>
      <c r="E7" s="23">
        <v>17</v>
      </c>
      <c r="F7" s="23">
        <v>1</v>
      </c>
      <c r="G7" s="23">
        <v>0</v>
      </c>
      <c r="H7" s="23" t="s">
        <v>98</v>
      </c>
      <c r="I7" s="23" t="s">
        <v>99</v>
      </c>
      <c r="J7" s="23" t="s">
        <v>100</v>
      </c>
      <c r="K7" s="23" t="s">
        <v>101</v>
      </c>
      <c r="L7" s="23" t="s">
        <v>102</v>
      </c>
      <c r="M7" s="23" t="s">
        <v>103</v>
      </c>
      <c r="N7" s="24" t="s">
        <v>104</v>
      </c>
      <c r="O7" s="24" t="s">
        <v>105</v>
      </c>
      <c r="P7" s="24">
        <v>23.21</v>
      </c>
      <c r="Q7" s="24">
        <v>100</v>
      </c>
      <c r="R7" s="24">
        <v>3850</v>
      </c>
      <c r="S7" s="24">
        <v>6998</v>
      </c>
      <c r="T7" s="24">
        <v>43.24</v>
      </c>
      <c r="U7" s="24">
        <v>161.84</v>
      </c>
      <c r="V7" s="24">
        <v>1608</v>
      </c>
      <c r="W7" s="24">
        <v>0.87</v>
      </c>
      <c r="X7" s="24">
        <v>1848.28</v>
      </c>
      <c r="Y7" s="24">
        <v>100</v>
      </c>
      <c r="Z7" s="24">
        <v>100.21</v>
      </c>
      <c r="AA7" s="24">
        <v>95.02</v>
      </c>
      <c r="AB7" s="24">
        <v>86.47</v>
      </c>
      <c r="AC7" s="24">
        <v>95.57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1970.68</v>
      </c>
      <c r="BH7" s="24">
        <v>0</v>
      </c>
      <c r="BI7" s="24">
        <v>0</v>
      </c>
      <c r="BJ7" s="24">
        <v>0</v>
      </c>
      <c r="BK7" s="24">
        <v>1217.7</v>
      </c>
      <c r="BL7" s="24">
        <v>1689.65</v>
      </c>
      <c r="BM7" s="24">
        <v>808.77</v>
      </c>
      <c r="BN7" s="24">
        <v>560.16</v>
      </c>
      <c r="BO7" s="24">
        <v>954.29</v>
      </c>
      <c r="BP7" s="24">
        <v>669.11</v>
      </c>
      <c r="BQ7" s="24">
        <v>68.06</v>
      </c>
      <c r="BR7" s="24">
        <v>67.36</v>
      </c>
      <c r="BS7" s="24">
        <v>56.38</v>
      </c>
      <c r="BT7" s="24">
        <v>46.93</v>
      </c>
      <c r="BU7" s="24">
        <v>60.38</v>
      </c>
      <c r="BV7" s="24">
        <v>66.680000000000007</v>
      </c>
      <c r="BW7" s="24">
        <v>58.12</v>
      </c>
      <c r="BX7" s="24">
        <v>48.2</v>
      </c>
      <c r="BY7" s="24">
        <v>30.88</v>
      </c>
      <c r="BZ7" s="24">
        <v>34.03</v>
      </c>
      <c r="CA7" s="24">
        <v>99.73</v>
      </c>
      <c r="CB7" s="24">
        <v>240.14</v>
      </c>
      <c r="CC7" s="24">
        <v>228.22</v>
      </c>
      <c r="CD7" s="24">
        <v>181.87</v>
      </c>
      <c r="CE7" s="24">
        <v>230.22</v>
      </c>
      <c r="CF7" s="24">
        <v>209.26</v>
      </c>
      <c r="CG7" s="24">
        <v>260.11</v>
      </c>
      <c r="CH7" s="24">
        <v>304.98</v>
      </c>
      <c r="CI7" s="24">
        <v>345.96</v>
      </c>
      <c r="CJ7" s="24">
        <v>525.91999999999996</v>
      </c>
      <c r="CK7" s="24">
        <v>470.79</v>
      </c>
      <c r="CL7" s="24">
        <v>134.97999999999999</v>
      </c>
      <c r="CM7" s="24">
        <v>30.25</v>
      </c>
      <c r="CN7" s="24">
        <v>33.15</v>
      </c>
      <c r="CO7" s="24">
        <v>53.45</v>
      </c>
      <c r="CP7" s="24">
        <v>53.25</v>
      </c>
      <c r="CQ7" s="24">
        <v>55.85</v>
      </c>
      <c r="CR7" s="24">
        <v>41.45</v>
      </c>
      <c r="CS7" s="24">
        <v>36.97</v>
      </c>
      <c r="CT7" s="24">
        <v>39.51</v>
      </c>
      <c r="CU7" s="24">
        <v>41.6</v>
      </c>
      <c r="CV7" s="24">
        <v>43.76</v>
      </c>
      <c r="CW7" s="24">
        <v>59.99</v>
      </c>
      <c r="CX7" s="24">
        <v>92.16</v>
      </c>
      <c r="CY7" s="24">
        <v>93.07</v>
      </c>
      <c r="CZ7" s="24">
        <v>93.41</v>
      </c>
      <c r="DA7" s="24">
        <v>93.26</v>
      </c>
      <c r="DB7" s="24">
        <v>93.35</v>
      </c>
      <c r="DC7" s="24">
        <v>64.510000000000005</v>
      </c>
      <c r="DD7" s="24">
        <v>67.12</v>
      </c>
      <c r="DE7" s="24">
        <v>61.03</v>
      </c>
      <c r="DF7" s="24">
        <v>64.790000000000006</v>
      </c>
      <c r="DG7" s="24">
        <v>65.75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0.56999999999999995</v>
      </c>
      <c r="EL7" s="24">
        <v>0</v>
      </c>
      <c r="EM7" s="24">
        <v>0</v>
      </c>
      <c r="EN7" s="24">
        <v>0</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2023-02-01T04:34:35Z</cp:lastPrinted>
  <dcterms:created xsi:type="dcterms:W3CDTF">2023-01-12T23:52:57Z</dcterms:created>
  <dcterms:modified xsi:type="dcterms:W3CDTF">2023-02-01T04:34:37Z</dcterms:modified>
  <cp:category/>
</cp:coreProperties>
</file>