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4 下水道（特環）修正依頼\"/>
    </mc:Choice>
  </mc:AlternateContent>
  <xr:revisionPtr revIDLastSave="0" documentId="13_ncr:1_{0726C1BB-CB01-4AA8-B1BE-9ECE6C5BDEE2}" xr6:coauthVersionLast="47" xr6:coauthVersionMax="47" xr10:uidLastSave="{00000000-0000-0000-0000-000000000000}"/>
  <workbookProtection workbookAlgorithmName="SHA-512" workbookHashValue="p3KAgjhTKykMaIfZnZ90Q5BnT6SXf7iN659U1fI2PFrO2orpviF7CnQ6o6jR8Iv2Iu7ufWRNyeuBze9iGEOVqQ==" workbookSaltValue="yZ1zWQqTH/wMQfV1x+OTuA=="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G85" i="4"/>
  <c r="BB10" i="4"/>
  <c r="AT10" i="4"/>
  <c r="W10" i="4"/>
  <c r="P10" i="4"/>
  <c r="I10" i="4"/>
  <c r="AL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<sst xmlns="http://schemas.openxmlformats.org/spreadsheetml/2006/main" count="236" uniqueCount="117">
  <si>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</si>
  <si>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</si>
  <si>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</si>
  <si>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</si>
  <si>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</si>
  <si>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</si>
  <si>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</si>
  <si>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</si>
  <si>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</si>
  <si>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</si>
  <si>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</si>
  <si>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</si>
  <si>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</si>
  <si>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</si>
  <si>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</si>
  <si>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</si>
  <si>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</si>
  <si>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</si>
  <si>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</si>
  <si>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</si>
  <si>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</si>
  <si>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</si>
  <si>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</si>
  <si>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</si>
  <si>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</si>
  <si>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</si>
  <si>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</si>
  <si>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</si>
  <si>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</si>
  <si>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</si>
  <si>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</si>
  <si>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</si>
  <si>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</si>
  <si>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</si>
  <si>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</si>
  <si>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</si>
  <si>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</si>
  <si>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</si>
  <si>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</si>
  <si>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</si>
  <si>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</si>
  <si>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</si>
  <si>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</si>
  <si>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</si>
  <si>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</si>
  <si>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</si>
  <si>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</si>
  <si>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</si>
  <si>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</si>
  <si>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</si>
  <si>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</si>
  <si>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</si>
  <si>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</si>
  <si>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</si>
  <si>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</si>
  <si>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</si>
  <si>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</si>
  <si>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</si>
  <si>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</si>
  <si>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</si>
  <si>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</si>
  <si>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</si>
  <si>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</si>
  <si>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</si>
  <si>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</si>
  <si>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</si>
  <si>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</si>
  <si>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</si>
  <si>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</si>
  <si>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</si>
  <si>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</si>
  <si>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</si>
  <si>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</si>
  <si>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</si>
  <si>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</si>
  <si>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</si>
  <si>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</si>
  <si>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</si>
  <si>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</si>
  <si>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</si>
  <si>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</si>
  <si>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</si>
  <si>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</si>
  <si>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</si>
  <si>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</si>
  <si>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</si>
  <si>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</si>
  <si>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</si>
  <si>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</si>
  <si>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</si>
  <si>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</si>
  <si>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</si>
  <si>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</si>
  <si>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</si>
  <si>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</si>
  <si>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</si>
  <si>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</si>
  <si>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</si>
  <si>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</si>
  <si>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</si>
  <si>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</si>
  <si>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</si>
  <si>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</si>
  <si>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</si>
  <si>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</si>
  <si>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</si>
  <si>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</si>
  <si>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</si>
  <si>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</si>
  <si>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</si>
  <si>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</si>
  <si>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</si>
  <si>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</si>
  <si>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</si>
  <si>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現状類似団体平均よりは低い数値を維持しているが、年々増加傾向にあり、老朽化が進行している。②管渠老朽化率および③管渠改善率は耐用年数５０年を超えた管がまだないため0％であるが、今後発生することは確実であることから、計画的に整備していく必要がある。</t>
    <rPh sb="1" eb="7">
      <t>ユウケイコテイシサン</t>
    </rPh>
    <rPh sb="7" eb="12">
      <t>ゲンカショウキャクリツ</t>
    </rPh>
    <rPh sb="13" eb="15">
      <t>ゲンジョウ</t>
    </rPh>
    <rPh sb="15" eb="17">
      <t>ルイジ</t>
    </rPh>
    <rPh sb="17" eb="21">
      <t>ダンタイヘイキン</t>
    </rPh>
    <rPh sb="24" eb="25">
      <t>ヒク</t>
    </rPh>
    <rPh sb="26" eb="28">
      <t>スウチ</t>
    </rPh>
    <rPh sb="29" eb="31">
      <t>イジ</t>
    </rPh>
    <rPh sb="37" eb="39">
      <t>ネンネン</t>
    </rPh>
    <rPh sb="39" eb="41">
      <t>ゾウカ</t>
    </rPh>
    <rPh sb="41" eb="43">
      <t>ケイコウ</t>
    </rPh>
    <rPh sb="47" eb="50">
      <t>ロウキュウカ</t>
    </rPh>
    <rPh sb="51" eb="53">
      <t>シンコウ</t>
    </rPh>
    <rPh sb="59" eb="61">
      <t>カンキョ</t>
    </rPh>
    <rPh sb="61" eb="63">
      <t>ロウキュウ</t>
    </rPh>
    <rPh sb="63" eb="64">
      <t>カ</t>
    </rPh>
    <rPh sb="64" eb="65">
      <t>リツ</t>
    </rPh>
    <rPh sb="69" eb="71">
      <t>カンキョ</t>
    </rPh>
    <rPh sb="71" eb="74">
      <t>カイゼンリツ</t>
    </rPh>
    <rPh sb="75" eb="79">
      <t>タイヨウネンスウ</t>
    </rPh>
    <rPh sb="81" eb="82">
      <t>ネン</t>
    </rPh>
    <rPh sb="83" eb="84">
      <t>コ</t>
    </rPh>
    <rPh sb="86" eb="87">
      <t>カン</t>
    </rPh>
    <rPh sb="101" eb="103">
      <t>コンゴ</t>
    </rPh>
    <rPh sb="103" eb="105">
      <t>ハッセイ</t>
    </rPh>
    <rPh sb="110" eb="112">
      <t>カクジツ</t>
    </rPh>
    <rPh sb="120" eb="123">
      <t>ケイカクテキ</t>
    </rPh>
    <rPh sb="124" eb="126">
      <t>セイビ</t>
    </rPh>
    <rPh sb="130" eb="132">
      <t>ヒツヨウ</t>
    </rPh>
    <phoneticPr fontId="4"/>
  </si>
  <si>
    <t>経営状況については、公共下水道事業と同様、非常に厳しい状況にあることから、下水道料金の改訂を軸にした経営改善が望まれる。
管渠の老朽化状況については、公共下水道事業と比べて優先度は低い状況であるが、今後を見据えた計画的な整備を行っていく必要がある。</t>
    <rPh sb="0" eb="2">
      <t>ケイエイ</t>
    </rPh>
    <rPh sb="2" eb="4">
      <t>ジョウキョウ</t>
    </rPh>
    <rPh sb="10" eb="17">
      <t>コウキョウゲスイドウジギョウ</t>
    </rPh>
    <rPh sb="18" eb="20">
      <t>ドウヨウ</t>
    </rPh>
    <rPh sb="21" eb="23">
      <t>ヒジョウ</t>
    </rPh>
    <rPh sb="24" eb="25">
      <t>キビ</t>
    </rPh>
    <rPh sb="27" eb="29">
      <t>ジョウキョウ</t>
    </rPh>
    <rPh sb="37" eb="40">
      <t>ゲスイドウ</t>
    </rPh>
    <rPh sb="40" eb="42">
      <t>リョウキン</t>
    </rPh>
    <rPh sb="43" eb="45">
      <t>カイテイ</t>
    </rPh>
    <rPh sb="46" eb="47">
      <t>ジク</t>
    </rPh>
    <rPh sb="50" eb="52">
      <t>ケイエイ</t>
    </rPh>
    <rPh sb="52" eb="54">
      <t>カイゼン</t>
    </rPh>
    <rPh sb="55" eb="56">
      <t>ノゾ</t>
    </rPh>
    <rPh sb="61" eb="63">
      <t>カンキョ</t>
    </rPh>
    <rPh sb="64" eb="67">
      <t>ロウキュウカ</t>
    </rPh>
    <rPh sb="67" eb="69">
      <t>ジョウキョウ</t>
    </rPh>
    <rPh sb="75" eb="80">
      <t>コウキョウゲスイドウ</t>
    </rPh>
    <rPh sb="80" eb="82">
      <t>ジギョウ</t>
    </rPh>
    <rPh sb="83" eb="84">
      <t>クラ</t>
    </rPh>
    <rPh sb="86" eb="89">
      <t>ユウセンド</t>
    </rPh>
    <rPh sb="90" eb="91">
      <t>ヒク</t>
    </rPh>
    <rPh sb="92" eb="94">
      <t>ジョウキョウ</t>
    </rPh>
    <rPh sb="99" eb="101">
      <t>コンゴ</t>
    </rPh>
    <rPh sb="102" eb="104">
      <t>ミス</t>
    </rPh>
    <rPh sb="106" eb="109">
      <t>ケイカクテキ</t>
    </rPh>
    <rPh sb="110" eb="112">
      <t>セイビ</t>
    </rPh>
    <rPh sb="113" eb="114">
      <t>オコナ</t>
    </rPh>
    <rPh sb="118" eb="120">
      <t>ヒツヨウ</t>
    </rPh>
    <phoneticPr fontId="4"/>
  </si>
  <si>
    <t>①経常収支比率は依然として80％台で推移しており、厳しい財政状況が続いている。⑤経費回収比率についても同様に100％を下回る状況が続いており、経営状況の改善が必須である。②累積欠損金比率についても類似団体平均を超えている状態が続いていおり、④企業債残高対事業規模比率も類似団体平均よりも大幅に高い水準にあり、また⑥汚水処理原価も慢性的に類似団体平均よりも高い金額となっている。以上のことから経営状況改善のためには下水道料金の増額改訂が必要な状況となっている。</t>
    <rPh sb="1" eb="5">
      <t>ケイジョウシュウシ</t>
    </rPh>
    <rPh sb="5" eb="7">
      <t>ヒリツ</t>
    </rPh>
    <rPh sb="8" eb="10">
      <t>イゼン</t>
    </rPh>
    <rPh sb="16" eb="17">
      <t>ダイ</t>
    </rPh>
    <rPh sb="18" eb="20">
      <t>スイイ</t>
    </rPh>
    <rPh sb="25" eb="26">
      <t>キビ</t>
    </rPh>
    <rPh sb="28" eb="32">
      <t>ザイセイジョウキョウ</t>
    </rPh>
    <rPh sb="33" eb="34">
      <t>ツヅ</t>
    </rPh>
    <rPh sb="40" eb="42">
      <t>ケイヒ</t>
    </rPh>
    <rPh sb="51" eb="53">
      <t>ドウヨウ</t>
    </rPh>
    <rPh sb="59" eb="61">
      <t>シタマワ</t>
    </rPh>
    <rPh sb="62" eb="64">
      <t>ジョウキョウ</t>
    </rPh>
    <rPh sb="65" eb="66">
      <t>ツヅ</t>
    </rPh>
    <rPh sb="71" eb="73">
      <t>ケイエイ</t>
    </rPh>
    <rPh sb="73" eb="75">
      <t>ジョウキョウ</t>
    </rPh>
    <rPh sb="76" eb="78">
      <t>カイゼン</t>
    </rPh>
    <rPh sb="79" eb="81">
      <t>ヒッス</t>
    </rPh>
    <rPh sb="86" eb="91">
      <t>ルイセキケッソンキン</t>
    </rPh>
    <rPh sb="91" eb="93">
      <t>ヒリツ</t>
    </rPh>
    <rPh sb="98" eb="102">
      <t>ルイジダンタイ</t>
    </rPh>
    <rPh sb="102" eb="104">
      <t>ヘイキン</t>
    </rPh>
    <rPh sb="105" eb="106">
      <t>コ</t>
    </rPh>
    <rPh sb="110" eb="112">
      <t>ジョウタイ</t>
    </rPh>
    <rPh sb="113" eb="114">
      <t>ツヅ</t>
    </rPh>
    <rPh sb="121" eb="124">
      <t>キギョウサイ</t>
    </rPh>
    <rPh sb="124" eb="126">
      <t>ザンダカ</t>
    </rPh>
    <rPh sb="126" eb="131">
      <t>タイジギョウキボ</t>
    </rPh>
    <rPh sb="131" eb="133">
      <t>ヒリツ</t>
    </rPh>
    <rPh sb="134" eb="138">
      <t>ルイジダンタイ</t>
    </rPh>
    <rPh sb="138" eb="140">
      <t>ヘイキン</t>
    </rPh>
    <rPh sb="143" eb="145">
      <t>オオハバ</t>
    </rPh>
    <rPh sb="146" eb="147">
      <t>タカ</t>
    </rPh>
    <rPh sb="148" eb="150">
      <t>スイジュン</t>
    </rPh>
    <rPh sb="157" eb="163">
      <t>オスイショリゲンカ</t>
    </rPh>
    <rPh sb="164" eb="167">
      <t>マンセイテキ</t>
    </rPh>
    <rPh sb="168" eb="172">
      <t>ルイジダンタイ</t>
    </rPh>
    <rPh sb="172" eb="174">
      <t>ヘイキン</t>
    </rPh>
    <rPh sb="177" eb="178">
      <t>タカ</t>
    </rPh>
    <rPh sb="179" eb="181">
      <t>キンガク</t>
    </rPh>
    <rPh sb="188" eb="190">
      <t>イジョウ</t>
    </rPh>
    <rPh sb="195" eb="197">
      <t>ケイエイ</t>
    </rPh>
    <rPh sb="197" eb="201">
      <t>ジョウキョウカイゼン</t>
    </rPh>
    <rPh sb="206" eb="211">
      <t>ゲスイドウリョウキン</t>
    </rPh>
    <rPh sb="212" eb="216">
      <t>ゾウガクカイテイ</t>
    </rPh>
    <rPh sb="217" eb="219">
      <t>ヒツヨウ</t>
    </rPh>
    <rPh sb="220" eb="22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</si>
</sst>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EE-49E2-9C1D-A4C1450756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7BEE-49E2-9C1D-A4C1450756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BE-4679-8644-685FECA118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09BE-4679-8644-685FECA118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97.19</c:v>
                </c:pt>
                <c:pt idx="1">
                  <c:v>97.4</c:v>
                </c:pt>
                <c:pt idx="2">
                  <c:v>97.4</c:v>
                </c:pt>
                <c:pt idx="3">
                  <c:v>97.38</c:v>
                </c:pt>
                <c:pt idx="4">
                  <c:v>97.36</c:v>
                </c:pt>
              </c:numCache>
            </c:numRef>
          </c:val>
          <c:extLst>
            <c:ext xmlns:c16="http://schemas.microsoft.com/office/drawing/2014/chart" uri="{C3380CC4-5D6E-409C-BE32-E72D297353CC}">
              <c16:uniqueId val="{00000000-74F6-4833-8D59-6B74766E99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74F6-4833-8D59-6B74766E99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87.31</c:v>
                </c:pt>
                <c:pt idx="1">
                  <c:v>92.13</c:v>
                </c:pt>
                <c:pt idx="2">
                  <c:v>89.45</c:v>
                </c:pt>
                <c:pt idx="3">
                  <c:v>82.3</c:v>
                </c:pt>
                <c:pt idx="4">
                  <c:v>81.39</c:v>
                </c:pt>
              </c:numCache>
            </c:numRef>
          </c:val>
          <c:extLst>
            <c:ext xmlns:c16="http://schemas.microsoft.com/office/drawing/2014/chart" uri="{C3380CC4-5D6E-409C-BE32-E72D297353CC}">
              <c16:uniqueId val="{00000000-69E3-425E-910A-8ABBD09FF3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102.95</c:v>
                </c:pt>
                <c:pt idx="2">
                  <c:v>103.34</c:v>
                </c:pt>
                <c:pt idx="3">
                  <c:v>102.7</c:v>
                </c:pt>
                <c:pt idx="4">
                  <c:v>104.11</c:v>
                </c:pt>
              </c:numCache>
            </c:numRef>
          </c:val>
          <c:smooth val="0"/>
          <c:extLst>
            <c:ext xmlns:c16="http://schemas.microsoft.com/office/drawing/2014/chart" uri="{C3380CC4-5D6E-409C-BE32-E72D297353CC}">
              <c16:uniqueId val="{00000001-69E3-425E-910A-8ABBD09FF3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16.82</c:v>
                </c:pt>
                <c:pt idx="1">
                  <c:v>17.75</c:v>
                </c:pt>
                <c:pt idx="2">
                  <c:v>20.81</c:v>
                </c:pt>
                <c:pt idx="3">
                  <c:v>24</c:v>
                </c:pt>
                <c:pt idx="4">
                  <c:v>26.27</c:v>
                </c:pt>
              </c:numCache>
            </c:numRef>
          </c:val>
          <c:extLst>
            <c:ext xmlns:c16="http://schemas.microsoft.com/office/drawing/2014/chart" uri="{C3380CC4-5D6E-409C-BE32-E72D297353CC}">
              <c16:uniqueId val="{00000000-8F8A-4A6E-AD4E-8DA7D94B1C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28.59</c:v>
                </c:pt>
                <c:pt idx="1">
                  <c:v>26.56</c:v>
                </c:pt>
                <c:pt idx="2">
                  <c:v>27.82</c:v>
                </c:pt>
                <c:pt idx="3">
                  <c:v>29.24</c:v>
                </c:pt>
                <c:pt idx="4">
                  <c:v>31.73</c:v>
                </c:pt>
              </c:numCache>
            </c:numRef>
          </c:val>
          <c:smooth val="0"/>
          <c:extLst>
            <c:ext xmlns:c16="http://schemas.microsoft.com/office/drawing/2014/chart" uri="{C3380CC4-5D6E-409C-BE32-E72D297353CC}">
              <c16:uniqueId val="{00000001-8F8A-4A6E-AD4E-8DA7D94B1C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CB-4DFB-8EE5-47300A835E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CB-4DFB-8EE5-47300A835E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52.05</c:v>
                </c:pt>
                <c:pt idx="1">
                  <c:v>57.7</c:v>
                </c:pt>
                <c:pt idx="2">
                  <c:v>84.8</c:v>
                </c:pt>
                <c:pt idx="3">
                  <c:v>120.19</c:v>
                </c:pt>
                <c:pt idx="4">
                  <c:v>147.13999999999999</c:v>
                </c:pt>
              </c:numCache>
            </c:numRef>
          </c:val>
          <c:extLst>
            <c:ext xmlns:c16="http://schemas.microsoft.com/office/drawing/2014/chart" uri="{C3380CC4-5D6E-409C-BE32-E72D297353CC}">
              <c16:uniqueId val="{00000000-8BD1-4ECE-A863-E538DA54AC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80.63</c:v>
                </c:pt>
                <c:pt idx="1">
                  <c:v>27.02</c:v>
                </c:pt>
                <c:pt idx="2">
                  <c:v>29.74</c:v>
                </c:pt>
                <c:pt idx="3">
                  <c:v>48.2</c:v>
                </c:pt>
                <c:pt idx="4">
                  <c:v>46.91</c:v>
                </c:pt>
              </c:numCache>
            </c:numRef>
          </c:val>
          <c:smooth val="0"/>
          <c:extLst>
            <c:ext xmlns:c16="http://schemas.microsoft.com/office/drawing/2014/chart" uri="{C3380CC4-5D6E-409C-BE32-E72D297353CC}">
              <c16:uniqueId val="{00000001-8BD1-4ECE-A863-E538DA54AC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227.86</c:v>
                </c:pt>
                <c:pt idx="1">
                  <c:v>218.8</c:v>
                </c:pt>
                <c:pt idx="2">
                  <c:v>748.74</c:v>
                </c:pt>
                <c:pt idx="3">
                  <c:v>653.09</c:v>
                </c:pt>
                <c:pt idx="4">
                  <c:v>1052.17</c:v>
                </c:pt>
              </c:numCache>
            </c:numRef>
          </c:val>
          <c:extLst>
            <c:ext xmlns:c16="http://schemas.microsoft.com/office/drawing/2014/chart" uri="{C3380CC4-5D6E-409C-BE32-E72D297353CC}">
              <c16:uniqueId val="{00000000-5F84-4CAE-A6D0-CE01BE4A4D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70.92</c:v>
                </c:pt>
                <c:pt idx="1">
                  <c:v>60.67</c:v>
                </c:pt>
                <c:pt idx="2">
                  <c:v>53.44</c:v>
                </c:pt>
                <c:pt idx="3">
                  <c:v>46.85</c:v>
                </c:pt>
                <c:pt idx="4">
                  <c:v>44.35</c:v>
                </c:pt>
              </c:numCache>
            </c:numRef>
          </c:val>
          <c:smooth val="0"/>
          <c:extLst>
            <c:ext xmlns:c16="http://schemas.microsoft.com/office/drawing/2014/chart" uri="{C3380CC4-5D6E-409C-BE32-E72D297353CC}">
              <c16:uniqueId val="{00000001-5F84-4CAE-A6D0-CE01BE4A4D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163.66</c:v>
                </c:pt>
                <c:pt idx="1">
                  <c:v>173.7</c:v>
                </c:pt>
                <c:pt idx="2">
                  <c:v>157.85</c:v>
                </c:pt>
                <c:pt idx="3">
                  <c:v>176.96</c:v>
                </c:pt>
                <c:pt idx="4">
                  <c:v>267.52</c:v>
                </c:pt>
              </c:numCache>
            </c:numRef>
          </c:val>
          <c:extLst>
            <c:ext xmlns:c16="http://schemas.microsoft.com/office/drawing/2014/chart" uri="{C3380CC4-5D6E-409C-BE32-E72D297353CC}">
              <c16:uniqueId val="{00000000-8CE9-40C6-9504-5B90762096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8CE9-40C6-9504-5B90762096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107.71</c:v>
                </c:pt>
                <c:pt idx="1">
                  <c:v>116.39</c:v>
                </c:pt>
                <c:pt idx="2">
                  <c:v>118.2</c:v>
                </c:pt>
                <c:pt idx="3">
                  <c:v>72.319999999999993</c:v>
                </c:pt>
                <c:pt idx="4">
                  <c:v>69.3</c:v>
                </c:pt>
              </c:numCache>
            </c:numRef>
          </c:val>
          <c:extLst>
            <c:ext xmlns:c16="http://schemas.microsoft.com/office/drawing/2014/chart" uri="{C3380CC4-5D6E-409C-BE32-E72D297353CC}">
              <c16:uniqueId val="{00000000-376F-48AD-B70C-7AADEC099A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376F-48AD-B70C-7AADEC099A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199.08</c:v>
                </c:pt>
                <c:pt idx="1">
                  <c:v>183.9</c:v>
                </c:pt>
                <c:pt idx="2">
                  <c:v>184.84</c:v>
                </c:pt>
                <c:pt idx="3">
                  <c:v>291.77999999999997</c:v>
                </c:pt>
                <c:pt idx="4">
                  <c:v>305.32</c:v>
                </c:pt>
              </c:numCache>
            </c:numRef>
          </c:val>
          <c:extLst>
            <c:ext xmlns:c16="http://schemas.microsoft.com/office/drawing/2014/chart" uri="{C3380CC4-5D6E-409C-BE32-E72D297353CC}">
              <c16:uniqueId val="{00000000-9EBD-4C32-A728-4EA9AA88B7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9EBD-4C32-A728-4EA9AA88B7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酒々井町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20460</v>
      </c>
      <c r="AM8" s="46"/>
      <c r="AN8" s="46"/>
      <c r="AO8" s="46"/>
      <c r="AP8" s="46"/>
      <c r="AQ8" s="46"/>
      <c r="AR8" s="46"/>
      <c r="AS8" s="46"/>
      <c r="AT8" s="45">
        <f>データ!T6</f>
        <v>19.010000000000002</v>
      </c>
      <c r="AU8" s="45"/>
      <c r="AV8" s="45"/>
      <c r="AW8" s="45"/>
      <c r="AX8" s="45"/>
      <c r="AY8" s="45"/>
      <c r="AZ8" s="45"/>
      <c r="BA8" s="45"/>
      <c r="BB8" s="45">
        <f>データ!U6</f>
        <v>1076.28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87.15</v>
      </c>
      <c r="J10" s="45"/>
      <c r="K10" s="45"/>
      <c r="L10" s="45"/>
      <c r="M10" s="45"/>
      <c r="N10" s="45"/>
      <c r="O10" s="45"/>
      <c r="P10" s="45">
        <f>データ!P6</f>
        <v>4.3</v>
      </c>
      <c r="Q10" s="45"/>
      <c r="R10" s="45"/>
      <c r="S10" s="45"/>
      <c r="T10" s="45"/>
      <c r="U10" s="45"/>
      <c r="V10" s="45"/>
      <c r="W10" s="45">
        <f>データ!Q6</f>
        <v>81.12</v>
      </c>
      <c r="X10" s="45"/>
      <c r="Y10" s="45"/>
      <c r="Z10" s="45"/>
      <c r="AA10" s="45"/>
      <c r="AB10" s="45"/>
      <c r="AC10" s="45"/>
      <c r="AD10" s="46">
        <f>データ!R6</f>
        <v>2266</v>
      </c>
      <c r="AE10" s="46"/>
      <c r="AF10" s="46"/>
      <c r="AG10" s="46"/>
      <c r="AH10" s="46"/>
      <c r="AI10" s="46"/>
      <c r="AJ10" s="46"/>
      <c r="AK10" s="2"/>
      <c r="AL10" s="46">
        <f>データ!V6</f>
        <v>871</v>
      </c>
      <c r="AM10" s="46"/>
      <c r="AN10" s="46"/>
      <c r="AO10" s="46"/>
      <c r="AP10" s="46"/>
      <c r="AQ10" s="46"/>
      <c r="AR10" s="46"/>
      <c r="AS10" s="46"/>
      <c r="AT10" s="45">
        <f>データ!W6</f>
        <v>1.2</v>
      </c>
      <c r="AU10" s="45"/>
      <c r="AV10" s="45"/>
      <c r="AW10" s="45"/>
      <c r="AX10" s="45"/>
      <c r="AY10" s="45"/>
      <c r="AZ10" s="45"/>
      <c r="BA10" s="45"/>
      <c r="BB10" s="45">
        <f>データ!X6</f>
        <v>725.83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fJoTP8KKalIFV75HPL6soPFhS5rGA4fqM/SUhC9jfq16hCYBVs+gUUZwwpbSc4VsummWA/+0CYM+sxC13uyBbQ==" saltValue="cuXq5G7Lfjy8cYSjfQfb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123226</v>
      </c>
      <c r="D6" s="19">
        <f t="shared" si="3"/>
        <v>46</v>
      </c>
      <c r="E6" s="19">
        <f t="shared" si="3"/>
        <v>17</v>
      </c>
      <c r="F6" s="19">
        <f t="shared" si="3"/>
        <v>4</v>
      </c>
      <c r="G6" s="19">
        <f t="shared" si="3"/>
        <v>0</v>
      </c>
      <c r="H6" s="19" t="str">
        <f t="shared" si="3"/>
        <v>千葉県　酒々井町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87.15</v>
      </c>
      <c r="P6" s="20">
        <f t="shared" si="3"/>
        <v>4.3</v>
      </c>
      <c r="Q6" s="20">
        <f t="shared" si="3"/>
        <v>81.12</v>
      </c>
      <c r="R6" s="20">
        <f t="shared" si="3"/>
        <v>2266</v>
      </c>
      <c r="S6" s="20">
        <f t="shared" si="3"/>
        <v>20460</v>
      </c>
      <c r="T6" s="20">
        <f t="shared" si="3"/>
        <v>19.010000000000002</v>
      </c>
      <c r="U6" s="20">
        <f t="shared" si="3"/>
        <v>1076.28</v>
      </c>
      <c r="V6" s="20">
        <f t="shared" si="3"/>
        <v>871</v>
      </c>
      <c r="W6" s="20">
        <f t="shared" si="3"/>
        <v>1.2</v>
      </c>
      <c r="X6" s="20">
        <f t="shared" si="3"/>
        <v>725.83</v>
      </c>
      <c r="Y6" s="21">
        <f>IF(Y7="",NA(),Y7)</f>
        <v>87.31</v>
      </c>
      <c r="Z6" s="21">
        <f t="shared" ref="Z6:AH6" si="4">IF(Z7="",NA(),Z7)</f>
        <v>92.13</v>
      </c>
      <c r="AA6" s="21">
        <f t="shared" si="4"/>
        <v>89.45</v>
      </c>
      <c r="AB6" s="21">
        <f t="shared" si="4"/>
        <v>82.3</v>
      </c>
      <c r="AC6" s="21">
        <f t="shared" si="4"/>
        <v>81.39</v>
      </c>
      <c r="AD6" s="21">
        <f t="shared" si="4"/>
        <v>103.61</v>
      </c>
      <c r="AE6" s="21">
        <f t="shared" si="4"/>
        <v>102.95</v>
      </c>
      <c r="AF6" s="21">
        <f t="shared" si="4"/>
        <v>103.34</v>
      </c>
      <c r="AG6" s="21">
        <f t="shared" si="4"/>
        <v>102.7</v>
      </c>
      <c r="AH6" s="21">
        <f t="shared" si="4"/>
        <v>104.11</v>
      </c>
      <c r="AI6" s="20" t="str">
        <f>IF(AI7="","",IF(AI7="-","【-】","【"&amp;SUBSTITUTE(TEXT(AI7,"#,##0.00"),"-","△")&amp;"】"))</f>
        <v>【105.35】</v>
      </c>
      <c r="AJ6" s="21">
        <f>IF(AJ7="",NA(),AJ7)</f>
        <v>52.05</v>
      </c>
      <c r="AK6" s="21">
        <f t="shared" ref="AK6:AS6" si="5">IF(AK7="",NA(),AK7)</f>
        <v>57.7</v>
      </c>
      <c r="AL6" s="21">
        <f t="shared" si="5"/>
        <v>84.8</v>
      </c>
      <c r="AM6" s="21">
        <f t="shared" si="5"/>
        <v>120.19</v>
      </c>
      <c r="AN6" s="21">
        <f t="shared" si="5"/>
        <v>147.13999999999999</v>
      </c>
      <c r="AO6" s="21">
        <f t="shared" si="5"/>
        <v>80.63</v>
      </c>
      <c r="AP6" s="21">
        <f t="shared" si="5"/>
        <v>27.02</v>
      </c>
      <c r="AQ6" s="21">
        <f t="shared" si="5"/>
        <v>29.74</v>
      </c>
      <c r="AR6" s="21">
        <f t="shared" si="5"/>
        <v>48.2</v>
      </c>
      <c r="AS6" s="21">
        <f t="shared" si="5"/>
        <v>46.91</v>
      </c>
      <c r="AT6" s="20" t="str">
        <f>IF(AT7="","",IF(AT7="-","【-】","【"&amp;SUBSTITUTE(TEXT(AT7,"#,##0.00"),"-","△")&amp;"】"))</f>
        <v>【63.89】</v>
      </c>
      <c r="AU6" s="21">
        <f>IF(AU7="",NA(),AU7)</f>
        <v>227.86</v>
      </c>
      <c r="AV6" s="21">
        <f t="shared" ref="AV6:BD6" si="6">IF(AV7="",NA(),AV7)</f>
        <v>218.8</v>
      </c>
      <c r="AW6" s="21">
        <f t="shared" si="6"/>
        <v>748.74</v>
      </c>
      <c r="AX6" s="21">
        <f t="shared" si="6"/>
        <v>653.09</v>
      </c>
      <c r="AY6" s="21">
        <f t="shared" si="6"/>
        <v>1052.17</v>
      </c>
      <c r="AZ6" s="21">
        <f t="shared" si="6"/>
        <v>70.92</v>
      </c>
      <c r="BA6" s="21">
        <f t="shared" si="6"/>
        <v>60.67</v>
      </c>
      <c r="BB6" s="21">
        <f t="shared" si="6"/>
        <v>53.44</v>
      </c>
      <c r="BC6" s="21">
        <f t="shared" si="6"/>
        <v>46.85</v>
      </c>
      <c r="BD6" s="21">
        <f t="shared" si="6"/>
        <v>44.35</v>
      </c>
      <c r="BE6" s="20" t="str">
        <f>IF(BE7="","",IF(BE7="-","【-】","【"&amp;SUBSTITUTE(TEXT(BE7,"#,##0.00"),"-","△")&amp;"】"))</f>
        <v>【44.07】</v>
      </c>
      <c r="BF6" s="21">
        <f>IF(BF7="",NA(),BF7)</f>
        <v>163.66</v>
      </c>
      <c r="BG6" s="21">
        <f t="shared" ref="BG6:BO6" si="7">IF(BG7="",NA(),BG7)</f>
        <v>173.7</v>
      </c>
      <c r="BH6" s="21">
        <f t="shared" si="7"/>
        <v>157.85</v>
      </c>
      <c r="BI6" s="21">
        <f t="shared" si="7"/>
        <v>176.96</v>
      </c>
      <c r="BJ6" s="21">
        <f t="shared" si="7"/>
        <v>267.52</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107.71</v>
      </c>
      <c r="BR6" s="21">
        <f t="shared" ref="BR6:BZ6" si="8">IF(BR7="",NA(),BR7)</f>
        <v>116.39</v>
      </c>
      <c r="BS6" s="21">
        <f t="shared" si="8"/>
        <v>118.2</v>
      </c>
      <c r="BT6" s="21">
        <f t="shared" si="8"/>
        <v>72.319999999999993</v>
      </c>
      <c r="BU6" s="21">
        <f t="shared" si="8"/>
        <v>69.3</v>
      </c>
      <c r="BV6" s="21">
        <f t="shared" si="8"/>
        <v>88.16</v>
      </c>
      <c r="BW6" s="21">
        <f t="shared" si="8"/>
        <v>87.03</v>
      </c>
      <c r="BX6" s="21">
        <f t="shared" si="8"/>
        <v>84.3</v>
      </c>
      <c r="BY6" s="21">
        <f t="shared" si="8"/>
        <v>82.88</v>
      </c>
      <c r="BZ6" s="21">
        <f t="shared" si="8"/>
        <v>82.53</v>
      </c>
      <c r="CA6" s="20" t="str">
        <f>IF(CA7="","",IF(CA7="-","【-】","【"&amp;SUBSTITUTE(TEXT(CA7,"#,##0.00"),"-","△")&amp;"】"))</f>
        <v>【75.31】</v>
      </c>
      <c r="CB6" s="21">
        <f>IF(CB7="",NA(),CB7)</f>
        <v>199.08</v>
      </c>
      <c r="CC6" s="21">
        <f t="shared" ref="CC6:CK6" si="9">IF(CC7="",NA(),CC7)</f>
        <v>183.9</v>
      </c>
      <c r="CD6" s="21">
        <f t="shared" si="9"/>
        <v>184.84</v>
      </c>
      <c r="CE6" s="21">
        <f t="shared" si="9"/>
        <v>291.77999999999997</v>
      </c>
      <c r="CF6" s="21">
        <f t="shared" si="9"/>
        <v>305.32</v>
      </c>
      <c r="CG6" s="21">
        <f t="shared" si="9"/>
        <v>173.89</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42.38</v>
      </c>
      <c r="CS6" s="21">
        <f t="shared" si="10"/>
        <v>46.17</v>
      </c>
      <c r="CT6" s="21">
        <f t="shared" si="10"/>
        <v>45.68</v>
      </c>
      <c r="CU6" s="21">
        <f t="shared" si="10"/>
        <v>45.87</v>
      </c>
      <c r="CV6" s="21">
        <f t="shared" si="10"/>
        <v>44.24</v>
      </c>
      <c r="CW6" s="20" t="str">
        <f>IF(CW7="","",IF(CW7="-","【-】","【"&amp;SUBSTITUTE(TEXT(CW7,"#,##0.00"),"-","△")&amp;"】"))</f>
        <v>【42.57】</v>
      </c>
      <c r="CX6" s="21">
        <f>IF(CX7="",NA(),CX7)</f>
        <v>97.19</v>
      </c>
      <c r="CY6" s="21">
        <f t="shared" ref="CY6:DG6" si="11">IF(CY7="",NA(),CY7)</f>
        <v>97.4</v>
      </c>
      <c r="CZ6" s="21">
        <f t="shared" si="11"/>
        <v>97.4</v>
      </c>
      <c r="DA6" s="21">
        <f t="shared" si="11"/>
        <v>97.38</v>
      </c>
      <c r="DB6" s="21">
        <f t="shared" si="11"/>
        <v>97.36</v>
      </c>
      <c r="DC6" s="21">
        <f t="shared" si="11"/>
        <v>87.01</v>
      </c>
      <c r="DD6" s="21">
        <f t="shared" si="11"/>
        <v>87.84</v>
      </c>
      <c r="DE6" s="21">
        <f t="shared" si="11"/>
        <v>87.96</v>
      </c>
      <c r="DF6" s="21">
        <f t="shared" si="11"/>
        <v>87.65</v>
      </c>
      <c r="DG6" s="21">
        <f t="shared" si="11"/>
        <v>88.15</v>
      </c>
      <c r="DH6" s="20" t="str">
        <f>IF(DH7="","",IF(DH7="-","【-】","【"&amp;SUBSTITUTE(TEXT(DH7,"#,##0.00"),"-","△")&amp;"】"))</f>
        <v>【85.24】</v>
      </c>
      <c r="DI6" s="21">
        <f>IF(DI7="",NA(),DI7)</f>
        <v>16.82</v>
      </c>
      <c r="DJ6" s="21">
        <f t="shared" ref="DJ6:DR6" si="12">IF(DJ7="",NA(),DJ7)</f>
        <v>17.75</v>
      </c>
      <c r="DK6" s="21">
        <f t="shared" si="12"/>
        <v>20.81</v>
      </c>
      <c r="DL6" s="21">
        <f t="shared" si="12"/>
        <v>24</v>
      </c>
      <c r="DM6" s="21">
        <f t="shared" si="12"/>
        <v>26.27</v>
      </c>
      <c r="DN6" s="21">
        <f t="shared" si="12"/>
        <v>28.59</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8" s="22" customFormat="1" x14ac:dyDescent="0.2">
      <c r="A7" s="14"/>
      <c r="B7" s="23">
        <v>2021</v>
      </c>
      <c r="C7" s="23">
        <v>123226</v>
      </c>
      <c r="D7" s="23">
        <v>46</v>
      </c>
      <c r="E7" s="23">
        <v>17</v>
      </c>
      <c r="F7" s="23">
        <v>4</v>
      </c>
      <c r="G7" s="23">
        <v>0</v>
      </c>
      <c r="H7" s="23" t="s">
        <v>96</v>
      </c>
      <c r="I7" s="23" t="s">
        <v>97</v>
      </c>
      <c r="J7" s="23" t="s">
        <v>98</v>
      </c>
      <c r="K7" s="23" t="s">
        <v>99</v>
      </c>
      <c r="L7" s="23" t="s">
        <v>100</v>
      </c>
      <c r="M7" s="23" t="s">
        <v>101</v>
      </c>
      <c r="N7" s="24" t="s">
        <v>102</v>
      </c>
      <c r="O7" s="24">
        <v>87.15</v>
      </c>
      <c r="P7" s="24">
        <v>4.3</v>
      </c>
      <c r="Q7" s="24">
        <v>81.12</v>
      </c>
      <c r="R7" s="24">
        <v>2266</v>
      </c>
      <c r="S7" s="24">
        <v>20460</v>
      </c>
      <c r="T7" s="24">
        <v>19.010000000000002</v>
      </c>
      <c r="U7" s="24">
        <v>1076.28</v>
      </c>
      <c r="V7" s="24">
        <v>871</v>
      </c>
      <c r="W7" s="24">
        <v>1.2</v>
      </c>
      <c r="X7" s="24">
        <v>725.83</v>
      </c>
      <c r="Y7" s="24">
        <v>87.31</v>
      </c>
      <c r="Z7" s="24">
        <v>92.13</v>
      </c>
      <c r="AA7" s="24">
        <v>89.45</v>
      </c>
      <c r="AB7" s="24">
        <v>82.3</v>
      </c>
      <c r="AC7" s="24">
        <v>81.39</v>
      </c>
      <c r="AD7" s="24">
        <v>103.61</v>
      </c>
      <c r="AE7" s="24">
        <v>102.95</v>
      </c>
      <c r="AF7" s="24">
        <v>103.34</v>
      </c>
      <c r="AG7" s="24">
        <v>102.7</v>
      </c>
      <c r="AH7" s="24">
        <v>104.11</v>
      </c>
      <c r="AI7" s="24">
        <v>105.35</v>
      </c>
      <c r="AJ7" s="24">
        <v>52.05</v>
      </c>
      <c r="AK7" s="24">
        <v>57.7</v>
      </c>
      <c r="AL7" s="24">
        <v>84.8</v>
      </c>
      <c r="AM7" s="24">
        <v>120.19</v>
      </c>
      <c r="AN7" s="24">
        <v>147.13999999999999</v>
      </c>
      <c r="AO7" s="24">
        <v>80.63</v>
      </c>
      <c r="AP7" s="24">
        <v>27.02</v>
      </c>
      <c r="AQ7" s="24">
        <v>29.74</v>
      </c>
      <c r="AR7" s="24">
        <v>48.2</v>
      </c>
      <c r="AS7" s="24">
        <v>46.91</v>
      </c>
      <c r="AT7" s="24">
        <v>63.89</v>
      </c>
      <c r="AU7" s="24">
        <v>227.86</v>
      </c>
      <c r="AV7" s="24">
        <v>218.8</v>
      </c>
      <c r="AW7" s="24">
        <v>748.74</v>
      </c>
      <c r="AX7" s="24">
        <v>653.09</v>
      </c>
      <c r="AY7" s="24">
        <v>1052.17</v>
      </c>
      <c r="AZ7" s="24">
        <v>70.92</v>
      </c>
      <c r="BA7" s="24">
        <v>60.67</v>
      </c>
      <c r="BB7" s="24">
        <v>53.44</v>
      </c>
      <c r="BC7" s="24">
        <v>46.85</v>
      </c>
      <c r="BD7" s="24">
        <v>44.35</v>
      </c>
      <c r="BE7" s="24">
        <v>44.07</v>
      </c>
      <c r="BF7" s="24">
        <v>163.66</v>
      </c>
      <c r="BG7" s="24">
        <v>173.7</v>
      </c>
      <c r="BH7" s="24">
        <v>157.85</v>
      </c>
      <c r="BI7" s="24">
        <v>176.96</v>
      </c>
      <c r="BJ7" s="24">
        <v>267.52</v>
      </c>
      <c r="BK7" s="24">
        <v>1144.94</v>
      </c>
      <c r="BL7" s="24">
        <v>1252.71</v>
      </c>
      <c r="BM7" s="24">
        <v>1267.3900000000001</v>
      </c>
      <c r="BN7" s="24">
        <v>1268.6300000000001</v>
      </c>
      <c r="BO7" s="24">
        <v>1283.69</v>
      </c>
      <c r="BP7" s="24">
        <v>1201.79</v>
      </c>
      <c r="BQ7" s="24">
        <v>107.71</v>
      </c>
      <c r="BR7" s="24">
        <v>116.39</v>
      </c>
      <c r="BS7" s="24">
        <v>118.2</v>
      </c>
      <c r="BT7" s="24">
        <v>72.319999999999993</v>
      </c>
      <c r="BU7" s="24">
        <v>69.3</v>
      </c>
      <c r="BV7" s="24">
        <v>88.16</v>
      </c>
      <c r="BW7" s="24">
        <v>87.03</v>
      </c>
      <c r="BX7" s="24">
        <v>84.3</v>
      </c>
      <c r="BY7" s="24">
        <v>82.88</v>
      </c>
      <c r="BZ7" s="24">
        <v>82.53</v>
      </c>
      <c r="CA7" s="24">
        <v>75.31</v>
      </c>
      <c r="CB7" s="24">
        <v>199.08</v>
      </c>
      <c r="CC7" s="24">
        <v>183.9</v>
      </c>
      <c r="CD7" s="24">
        <v>184.84</v>
      </c>
      <c r="CE7" s="24">
        <v>291.77999999999997</v>
      </c>
      <c r="CF7" s="24">
        <v>305.32</v>
      </c>
      <c r="CG7" s="24">
        <v>173.89</v>
      </c>
      <c r="CH7" s="24">
        <v>177.02</v>
      </c>
      <c r="CI7" s="24">
        <v>185.47</v>
      </c>
      <c r="CJ7" s="24">
        <v>187.76</v>
      </c>
      <c r="CK7" s="24">
        <v>190.48</v>
      </c>
      <c r="CL7" s="24">
        <v>216.39</v>
      </c>
      <c r="CM7" s="24" t="s">
        <v>102</v>
      </c>
      <c r="CN7" s="24" t="s">
        <v>102</v>
      </c>
      <c r="CO7" s="24" t="s">
        <v>102</v>
      </c>
      <c r="CP7" s="24" t="s">
        <v>102</v>
      </c>
      <c r="CQ7" s="24" t="s">
        <v>102</v>
      </c>
      <c r="CR7" s="24">
        <v>42.38</v>
      </c>
      <c r="CS7" s="24">
        <v>46.17</v>
      </c>
      <c r="CT7" s="24">
        <v>45.68</v>
      </c>
      <c r="CU7" s="24">
        <v>45.87</v>
      </c>
      <c r="CV7" s="24">
        <v>44.24</v>
      </c>
      <c r="CW7" s="24">
        <v>42.57</v>
      </c>
      <c r="CX7" s="24">
        <v>97.19</v>
      </c>
      <c r="CY7" s="24">
        <v>97.4</v>
      </c>
      <c r="CZ7" s="24">
        <v>97.4</v>
      </c>
      <c r="DA7" s="24">
        <v>97.38</v>
      </c>
      <c r="DB7" s="24">
        <v>97.36</v>
      </c>
      <c r="DC7" s="24">
        <v>87.01</v>
      </c>
      <c r="DD7" s="24">
        <v>87.84</v>
      </c>
      <c r="DE7" s="24">
        <v>87.96</v>
      </c>
      <c r="DF7" s="24">
        <v>87.65</v>
      </c>
      <c r="DG7" s="24">
        <v>88.15</v>
      </c>
      <c r="DH7" s="24">
        <v>85.24</v>
      </c>
      <c r="DI7" s="24">
        <v>16.82</v>
      </c>
      <c r="DJ7" s="24">
        <v>17.75</v>
      </c>
      <c r="DK7" s="24">
        <v>20.81</v>
      </c>
      <c r="DL7" s="24">
        <v>24</v>
      </c>
      <c r="DM7" s="24">
        <v>26.27</v>
      </c>
      <c r="DN7" s="24">
        <v>28.59</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0.15</v>
      </c>
      <c r="EK7" s="24">
        <v>0.06</v>
      </c>
      <c r="EL7" s="24">
        <v>0.04</v>
      </c>
      <c r="EM7" s="24">
        <v>0.06</v>
      </c>
      <c r="EN7" s="24">
        <v>0.27</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2023-02-01T05:08:46Z</cp:lastPrinted>
  <dcterms:created xsi:type="dcterms:W3CDTF">2022-12-01T01:27:10Z</dcterms:created>
  <dcterms:modified xsi:type="dcterms:W3CDTF">2023-02-01T05:08:51Z</dcterms:modified>
  <cp:category/>
</cp:coreProperties>
</file>