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1 下水道（公共）済\"/>
    </mc:Choice>
  </mc:AlternateContent>
  <xr:revisionPtr revIDLastSave="0" documentId="13_ncr:1_{B4406BE8-ABA8-4AEB-91E4-C08D9F716242}" xr6:coauthVersionLast="47" xr6:coauthVersionMax="47" xr10:uidLastSave="{00000000-0000-0000-0000-000000000000}"/>
  <workbookProtection workbookAlgorithmName="SHA-512" workbookHashValue="oO8wulQ0bMfXVWsOn7Qq8sOzG9Kk5eC0TewWCknXO65piY1uMtiDWKSONRr+2pSD8kPC7evsedhoSwi+rk4syQ==" workbookSaltValue="M+VlHhFgYxtVBydrQvkuCQ=="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G85" i="4"/>
  <c r="E85" i="4"/>
  <c r="BB10" i="4"/>
  <c r="W10" i="4"/>
  <c r="P10" i="4"/>
  <c r="BB8" i="4"/>
  <c r="AT8" i="4"/>
  <c r="AD8" i="4"/>
  <c r="W8" i="4"/>
  <c r="P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<sst xmlns="http://schemas.openxmlformats.org/spreadsheetml/2006/main" count="299" uniqueCount="116">
  <si>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</si>
  <si>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</si>
  <si>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</si>
  <si>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</si>
  <si>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</si>
  <si>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</si>
  <si>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</si>
  <si>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</si>
  <si>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</si>
  <si>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</si>
  <si>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</si>
  <si>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</si>
  <si>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</si>
  <si>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</si>
  <si>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</si>
  <si>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</si>
  <si>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</si>
  <si>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</si>
  <si>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</si>
  <si>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</si>
  <si>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</si>
  <si>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</si>
  <si>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</si>
  <si>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</si>
  <si>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</si>
  <si>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</si>
  <si>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</si>
  <si>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</si>
  <si>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</si>
  <si>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</si>
  <si>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</si>
  <si>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</si>
  <si>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</si>
  <si>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</si>
  <si>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</si>
  <si>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</si>
  <si>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</si>
  <si>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</si>
  <si>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</si>
  <si>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</si>
  <si>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</si>
  <si>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</si>
  <si>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</si>
  <si>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</si>
  <si>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</si>
  <si>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</si>
  <si>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</si>
  <si>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</si>
  <si>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</si>
  <si>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</si>
  <si>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</si>
  <si>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</si>
  <si>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</si>
  <si>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</si>
  <si>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</si>
  <si>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</si>
  <si>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</si>
  <si>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</si>
  <si>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</si>
  <si>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</si>
  <si>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</si>
  <si>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</si>
  <si>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</si>
  <si>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</si>
  <si>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</si>
  <si>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</si>
  <si>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</si>
  <si>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</si>
  <si>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</si>
  <si>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</si>
  <si>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</si>
  <si>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</si>
  <si>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</si>
  <si>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</si>
  <si>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</si>
  <si>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</si>
  <si>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</si>
  <si>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</si>
  <si>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</si>
  <si>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</si>
  <si>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</si>
  <si>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</si>
  <si>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</si>
  <si>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</si>
  <si>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</si>
  <si>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</si>
  <si>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</si>
  <si>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</si>
  <si>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</si>
  <si>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</si>
  <si>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</si>
  <si>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</si>
  <si>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</si>
  <si>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</si>
  <si>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</si>
  <si>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</si>
  <si>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白井市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</si>
  <si>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</si>
  <si>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</si>
  <si>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</si>
  <si>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</si>
  <si>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</si>
  <si>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</si>
  <si>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</si>
  <si>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</si>
  <si>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</si>
  <si>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</si>
  <si>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</si>
  <si>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</si>
  <si>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</si>
  <si>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</si>
  <si>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</si>
  <si>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</si>
  <si>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下水道管渠等の耐用年数である５０年を経過したものがないことから、他団体と比較し低い数値となっている。
 なお、老朽管更新については、令和2年度に老朽状況の調査を実施した上で、令和3年度から7年度までの5年間を期間とするストックマネジメント計画を策定し、下水道施設等の計画的・効率的な更新を進めることとしている。</t>
    <phoneticPr fontId="4"/>
  </si>
  <si>
    <t>　下水道事業経営については、健全であるが、今後、人口の減少などによる使用料の減収が見込まれ、また、下水道管渠等施設の更新を実施していく必要があり、さらなる経営基盤の安定化や効率化を進める必要がある。</t>
    <phoneticPr fontId="4"/>
  </si>
  <si>
    <r>
      <rPr>
        <sz val="12"/>
        <color theme="1"/>
        <rFont val="ＭＳ ゴシック"/>
        <family val="3"/>
        <charset val="128"/>
      </rPr>
      <t>　白井市の公共下水道事業は千葉ニュータウン事業や西白井地区の土地区画整理事業など、人口密集地区を中心に整備され、その整備は県などが実施し、その後、下水道施設の受贈を受けている。
　また、汚水処理については、単独で処理場を持たず、印旛沼流域下水道及び手賀沼流域下水道の処理場を利用している。
　さらに、市営水道区域では、水道事業と一括で、また県営水道区域においても、令和３年１月から徴収一元化により千葉県企業局へ下水道使用料の徴収を委託しているとともに、中継ポンプ場等の運転管理業務についても、令和４年度から水道事業の配水場運転業務とあわせ、一括で業務を委託する予定である。
 上記のことから、下水道使用料収入で汚水処理経費を賄える状況であり、企業債現在高も管渠延長からは極めて少ないことから、公共下水道事業における健全性・効率性は高いものとなっている</t>
    </r>
    <r>
      <rPr>
        <sz val="11"/>
        <color theme="1"/>
        <rFont val="ＭＳ ゴシック"/>
        <family val="3"/>
        <charset val="128"/>
      </rPr>
      <t>。</t>
    </r>
    <rPh sb="150" eb="152">
      <t>シエイ</t>
    </rPh>
    <rPh sb="152" eb="154">
      <t>スイドウ</t>
    </rPh>
    <rPh sb="154" eb="156">
      <t>クイキ</t>
    </rPh>
    <rPh sb="159" eb="161">
      <t>スイドウ</t>
    </rPh>
    <rPh sb="161" eb="163">
      <t>ジギョウ</t>
    </rPh>
    <rPh sb="164" eb="166">
      <t>イッカツ</t>
    </rPh>
    <rPh sb="170" eb="172">
      <t>ケンエイ</t>
    </rPh>
    <rPh sb="172" eb="174">
      <t>スイドウ</t>
    </rPh>
    <rPh sb="174" eb="176">
      <t>クイキ</t>
    </rPh>
    <rPh sb="182" eb="184">
      <t>レイワ</t>
    </rPh>
    <rPh sb="190" eb="192">
      <t>チョウシュウ</t>
    </rPh>
    <rPh sb="192" eb="195">
      <t>イチゲンカ</t>
    </rPh>
    <rPh sb="198" eb="201">
      <t>チバケン</t>
    </rPh>
    <rPh sb="205" eb="208">
      <t>ゲスイドウ</t>
    </rPh>
    <rPh sb="208" eb="211">
      <t>シヨウリョウ</t>
    </rPh>
    <rPh sb="212" eb="214">
      <t>チョウシュウ</t>
    </rPh>
    <rPh sb="215" eb="217">
      <t>イタク</t>
    </rPh>
    <rPh sb="226" eb="228">
      <t>チュウケイ</t>
    </rPh>
    <rPh sb="231" eb="232">
      <t>ジョウ</t>
    </rPh>
    <rPh sb="232" eb="233">
      <t>トウ</t>
    </rPh>
    <rPh sb="234" eb="236">
      <t>ウンテン</t>
    </rPh>
    <rPh sb="236" eb="238">
      <t>カンリ</t>
    </rPh>
    <rPh sb="238" eb="240">
      <t>ギョウム</t>
    </rPh>
    <rPh sb="246" eb="248">
      <t>レイワ</t>
    </rPh>
    <rPh sb="249" eb="251">
      <t>ネンド</t>
    </rPh>
    <rPh sb="253" eb="255">
      <t>スイドウ</t>
    </rPh>
    <rPh sb="255" eb="257">
      <t>ジギョウ</t>
    </rPh>
    <rPh sb="258" eb="260">
      <t>ハイスイ</t>
    </rPh>
    <rPh sb="260" eb="261">
      <t>ジョウ</t>
    </rPh>
    <rPh sb="261" eb="263">
      <t>ウンテン</t>
    </rPh>
    <rPh sb="263" eb="265">
      <t>ギョウム</t>
    </rPh>
    <rPh sb="270" eb="272">
      <t>イッカツ</t>
    </rPh>
    <rPh sb="273" eb="275">
      <t>ギョウム</t>
    </rPh>
    <rPh sb="276" eb="278">
      <t>イタク</t>
    </rPh>
    <rPh sb="280" eb="28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</si>
</sst>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998-46A4-B618-B94C936CD79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0.24</c:v>
                </c:pt>
              </c:numCache>
            </c:numRef>
          </c:val>
          <c:smooth val="0"/>
          <c:extLst>
            <c:ext xmlns:c16="http://schemas.microsoft.com/office/drawing/2014/chart" uri="{C3380CC4-5D6E-409C-BE32-E72D297353CC}">
              <c16:uniqueId val="{00000001-C998-46A4-B618-B94C936CD79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E3-4480-9820-CF3FFB5681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60.78</c:v>
                </c:pt>
                <c:pt idx="4">
                  <c:v>59.96</c:v>
                </c:pt>
              </c:numCache>
            </c:numRef>
          </c:val>
          <c:smooth val="0"/>
          <c:extLst>
            <c:ext xmlns:c16="http://schemas.microsoft.com/office/drawing/2014/chart" uri="{C3380CC4-5D6E-409C-BE32-E72D297353CC}">
              <c16:uniqueId val="{00000001-00E3-4480-9820-CF3FFB5681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99.21</c:v>
                </c:pt>
                <c:pt idx="4">
                  <c:v>99.36</c:v>
                </c:pt>
              </c:numCache>
            </c:numRef>
          </c:val>
          <c:extLst>
            <c:ext xmlns:c16="http://schemas.microsoft.com/office/drawing/2014/chart" uri="{C3380CC4-5D6E-409C-BE32-E72D297353CC}">
              <c16:uniqueId val="{00000000-8268-48A0-B89D-ADAD75F7DE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94.17</c:v>
                </c:pt>
                <c:pt idx="4">
                  <c:v>94.27</c:v>
                </c:pt>
              </c:numCache>
            </c:numRef>
          </c:val>
          <c:smooth val="0"/>
          <c:extLst>
            <c:ext xmlns:c16="http://schemas.microsoft.com/office/drawing/2014/chart" uri="{C3380CC4-5D6E-409C-BE32-E72D297353CC}">
              <c16:uniqueId val="{00000001-8268-48A0-B89D-ADAD75F7DE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109.62</c:v>
                </c:pt>
                <c:pt idx="4">
                  <c:v>107.12</c:v>
                </c:pt>
              </c:numCache>
            </c:numRef>
          </c:val>
          <c:extLst>
            <c:ext xmlns:c16="http://schemas.microsoft.com/office/drawing/2014/chart" uri="{C3380CC4-5D6E-409C-BE32-E72D297353CC}">
              <c16:uniqueId val="{00000000-F8BB-4E49-8D8E-1704D1F213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106.67</c:v>
                </c:pt>
                <c:pt idx="4">
                  <c:v>106.9</c:v>
                </c:pt>
              </c:numCache>
            </c:numRef>
          </c:val>
          <c:smooth val="0"/>
          <c:extLst>
            <c:ext xmlns:c16="http://schemas.microsoft.com/office/drawing/2014/chart" uri="{C3380CC4-5D6E-409C-BE32-E72D297353CC}">
              <c16:uniqueId val="{00000001-F8BB-4E49-8D8E-1704D1F213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4.3600000000000003</c:v>
                </c:pt>
                <c:pt idx="4">
                  <c:v>8.7200000000000006</c:v>
                </c:pt>
              </c:numCache>
            </c:numRef>
          </c:val>
          <c:extLst>
            <c:ext xmlns:c16="http://schemas.microsoft.com/office/drawing/2014/chart" uri="{C3380CC4-5D6E-409C-BE32-E72D297353CC}">
              <c16:uniqueId val="{00000000-61BA-4834-ACC3-8FF773F562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23.25</c:v>
                </c:pt>
                <c:pt idx="4">
                  <c:v>25.2</c:v>
                </c:pt>
              </c:numCache>
            </c:numRef>
          </c:val>
          <c:smooth val="0"/>
          <c:extLst>
            <c:ext xmlns:c16="http://schemas.microsoft.com/office/drawing/2014/chart" uri="{C3380CC4-5D6E-409C-BE32-E72D297353CC}">
              <c16:uniqueId val="{00000001-61BA-4834-ACC3-8FF773F562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F79-49F8-8DD1-D7878E57AD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1.06</c:v>
                </c:pt>
                <c:pt idx="4">
                  <c:v>2.02</c:v>
                </c:pt>
              </c:numCache>
            </c:numRef>
          </c:val>
          <c:smooth val="0"/>
          <c:extLst>
            <c:ext xmlns:c16="http://schemas.microsoft.com/office/drawing/2014/chart" uri="{C3380CC4-5D6E-409C-BE32-E72D297353CC}">
              <c16:uniqueId val="{00000001-5F79-49F8-8DD1-D7878E57AD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70C-48AC-A2FA-994DDB45110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3.68</c:v>
                </c:pt>
                <c:pt idx="4">
                  <c:v>5.3</c:v>
                </c:pt>
              </c:numCache>
            </c:numRef>
          </c:val>
          <c:smooth val="0"/>
          <c:extLst>
            <c:ext xmlns:c16="http://schemas.microsoft.com/office/drawing/2014/chart" uri="{C3380CC4-5D6E-409C-BE32-E72D297353CC}">
              <c16:uniqueId val="{00000001-370C-48AC-A2FA-994DDB45110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178</c:v>
                </c:pt>
                <c:pt idx="4">
                  <c:v>431.55</c:v>
                </c:pt>
              </c:numCache>
            </c:numRef>
          </c:val>
          <c:extLst>
            <c:ext xmlns:c16="http://schemas.microsoft.com/office/drawing/2014/chart" uri="{C3380CC4-5D6E-409C-BE32-E72D297353CC}">
              <c16:uniqueId val="{00000000-B86D-4FD6-9A0F-C926F6CDF7E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67.86</c:v>
                </c:pt>
                <c:pt idx="4">
                  <c:v>72.92</c:v>
                </c:pt>
              </c:numCache>
            </c:numRef>
          </c:val>
          <c:smooth val="0"/>
          <c:extLst>
            <c:ext xmlns:c16="http://schemas.microsoft.com/office/drawing/2014/chart" uri="{C3380CC4-5D6E-409C-BE32-E72D297353CC}">
              <c16:uniqueId val="{00000001-B86D-4FD6-9A0F-C926F6CDF7E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101.27</c:v>
                </c:pt>
                <c:pt idx="4">
                  <c:v>113.4</c:v>
                </c:pt>
              </c:numCache>
            </c:numRef>
          </c:val>
          <c:extLst>
            <c:ext xmlns:c16="http://schemas.microsoft.com/office/drawing/2014/chart" uri="{C3380CC4-5D6E-409C-BE32-E72D297353CC}">
              <c16:uniqueId val="{00000000-E37B-4249-9640-7016FE42F9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709.4</c:v>
                </c:pt>
                <c:pt idx="4">
                  <c:v>734.47</c:v>
                </c:pt>
              </c:numCache>
            </c:numRef>
          </c:val>
          <c:smooth val="0"/>
          <c:extLst>
            <c:ext xmlns:c16="http://schemas.microsoft.com/office/drawing/2014/chart" uri="{C3380CC4-5D6E-409C-BE32-E72D297353CC}">
              <c16:uniqueId val="{00000001-E37B-4249-9640-7016FE42F9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116.7</c:v>
                </c:pt>
                <c:pt idx="4">
                  <c:v>115.28</c:v>
                </c:pt>
              </c:numCache>
            </c:numRef>
          </c:val>
          <c:extLst>
            <c:ext xmlns:c16="http://schemas.microsoft.com/office/drawing/2014/chart" uri="{C3380CC4-5D6E-409C-BE32-E72D297353CC}">
              <c16:uniqueId val="{00000000-6193-4660-9F9F-8CD92D2BCFE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91.14</c:v>
                </c:pt>
                <c:pt idx="4">
                  <c:v>90.69</c:v>
                </c:pt>
              </c:numCache>
            </c:numRef>
          </c:val>
          <c:smooth val="0"/>
          <c:extLst>
            <c:ext xmlns:c16="http://schemas.microsoft.com/office/drawing/2014/chart" uri="{C3380CC4-5D6E-409C-BE32-E72D297353CC}">
              <c16:uniqueId val="{00000001-6193-4660-9F9F-8CD92D2BCFE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114.67</c:v>
                </c:pt>
                <c:pt idx="4">
                  <c:v>105.08</c:v>
                </c:pt>
              </c:numCache>
            </c:numRef>
          </c:val>
          <c:extLst>
            <c:ext xmlns:c16="http://schemas.microsoft.com/office/drawing/2014/chart" uri="{C3380CC4-5D6E-409C-BE32-E72D297353CC}">
              <c16:uniqueId val="{00000000-9071-4FD1-A0CC-B6E254B4885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136.86000000000001</c:v>
                </c:pt>
                <c:pt idx="4">
                  <c:v>138.52000000000001</c:v>
                </c:pt>
              </c:numCache>
            </c:numRef>
          </c:val>
          <c:smooth val="0"/>
          <c:extLst>
            <c:ext xmlns:c16="http://schemas.microsoft.com/office/drawing/2014/chart" uri="{C3380CC4-5D6E-409C-BE32-E72D297353CC}">
              <c16:uniqueId val="{00000001-9071-4FD1-A0CC-B6E254B4885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千葉県　白井市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62726</v>
      </c>
      <c r="AM8" s="42"/>
      <c r="AN8" s="42"/>
      <c r="AO8" s="42"/>
      <c r="AP8" s="42"/>
      <c r="AQ8" s="42"/>
      <c r="AR8" s="42"/>
      <c r="AS8" s="42"/>
      <c r="AT8" s="35">
        <f>データ!T6</f>
        <v>35.479999999999997</v>
      </c>
      <c r="AU8" s="35"/>
      <c r="AV8" s="35"/>
      <c r="AW8" s="35"/>
      <c r="AX8" s="35"/>
      <c r="AY8" s="35"/>
      <c r="AZ8" s="35"/>
      <c r="BA8" s="35"/>
      <c r="BB8" s="35">
        <f>データ!U6</f>
        <v>1767.93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92.77</v>
      </c>
      <c r="J10" s="35"/>
      <c r="K10" s="35"/>
      <c r="L10" s="35"/>
      <c r="M10" s="35"/>
      <c r="N10" s="35"/>
      <c r="O10" s="35"/>
      <c r="P10" s="35">
        <f>データ!P6</f>
        <v>72.47</v>
      </c>
      <c r="Q10" s="35"/>
      <c r="R10" s="35"/>
      <c r="S10" s="35"/>
      <c r="T10" s="35"/>
      <c r="U10" s="35"/>
      <c r="V10" s="35"/>
      <c r="W10" s="35">
        <f>データ!Q6</f>
        <v>80.94</v>
      </c>
      <c r="X10" s="35"/>
      <c r="Y10" s="35"/>
      <c r="Z10" s="35"/>
      <c r="AA10" s="35"/>
      <c r="AB10" s="35"/>
      <c r="AC10" s="35"/>
      <c r="AD10" s="42">
        <f>データ!R6</f>
        <v>2200</v>
      </c>
      <c r="AE10" s="42"/>
      <c r="AF10" s="42"/>
      <c r="AG10" s="42"/>
      <c r="AH10" s="42"/>
      <c r="AI10" s="42"/>
      <c r="AJ10" s="42"/>
      <c r="AK10" s="2"/>
      <c r="AL10" s="42">
        <f>データ!V6</f>
        <v>45475</v>
      </c>
      <c r="AM10" s="42"/>
      <c r="AN10" s="42"/>
      <c r="AO10" s="42"/>
      <c r="AP10" s="42"/>
      <c r="AQ10" s="42"/>
      <c r="AR10" s="42"/>
      <c r="AS10" s="42"/>
      <c r="AT10" s="35">
        <f>データ!W6</f>
        <v>8.49</v>
      </c>
      <c r="AU10" s="35"/>
      <c r="AV10" s="35"/>
      <c r="AW10" s="35"/>
      <c r="AX10" s="35"/>
      <c r="AY10" s="35"/>
      <c r="AZ10" s="35"/>
      <c r="BA10" s="35"/>
      <c r="BB10" s="35">
        <f>データ!X6</f>
        <v>5356.3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qUBJsc9Z2ciTf6hensXhPielyY7Z5zlgCdLNDja6u4W/gtwTSnr4Y/vqBRWg4O7lNShscqjTjhxBemrzWTEZQ==" saltValue="DkWd9MXWdcBurfyWPGKl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122327</v>
      </c>
      <c r="D6" s="19">
        <f t="shared" si="3"/>
        <v>46</v>
      </c>
      <c r="E6" s="19">
        <f t="shared" si="3"/>
        <v>17</v>
      </c>
      <c r="F6" s="19">
        <f t="shared" si="3"/>
        <v>1</v>
      </c>
      <c r="G6" s="19">
        <f t="shared" si="3"/>
        <v>0</v>
      </c>
      <c r="H6" s="19" t="str">
        <f t="shared" si="3"/>
        <v>千葉県　白井市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92.77</v>
      </c>
      <c r="P6" s="20">
        <f t="shared" si="3"/>
        <v>72.47</v>
      </c>
      <c r="Q6" s="20">
        <f t="shared" si="3"/>
        <v>80.94</v>
      </c>
      <c r="R6" s="20">
        <f t="shared" si="3"/>
        <v>2200</v>
      </c>
      <c r="S6" s="20">
        <f t="shared" si="3"/>
        <v>62726</v>
      </c>
      <c r="T6" s="20">
        <f t="shared" si="3"/>
        <v>35.479999999999997</v>
      </c>
      <c r="U6" s="20">
        <f t="shared" si="3"/>
        <v>1767.93</v>
      </c>
      <c r="V6" s="20">
        <f t="shared" si="3"/>
        <v>45475</v>
      </c>
      <c r="W6" s="20">
        <f t="shared" si="3"/>
        <v>8.49</v>
      </c>
      <c r="X6" s="20">
        <f t="shared" si="3"/>
        <v>5356.3</v>
      </c>
      <c r="Y6" s="21" t="str">
        <f>IF(Y7="",NA(),Y7)</f>
        <v>-</v>
      </c>
      <c r="Z6" s="21" t="str">
        <f t="shared" ref="Z6:AH6" si="4">IF(Z7="",NA(),Z7)</f>
        <v>-</v>
      </c>
      <c r="AA6" s="21" t="str">
        <f t="shared" si="4"/>
        <v>-</v>
      </c>
      <c r="AB6" s="21">
        <f t="shared" si="4"/>
        <v>109.62</v>
      </c>
      <c r="AC6" s="21">
        <f t="shared" si="4"/>
        <v>107.12</v>
      </c>
      <c r="AD6" s="21" t="str">
        <f t="shared" si="4"/>
        <v>-</v>
      </c>
      <c r="AE6" s="21" t="str">
        <f t="shared" si="4"/>
        <v>-</v>
      </c>
      <c r="AF6" s="21" t="str">
        <f t="shared" si="4"/>
        <v>-</v>
      </c>
      <c r="AG6" s="21">
        <f t="shared" si="4"/>
        <v>106.67</v>
      </c>
      <c r="AH6" s="21">
        <f t="shared" si="4"/>
        <v>106.9</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3.68</v>
      </c>
      <c r="AS6" s="21">
        <f t="shared" si="5"/>
        <v>5.3</v>
      </c>
      <c r="AT6" s="20" t="str">
        <f>IF(AT7="","",IF(AT7="-","【-】","【"&amp;SUBSTITUTE(TEXT(AT7,"#,##0.00"),"-","△")&amp;"】"))</f>
        <v>【3.09】</v>
      </c>
      <c r="AU6" s="21" t="str">
        <f>IF(AU7="",NA(),AU7)</f>
        <v>-</v>
      </c>
      <c r="AV6" s="21" t="str">
        <f t="shared" ref="AV6:BD6" si="6">IF(AV7="",NA(),AV7)</f>
        <v>-</v>
      </c>
      <c r="AW6" s="21" t="str">
        <f t="shared" si="6"/>
        <v>-</v>
      </c>
      <c r="AX6" s="21">
        <f t="shared" si="6"/>
        <v>178</v>
      </c>
      <c r="AY6" s="21">
        <f t="shared" si="6"/>
        <v>431.55</v>
      </c>
      <c r="AZ6" s="21" t="str">
        <f t="shared" si="6"/>
        <v>-</v>
      </c>
      <c r="BA6" s="21" t="str">
        <f t="shared" si="6"/>
        <v>-</v>
      </c>
      <c r="BB6" s="21" t="str">
        <f t="shared" si="6"/>
        <v>-</v>
      </c>
      <c r="BC6" s="21">
        <f t="shared" si="6"/>
        <v>67.86</v>
      </c>
      <c r="BD6" s="21">
        <f t="shared" si="6"/>
        <v>72.92</v>
      </c>
      <c r="BE6" s="20" t="str">
        <f>IF(BE7="","",IF(BE7="-","【-】","【"&amp;SUBSTITUTE(TEXT(BE7,"#,##0.00"),"-","△")&amp;"】"))</f>
        <v>【71.39】</v>
      </c>
      <c r="BF6" s="21" t="str">
        <f>IF(BF7="",NA(),BF7)</f>
        <v>-</v>
      </c>
      <c r="BG6" s="21" t="str">
        <f t="shared" ref="BG6:BO6" si="7">IF(BG7="",NA(),BG7)</f>
        <v>-</v>
      </c>
      <c r="BH6" s="21" t="str">
        <f t="shared" si="7"/>
        <v>-</v>
      </c>
      <c r="BI6" s="21">
        <f t="shared" si="7"/>
        <v>101.27</v>
      </c>
      <c r="BJ6" s="21">
        <f t="shared" si="7"/>
        <v>113.4</v>
      </c>
      <c r="BK6" s="21" t="str">
        <f t="shared" si="7"/>
        <v>-</v>
      </c>
      <c r="BL6" s="21" t="str">
        <f t="shared" si="7"/>
        <v>-</v>
      </c>
      <c r="BM6" s="21" t="str">
        <f t="shared" si="7"/>
        <v>-</v>
      </c>
      <c r="BN6" s="21">
        <f t="shared" si="7"/>
        <v>709.4</v>
      </c>
      <c r="BO6" s="21">
        <f t="shared" si="7"/>
        <v>734.47</v>
      </c>
      <c r="BP6" s="20" t="str">
        <f>IF(BP7="","",IF(BP7="-","【-】","【"&amp;SUBSTITUTE(TEXT(BP7,"#,##0.00"),"-","△")&amp;"】"))</f>
        <v>【669.11】</v>
      </c>
      <c r="BQ6" s="21" t="str">
        <f>IF(BQ7="",NA(),BQ7)</f>
        <v>-</v>
      </c>
      <c r="BR6" s="21" t="str">
        <f t="shared" ref="BR6:BZ6" si="8">IF(BR7="",NA(),BR7)</f>
        <v>-</v>
      </c>
      <c r="BS6" s="21" t="str">
        <f t="shared" si="8"/>
        <v>-</v>
      </c>
      <c r="BT6" s="21">
        <f t="shared" si="8"/>
        <v>116.7</v>
      </c>
      <c r="BU6" s="21">
        <f t="shared" si="8"/>
        <v>115.28</v>
      </c>
      <c r="BV6" s="21" t="str">
        <f t="shared" si="8"/>
        <v>-</v>
      </c>
      <c r="BW6" s="21" t="str">
        <f t="shared" si="8"/>
        <v>-</v>
      </c>
      <c r="BX6" s="21" t="str">
        <f t="shared" si="8"/>
        <v>-</v>
      </c>
      <c r="BY6" s="21">
        <f t="shared" si="8"/>
        <v>91.14</v>
      </c>
      <c r="BZ6" s="21">
        <f t="shared" si="8"/>
        <v>90.69</v>
      </c>
      <c r="CA6" s="20" t="str">
        <f>IF(CA7="","",IF(CA7="-","【-】","【"&amp;SUBSTITUTE(TEXT(CA7,"#,##0.00"),"-","△")&amp;"】"))</f>
        <v>【99.73】</v>
      </c>
      <c r="CB6" s="21" t="str">
        <f>IF(CB7="",NA(),CB7)</f>
        <v>-</v>
      </c>
      <c r="CC6" s="21" t="str">
        <f t="shared" ref="CC6:CK6" si="9">IF(CC7="",NA(),CC7)</f>
        <v>-</v>
      </c>
      <c r="CD6" s="21" t="str">
        <f t="shared" si="9"/>
        <v>-</v>
      </c>
      <c r="CE6" s="21">
        <f t="shared" si="9"/>
        <v>114.67</v>
      </c>
      <c r="CF6" s="21">
        <f t="shared" si="9"/>
        <v>105.08</v>
      </c>
      <c r="CG6" s="21" t="str">
        <f t="shared" si="9"/>
        <v>-</v>
      </c>
      <c r="CH6" s="21" t="str">
        <f t="shared" si="9"/>
        <v>-</v>
      </c>
      <c r="CI6" s="21" t="str">
        <f t="shared" si="9"/>
        <v>-</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60.78</v>
      </c>
      <c r="CV6" s="21">
        <f t="shared" si="10"/>
        <v>59.96</v>
      </c>
      <c r="CW6" s="20" t="str">
        <f>IF(CW7="","",IF(CW7="-","【-】","【"&amp;SUBSTITUTE(TEXT(CW7,"#,##0.00"),"-","△")&amp;"】"))</f>
        <v>【59.99】</v>
      </c>
      <c r="CX6" s="21" t="str">
        <f>IF(CX7="",NA(),CX7)</f>
        <v>-</v>
      </c>
      <c r="CY6" s="21" t="str">
        <f t="shared" ref="CY6:DG6" si="11">IF(CY7="",NA(),CY7)</f>
        <v>-</v>
      </c>
      <c r="CZ6" s="21" t="str">
        <f t="shared" si="11"/>
        <v>-</v>
      </c>
      <c r="DA6" s="21">
        <f t="shared" si="11"/>
        <v>99.21</v>
      </c>
      <c r="DB6" s="21">
        <f t="shared" si="11"/>
        <v>99.36</v>
      </c>
      <c r="DC6" s="21" t="str">
        <f t="shared" si="11"/>
        <v>-</v>
      </c>
      <c r="DD6" s="21" t="str">
        <f t="shared" si="11"/>
        <v>-</v>
      </c>
      <c r="DE6" s="21" t="str">
        <f t="shared" si="11"/>
        <v>-</v>
      </c>
      <c r="DF6" s="21">
        <f t="shared" si="11"/>
        <v>94.17</v>
      </c>
      <c r="DG6" s="21">
        <f t="shared" si="11"/>
        <v>94.27</v>
      </c>
      <c r="DH6" s="20" t="str">
        <f>IF(DH7="","",IF(DH7="-","【-】","【"&amp;SUBSTITUTE(TEXT(DH7,"#,##0.00"),"-","△")&amp;"】"))</f>
        <v>【95.72】</v>
      </c>
      <c r="DI6" s="21" t="str">
        <f>IF(DI7="",NA(),DI7)</f>
        <v>-</v>
      </c>
      <c r="DJ6" s="21" t="str">
        <f t="shared" ref="DJ6:DR6" si="12">IF(DJ7="",NA(),DJ7)</f>
        <v>-</v>
      </c>
      <c r="DK6" s="21" t="str">
        <f t="shared" si="12"/>
        <v>-</v>
      </c>
      <c r="DL6" s="21">
        <f t="shared" si="12"/>
        <v>4.3600000000000003</v>
      </c>
      <c r="DM6" s="21">
        <f t="shared" si="12"/>
        <v>8.7200000000000006</v>
      </c>
      <c r="DN6" s="21" t="str">
        <f t="shared" si="12"/>
        <v>-</v>
      </c>
      <c r="DO6" s="21" t="str">
        <f t="shared" si="12"/>
        <v>-</v>
      </c>
      <c r="DP6" s="21" t="str">
        <f t="shared" si="12"/>
        <v>-</v>
      </c>
      <c r="DQ6" s="21">
        <f t="shared" si="12"/>
        <v>23.25</v>
      </c>
      <c r="DR6" s="21">
        <f t="shared" si="12"/>
        <v>25.2</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1.06</v>
      </c>
      <c r="EC6" s="21">
        <f t="shared" si="13"/>
        <v>2.02</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0.08</v>
      </c>
      <c r="EN6" s="21">
        <f t="shared" si="14"/>
        <v>0.24</v>
      </c>
      <c r="EO6" s="20" t="str">
        <f>IF(EO7="","",IF(EO7="-","【-】","【"&amp;SUBSTITUTE(TEXT(EO7,"#,##0.00"),"-","△")&amp;"】"))</f>
        <v>【0.24】</v>
      </c>
    </row>
    <row r="7" spans="1:148" s="22" customFormat="1" x14ac:dyDescent="0.2">
      <c r="A7" s="14"/>
      <c r="B7" s="23">
        <v>2021</v>
      </c>
      <c r="C7" s="23">
        <v>122327</v>
      </c>
      <c r="D7" s="23">
        <v>46</v>
      </c>
      <c r="E7" s="23">
        <v>17</v>
      </c>
      <c r="F7" s="23">
        <v>1</v>
      </c>
      <c r="G7" s="23">
        <v>0</v>
      </c>
      <c r="H7" s="23" t="s">
        <v>96</v>
      </c>
      <c r="I7" s="23" t="s">
        <v>97</v>
      </c>
      <c r="J7" s="23" t="s">
        <v>98</v>
      </c>
      <c r="K7" s="23" t="s">
        <v>99</v>
      </c>
      <c r="L7" s="23" t="s">
        <v>100</v>
      </c>
      <c r="M7" s="23" t="s">
        <v>101</v>
      </c>
      <c r="N7" s="24" t="s">
        <v>102</v>
      </c>
      <c r="O7" s="24">
        <v>92.77</v>
      </c>
      <c r="P7" s="24">
        <v>72.47</v>
      </c>
      <c r="Q7" s="24">
        <v>80.94</v>
      </c>
      <c r="R7" s="24">
        <v>2200</v>
      </c>
      <c r="S7" s="24">
        <v>62726</v>
      </c>
      <c r="T7" s="24">
        <v>35.479999999999997</v>
      </c>
      <c r="U7" s="24">
        <v>1767.93</v>
      </c>
      <c r="V7" s="24">
        <v>45475</v>
      </c>
      <c r="W7" s="24">
        <v>8.49</v>
      </c>
      <c r="X7" s="24">
        <v>5356.3</v>
      </c>
      <c r="Y7" s="24" t="s">
        <v>102</v>
      </c>
      <c r="Z7" s="24" t="s">
        <v>102</v>
      </c>
      <c r="AA7" s="24" t="s">
        <v>102</v>
      </c>
      <c r="AB7" s="24">
        <v>109.62</v>
      </c>
      <c r="AC7" s="24">
        <v>107.12</v>
      </c>
      <c r="AD7" s="24" t="s">
        <v>102</v>
      </c>
      <c r="AE7" s="24" t="s">
        <v>102</v>
      </c>
      <c r="AF7" s="24" t="s">
        <v>102</v>
      </c>
      <c r="AG7" s="24">
        <v>106.67</v>
      </c>
      <c r="AH7" s="24">
        <v>106.9</v>
      </c>
      <c r="AI7" s="24">
        <v>107.02</v>
      </c>
      <c r="AJ7" s="24" t="s">
        <v>102</v>
      </c>
      <c r="AK7" s="24" t="s">
        <v>102</v>
      </c>
      <c r="AL7" s="24" t="s">
        <v>102</v>
      </c>
      <c r="AM7" s="24">
        <v>0</v>
      </c>
      <c r="AN7" s="24">
        <v>0</v>
      </c>
      <c r="AO7" s="24" t="s">
        <v>102</v>
      </c>
      <c r="AP7" s="24" t="s">
        <v>102</v>
      </c>
      <c r="AQ7" s="24" t="s">
        <v>102</v>
      </c>
      <c r="AR7" s="24">
        <v>3.68</v>
      </c>
      <c r="AS7" s="24">
        <v>5.3</v>
      </c>
      <c r="AT7" s="24">
        <v>3.09</v>
      </c>
      <c r="AU7" s="24" t="s">
        <v>102</v>
      </c>
      <c r="AV7" s="24" t="s">
        <v>102</v>
      </c>
      <c r="AW7" s="24" t="s">
        <v>102</v>
      </c>
      <c r="AX7" s="24">
        <v>178</v>
      </c>
      <c r="AY7" s="24">
        <v>431.55</v>
      </c>
      <c r="AZ7" s="24" t="s">
        <v>102</v>
      </c>
      <c r="BA7" s="24" t="s">
        <v>102</v>
      </c>
      <c r="BB7" s="24" t="s">
        <v>102</v>
      </c>
      <c r="BC7" s="24">
        <v>67.86</v>
      </c>
      <c r="BD7" s="24">
        <v>72.92</v>
      </c>
      <c r="BE7" s="24">
        <v>71.39</v>
      </c>
      <c r="BF7" s="24" t="s">
        <v>102</v>
      </c>
      <c r="BG7" s="24" t="s">
        <v>102</v>
      </c>
      <c r="BH7" s="24" t="s">
        <v>102</v>
      </c>
      <c r="BI7" s="24">
        <v>101.27</v>
      </c>
      <c r="BJ7" s="24">
        <v>113.4</v>
      </c>
      <c r="BK7" s="24" t="s">
        <v>102</v>
      </c>
      <c r="BL7" s="24" t="s">
        <v>102</v>
      </c>
      <c r="BM7" s="24" t="s">
        <v>102</v>
      </c>
      <c r="BN7" s="24">
        <v>709.4</v>
      </c>
      <c r="BO7" s="24">
        <v>734.47</v>
      </c>
      <c r="BP7" s="24">
        <v>669.11</v>
      </c>
      <c r="BQ7" s="24" t="s">
        <v>102</v>
      </c>
      <c r="BR7" s="24" t="s">
        <v>102</v>
      </c>
      <c r="BS7" s="24" t="s">
        <v>102</v>
      </c>
      <c r="BT7" s="24">
        <v>116.7</v>
      </c>
      <c r="BU7" s="24">
        <v>115.28</v>
      </c>
      <c r="BV7" s="24" t="s">
        <v>102</v>
      </c>
      <c r="BW7" s="24" t="s">
        <v>102</v>
      </c>
      <c r="BX7" s="24" t="s">
        <v>102</v>
      </c>
      <c r="BY7" s="24">
        <v>91.14</v>
      </c>
      <c r="BZ7" s="24">
        <v>90.69</v>
      </c>
      <c r="CA7" s="24">
        <v>99.73</v>
      </c>
      <c r="CB7" s="24" t="s">
        <v>102</v>
      </c>
      <c r="CC7" s="24" t="s">
        <v>102</v>
      </c>
      <c r="CD7" s="24" t="s">
        <v>102</v>
      </c>
      <c r="CE7" s="24">
        <v>114.67</v>
      </c>
      <c r="CF7" s="24">
        <v>105.08</v>
      </c>
      <c r="CG7" s="24" t="s">
        <v>102</v>
      </c>
      <c r="CH7" s="24" t="s">
        <v>102</v>
      </c>
      <c r="CI7" s="24" t="s">
        <v>102</v>
      </c>
      <c r="CJ7" s="24">
        <v>136.86000000000001</v>
      </c>
      <c r="CK7" s="24">
        <v>138.52000000000001</v>
      </c>
      <c r="CL7" s="24">
        <v>134.97999999999999</v>
      </c>
      <c r="CM7" s="24" t="s">
        <v>102</v>
      </c>
      <c r="CN7" s="24" t="s">
        <v>102</v>
      </c>
      <c r="CO7" s="24" t="s">
        <v>102</v>
      </c>
      <c r="CP7" s="24" t="s">
        <v>102</v>
      </c>
      <c r="CQ7" s="24" t="s">
        <v>102</v>
      </c>
      <c r="CR7" s="24" t="s">
        <v>102</v>
      </c>
      <c r="CS7" s="24" t="s">
        <v>102</v>
      </c>
      <c r="CT7" s="24" t="s">
        <v>102</v>
      </c>
      <c r="CU7" s="24">
        <v>60.78</v>
      </c>
      <c r="CV7" s="24">
        <v>59.96</v>
      </c>
      <c r="CW7" s="24">
        <v>59.99</v>
      </c>
      <c r="CX7" s="24" t="s">
        <v>102</v>
      </c>
      <c r="CY7" s="24" t="s">
        <v>102</v>
      </c>
      <c r="CZ7" s="24" t="s">
        <v>102</v>
      </c>
      <c r="DA7" s="24">
        <v>99.21</v>
      </c>
      <c r="DB7" s="24">
        <v>99.36</v>
      </c>
      <c r="DC7" s="24" t="s">
        <v>102</v>
      </c>
      <c r="DD7" s="24" t="s">
        <v>102</v>
      </c>
      <c r="DE7" s="24" t="s">
        <v>102</v>
      </c>
      <c r="DF7" s="24">
        <v>94.17</v>
      </c>
      <c r="DG7" s="24">
        <v>94.27</v>
      </c>
      <c r="DH7" s="24">
        <v>95.72</v>
      </c>
      <c r="DI7" s="24" t="s">
        <v>102</v>
      </c>
      <c r="DJ7" s="24" t="s">
        <v>102</v>
      </c>
      <c r="DK7" s="24" t="s">
        <v>102</v>
      </c>
      <c r="DL7" s="24">
        <v>4.3600000000000003</v>
      </c>
      <c r="DM7" s="24">
        <v>8.7200000000000006</v>
      </c>
      <c r="DN7" s="24" t="s">
        <v>102</v>
      </c>
      <c r="DO7" s="24" t="s">
        <v>102</v>
      </c>
      <c r="DP7" s="24" t="s">
        <v>102</v>
      </c>
      <c r="DQ7" s="24">
        <v>23.25</v>
      </c>
      <c r="DR7" s="24">
        <v>25.2</v>
      </c>
      <c r="DS7" s="24">
        <v>38.17</v>
      </c>
      <c r="DT7" s="24" t="s">
        <v>102</v>
      </c>
      <c r="DU7" s="24" t="s">
        <v>102</v>
      </c>
      <c r="DV7" s="24" t="s">
        <v>102</v>
      </c>
      <c r="DW7" s="24">
        <v>0</v>
      </c>
      <c r="DX7" s="24">
        <v>0</v>
      </c>
      <c r="DY7" s="24" t="s">
        <v>102</v>
      </c>
      <c r="DZ7" s="24" t="s">
        <v>102</v>
      </c>
      <c r="EA7" s="24" t="s">
        <v>102</v>
      </c>
      <c r="EB7" s="24">
        <v>1.06</v>
      </c>
      <c r="EC7" s="24">
        <v>2.02</v>
      </c>
      <c r="ED7" s="24">
        <v>6.54</v>
      </c>
      <c r="EE7" s="24" t="s">
        <v>102</v>
      </c>
      <c r="EF7" s="24" t="s">
        <v>102</v>
      </c>
      <c r="EG7" s="24" t="s">
        <v>102</v>
      </c>
      <c r="EH7" s="24">
        <v>0</v>
      </c>
      <c r="EI7" s="24">
        <v>0</v>
      </c>
      <c r="EJ7" s="24" t="s">
        <v>102</v>
      </c>
      <c r="EK7" s="24" t="s">
        <v>102</v>
      </c>
      <c r="EL7" s="24" t="s">
        <v>102</v>
      </c>
      <c r="EM7" s="24">
        <v>0.08</v>
      </c>
      <c r="EN7" s="24">
        <v>0.24</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2023-02-01T04:31:18Z</cp:lastPrinted>
  <dcterms:created xsi:type="dcterms:W3CDTF">2023-01-12T23:28:58Z</dcterms:created>
  <dcterms:modified xsi:type="dcterms:W3CDTF">2023-02-01T04:31:21Z</dcterms:modified>
  <cp:category/>
</cp:coreProperties>
</file>