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CF2F9114-1361-4945-8E14-DD71F2864407}" xr6:coauthVersionLast="47" xr6:coauthVersionMax="47" xr10:uidLastSave="{00000000-0000-0000-0000-000000000000}"/>
  <workbookProtection workbookAlgorithmName="SHA-512" workbookHashValue="LWcnOBGMuvcQSDRiMB8y0PLdQr8LZSmsCt+Y9tepBXTMtvFLkEFjEDVuEqoAOqWrnUaIyRqNEnjZ+vMEMFh4Sw==" workbookSaltValue="POFM7yYuTvaECdi6FEMNzg=="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<sst xmlns="http://schemas.openxmlformats.org/spreadsheetml/2006/main" count="228" uniqueCount="113">
  <si>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</si>
  <si>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</si>
  <si>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</si>
  <si>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</si>
  <si>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</si>
  <si>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</si>
  <si>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</si>
  <si>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</si>
  <si>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</si>
  <si>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</si>
  <si>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</si>
  <si>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</si>
  <si>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</si>
  <si>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</si>
  <si>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</si>
  <si>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</si>
  <si>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</si>
  <si>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</si>
  <si>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</si>
  <si>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</si>
  <si>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</si>
  <si>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</si>
  <si>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</si>
  <si>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</si>
  <si>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</si>
  <si>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</si>
  <si>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</si>
  <si>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</si>
  <si>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</si>
  <si>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</si>
  <si>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</si>
  <si>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</si>
  <si>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</si>
  <si>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</si>
  <si>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</si>
  <si>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</si>
  <si>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</si>
  <si>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</si>
  <si>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</si>
  <si>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</si>
  <si>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</si>
  <si>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</si>
  <si>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</si>
  <si>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</si>
  <si>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</si>
  <si>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</si>
  <si>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</si>
  <si>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</si>
  <si>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</si>
  <si>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</si>
  <si>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</si>
  <si>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</si>
  <si>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</si>
  <si>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</si>
  <si>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</si>
  <si>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</si>
  <si>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</si>
  <si>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</si>
  <si>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</si>
  <si>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</si>
  <si>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</si>
  <si>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</si>
  <si>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</si>
  <si>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</si>
  <si>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</si>
  <si>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</si>
  <si>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</si>
  <si>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</si>
  <si>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</si>
  <si>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</si>
  <si>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</si>
  <si>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</si>
  <si>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</si>
  <si>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</si>
  <si>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</si>
  <si>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</si>
  <si>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</si>
  <si>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</si>
  <si>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</si>
  <si>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</si>
  <si>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</si>
  <si>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</si>
  <si>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</si>
  <si>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</si>
  <si>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</si>
  <si>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</si>
  <si>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</si>
  <si>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</si>
  <si>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</si>
  <si>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</si>
  <si>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</si>
  <si>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</si>
  <si>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</si>
  <si>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</si>
  <si>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</si>
  <si>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</si>
  <si>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</si>
  <si>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</si>
  <si>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</si>
  <si>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</si>
  <si>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</si>
  <si>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</si>
  <si>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</si>
  <si>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</si>
  <si>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</si>
  <si>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</si>
  <si>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</si>
  <si>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</si>
  <si>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</si>
  <si>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</si>
  <si>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①有形固定資産減価償却率は類似団体平均値に比し低い水準で、比較的新しい施設を有しているといえる。
③管路更新率は、類似団体平均値に比し高い水準で推移している。一方、「流山市水道ビジョン」に掲げる管路更新率２％の目標には届いておらず、着実に管路更新を行っていく必要がある。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19" eb="20">
      <t>アタイ</t>
    </rPh>
    <rPh sb="21" eb="22">
      <t>ヒ</t>
    </rPh>
    <rPh sb="29" eb="32">
      <t>ヒカクテキ</t>
    </rPh>
    <rPh sb="32" eb="33">
      <t>アタラ</t>
    </rPh>
    <rPh sb="35" eb="37">
      <t>シセツ</t>
    </rPh>
    <rPh sb="38" eb="39">
      <t>ユウ</t>
    </rPh>
    <rPh sb="51" eb="53">
      <t>カンロ</t>
    </rPh>
    <rPh sb="53" eb="55">
      <t>コウシン</t>
    </rPh>
    <rPh sb="55" eb="56">
      <t>リツ</t>
    </rPh>
    <rPh sb="58" eb="60">
      <t>ルイジ</t>
    </rPh>
    <rPh sb="60" eb="62">
      <t>ダンタイ</t>
    </rPh>
    <rPh sb="62" eb="64">
      <t>ヘイキン</t>
    </rPh>
    <rPh sb="64" eb="65">
      <t>アタイ</t>
    </rPh>
    <rPh sb="66" eb="67">
      <t>ヒ</t>
    </rPh>
    <rPh sb="68" eb="69">
      <t>タカ</t>
    </rPh>
    <rPh sb="70" eb="72">
      <t>スイジュン</t>
    </rPh>
    <rPh sb="73" eb="75">
      <t>スイイ</t>
    </rPh>
    <rPh sb="80" eb="82">
      <t>イッポウ</t>
    </rPh>
    <rPh sb="84" eb="87">
      <t>ナガレヤマシ</t>
    </rPh>
    <rPh sb="87" eb="89">
      <t>スイドウ</t>
    </rPh>
    <rPh sb="95" eb="96">
      <t>カカ</t>
    </rPh>
    <rPh sb="98" eb="100">
      <t>カンロ</t>
    </rPh>
    <rPh sb="100" eb="102">
      <t>コウシン</t>
    </rPh>
    <rPh sb="102" eb="103">
      <t>リツ</t>
    </rPh>
    <rPh sb="106" eb="108">
      <t>モクヒョウ</t>
    </rPh>
    <rPh sb="110" eb="111">
      <t>トド</t>
    </rPh>
    <rPh sb="117" eb="119">
      <t>チャクジツ</t>
    </rPh>
    <rPh sb="120" eb="122">
      <t>カンロ</t>
    </rPh>
    <rPh sb="122" eb="124">
      <t>コウシン</t>
    </rPh>
    <rPh sb="125" eb="126">
      <t>オコナ</t>
    </rPh>
    <rPh sb="130" eb="132">
      <t>ヒツヨウ</t>
    </rPh>
    <phoneticPr fontId="4"/>
  </si>
  <si>
    <t>給水人口の増加に伴う給水収益の増収により、①経常収支比率は僅少ながら増加。累積欠損金なく②累積欠損金比率は0％を維持。健全な経営が行われているといえる。
一般会計への納付金５億円の支出を含む約７億円の流動資産の減少により③流動比率は低下したが、類似団体平均値を大きく上回り、400％を超える比率を計上。支払能力に懸念はない。
計画的な企業債の償還が、給水収益の増加を後押しする形となり、④企業債残高対給水収益比率は低下。
⑤料金回収率は令和２年度に引き続き100％を上回っており、給水に係る費用は給水収益でまかなえていることがわかる。
一日配水能力を増加させたことにより⑦施設利用率は低下となるが、類似団体平均を上回っており、適正な施設規模であるといえる。</t>
    <rPh sb="0" eb="2">
      <t>キュウスイ</t>
    </rPh>
    <rPh sb="2" eb="4">
      <t>ジンコウ</t>
    </rPh>
    <rPh sb="5" eb="7">
      <t>ゾウカ</t>
    </rPh>
    <rPh sb="8" eb="9">
      <t>トモナ</t>
    </rPh>
    <rPh sb="10" eb="12">
      <t>キュウスイ</t>
    </rPh>
    <rPh sb="12" eb="14">
      <t>シュウエキ</t>
    </rPh>
    <rPh sb="15" eb="17">
      <t>ゾウシュウ</t>
    </rPh>
    <rPh sb="22" eb="24">
      <t>ケイジョウ</t>
    </rPh>
    <rPh sb="24" eb="26">
      <t>シュウシ</t>
    </rPh>
    <rPh sb="26" eb="28">
      <t>ヒリツ</t>
    </rPh>
    <rPh sb="29" eb="31">
      <t>キンショウ</t>
    </rPh>
    <rPh sb="34" eb="36">
      <t>ゾウカ</t>
    </rPh>
    <rPh sb="37" eb="39">
      <t>ルイセキ</t>
    </rPh>
    <rPh sb="39" eb="41">
      <t>ケッソン</t>
    </rPh>
    <rPh sb="41" eb="42">
      <t>キン</t>
    </rPh>
    <rPh sb="45" eb="47">
      <t>ルイセキ</t>
    </rPh>
    <rPh sb="47" eb="49">
      <t>ケッソン</t>
    </rPh>
    <rPh sb="49" eb="50">
      <t>キン</t>
    </rPh>
    <rPh sb="50" eb="52">
      <t>ヒリツ</t>
    </rPh>
    <rPh sb="56" eb="58">
      <t>イジ</t>
    </rPh>
    <rPh sb="59" eb="61">
      <t>ケンゼン</t>
    </rPh>
    <rPh sb="62" eb="64">
      <t>ケイエイ</t>
    </rPh>
    <rPh sb="65" eb="66">
      <t>オコナ</t>
    </rPh>
    <rPh sb="78" eb="80">
      <t>イッパン</t>
    </rPh>
    <rPh sb="80" eb="82">
      <t>カイケイ</t>
    </rPh>
    <rPh sb="84" eb="87">
      <t>ノウフキン</t>
    </rPh>
    <rPh sb="88" eb="90">
      <t>オクエン</t>
    </rPh>
    <rPh sb="91" eb="93">
      <t>シシュツ</t>
    </rPh>
    <rPh sb="94" eb="95">
      <t>フク</t>
    </rPh>
    <rPh sb="96" eb="97">
      <t>ヤク</t>
    </rPh>
    <rPh sb="98" eb="100">
      <t>オクエン</t>
    </rPh>
    <rPh sb="101" eb="103">
      <t>リュウドウ</t>
    </rPh>
    <rPh sb="103" eb="105">
      <t>シサン</t>
    </rPh>
    <rPh sb="106" eb="108">
      <t>ゲンショウ</t>
    </rPh>
    <rPh sb="112" eb="114">
      <t>リュウドウ</t>
    </rPh>
    <rPh sb="114" eb="116">
      <t>ヒリツ</t>
    </rPh>
    <rPh sb="117" eb="119">
      <t>テイカ</t>
    </rPh>
    <rPh sb="123" eb="125">
      <t>ルイジ</t>
    </rPh>
    <rPh sb="125" eb="127">
      <t>ダンタイ</t>
    </rPh>
    <rPh sb="127" eb="129">
      <t>ヘイキン</t>
    </rPh>
    <rPh sb="129" eb="130">
      <t>アタイ</t>
    </rPh>
    <rPh sb="131" eb="132">
      <t>オオ</t>
    </rPh>
    <rPh sb="134" eb="136">
      <t>ウワマワ</t>
    </rPh>
    <rPh sb="143" eb="144">
      <t>コ</t>
    </rPh>
    <rPh sb="146" eb="148">
      <t>ヒリツ</t>
    </rPh>
    <rPh sb="149" eb="151">
      <t>ケイジョウ</t>
    </rPh>
    <rPh sb="152" eb="154">
      <t>シハラ</t>
    </rPh>
    <rPh sb="154" eb="156">
      <t>ノウリョク</t>
    </rPh>
    <rPh sb="157" eb="159">
      <t>ケネン</t>
    </rPh>
    <rPh sb="165" eb="168">
      <t>ケイカクテキ</t>
    </rPh>
    <rPh sb="169" eb="171">
      <t>キギョウ</t>
    </rPh>
    <rPh sb="171" eb="172">
      <t>サイ</t>
    </rPh>
    <rPh sb="173" eb="175">
      <t>ショウカン</t>
    </rPh>
    <rPh sb="177" eb="179">
      <t>キュウスイ</t>
    </rPh>
    <rPh sb="179" eb="181">
      <t>シュウエキ</t>
    </rPh>
    <rPh sb="182" eb="184">
      <t>ゾウカ</t>
    </rPh>
    <rPh sb="185" eb="187">
      <t>アトオ</t>
    </rPh>
    <rPh sb="190" eb="191">
      <t>カタチ</t>
    </rPh>
    <rPh sb="196" eb="198">
      <t>キギョウ</t>
    </rPh>
    <rPh sb="198" eb="199">
      <t>サイ</t>
    </rPh>
    <rPh sb="199" eb="201">
      <t>ザンダカ</t>
    </rPh>
    <rPh sb="201" eb="202">
      <t>タイ</t>
    </rPh>
    <rPh sb="202" eb="204">
      <t>キュウスイ</t>
    </rPh>
    <rPh sb="204" eb="206">
      <t>シュウエキ</t>
    </rPh>
    <rPh sb="206" eb="208">
      <t>ヒリツ</t>
    </rPh>
    <rPh sb="209" eb="211">
      <t>テイカ</t>
    </rPh>
    <rPh sb="215" eb="217">
      <t>リョウキン</t>
    </rPh>
    <rPh sb="217" eb="219">
      <t>カイシュウ</t>
    </rPh>
    <rPh sb="219" eb="220">
      <t>リツ</t>
    </rPh>
    <rPh sb="221" eb="223">
      <t>レイワ</t>
    </rPh>
    <rPh sb="224" eb="226">
      <t>ネンド</t>
    </rPh>
    <rPh sb="227" eb="228">
      <t>ヒ</t>
    </rPh>
    <rPh sb="229" eb="230">
      <t>ツヅ</t>
    </rPh>
    <rPh sb="236" eb="238">
      <t>ウワマワ</t>
    </rPh>
    <rPh sb="243" eb="245">
      <t>キュウスイ</t>
    </rPh>
    <rPh sb="246" eb="247">
      <t>カカ</t>
    </rPh>
    <rPh sb="248" eb="250">
      <t>ヒヨウ</t>
    </rPh>
    <rPh sb="251" eb="253">
      <t>キュウスイ</t>
    </rPh>
    <rPh sb="253" eb="255">
      <t>シュウエキ</t>
    </rPh>
    <rPh sb="272" eb="274">
      <t>イチニチ</t>
    </rPh>
    <rPh sb="274" eb="276">
      <t>ハイスイ</t>
    </rPh>
    <rPh sb="276" eb="278">
      <t>ノウリョク</t>
    </rPh>
    <rPh sb="279" eb="281">
      <t>ゾウカ</t>
    </rPh>
    <rPh sb="290" eb="292">
      <t>シセツ</t>
    </rPh>
    <rPh sb="292" eb="295">
      <t>リヨウリツ</t>
    </rPh>
    <rPh sb="296" eb="298">
      <t>テイカ</t>
    </rPh>
    <rPh sb="303" eb="305">
      <t>ルイジ</t>
    </rPh>
    <rPh sb="305" eb="307">
      <t>ダンタイ</t>
    </rPh>
    <rPh sb="307" eb="309">
      <t>ヘイキン</t>
    </rPh>
    <rPh sb="310" eb="312">
      <t>ウワマワ</t>
    </rPh>
    <rPh sb="317" eb="319">
      <t>テキセイ</t>
    </rPh>
    <rPh sb="320" eb="322">
      <t>シセツ</t>
    </rPh>
    <rPh sb="322" eb="324">
      <t>キボ</t>
    </rPh>
    <phoneticPr fontId="4"/>
  </si>
  <si>
    <t xml:space="preserve">給水人口の増加に伴う有収水量の増加や、マンション開発による給水申込納付金収入などにより収支状況は良好。企業債残高を減少させながらも手持ち資金は潤沢で、支払能力を十分に有していることなどからも経営状況は健全であるといえる。
つくばエクスプレス沿線の区画整理事業等に伴う新設整備に労力を割いていることから、既存管路の更新率がやや低い状況にあるが、令和３年度は全国平均及び近隣事業体平均を上回る水準となっている。今後も人口増加に見合った必要な投資を着実に進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</si>
</sst>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0.22</c:v>
                </c:pt>
                <c:pt idx="2">
                  <c:v>0.4</c:v>
                </c:pt>
                <c:pt idx="3">
                  <c:v>0.97</c:v>
                </c:pt>
                <c:pt idx="4">
                  <c:v>0.74</c:v>
                </c:pt>
              </c:numCache>
            </c:numRef>
          </c:val>
          <c:extLst>
            <c:ext xmlns:c16="http://schemas.microsoft.com/office/drawing/2014/chart" uri="{C3380CC4-5D6E-409C-BE32-E72D297353CC}">
              <c16:uniqueId val="{00000000-C143-4C07-8CF9-F102FF3376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C143-4C07-8CF9-F102FF3376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81.290000000000006</c:v>
                </c:pt>
                <c:pt idx="1">
                  <c:v>83.08</c:v>
                </c:pt>
                <c:pt idx="2">
                  <c:v>84.9</c:v>
                </c:pt>
                <c:pt idx="3">
                  <c:v>86.67</c:v>
                </c:pt>
                <c:pt idx="4">
                  <c:v>79.97</c:v>
                </c:pt>
              </c:numCache>
            </c:numRef>
          </c:val>
          <c:extLst>
            <c:ext xmlns:c16="http://schemas.microsoft.com/office/drawing/2014/chart" uri="{C3380CC4-5D6E-409C-BE32-E72D297353CC}">
              <c16:uniqueId val="{00000000-AD31-408F-B17D-91CB682822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AD31-408F-B17D-91CB682822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94.68</c:v>
                </c:pt>
                <c:pt idx="1">
                  <c:v>94.77</c:v>
                </c:pt>
                <c:pt idx="2">
                  <c:v>94.38</c:v>
                </c:pt>
                <c:pt idx="3">
                  <c:v>94.84</c:v>
                </c:pt>
                <c:pt idx="4">
                  <c:v>94.85</c:v>
                </c:pt>
              </c:numCache>
            </c:numRef>
          </c:val>
          <c:extLst>
            <c:ext xmlns:c16="http://schemas.microsoft.com/office/drawing/2014/chart" uri="{C3380CC4-5D6E-409C-BE32-E72D297353CC}">
              <c16:uniqueId val="{00000000-C739-4ECD-B90A-FD49D758AB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C739-4ECD-B90A-FD49D758AB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133.16</c:v>
                </c:pt>
                <c:pt idx="1">
                  <c:v>133.11000000000001</c:v>
                </c:pt>
                <c:pt idx="2">
                  <c:v>111.03</c:v>
                </c:pt>
                <c:pt idx="3">
                  <c:v>135.33000000000001</c:v>
                </c:pt>
                <c:pt idx="4">
                  <c:v>136.6</c:v>
                </c:pt>
              </c:numCache>
            </c:numRef>
          </c:val>
          <c:extLst>
            <c:ext xmlns:c16="http://schemas.microsoft.com/office/drawing/2014/chart" uri="{C3380CC4-5D6E-409C-BE32-E72D297353CC}">
              <c16:uniqueId val="{00000000-1702-439F-8986-90F0C93A33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1702-439F-8986-90F0C93A33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42.55</c:v>
                </c:pt>
                <c:pt idx="1">
                  <c:v>44.15</c:v>
                </c:pt>
                <c:pt idx="2">
                  <c:v>45.48</c:v>
                </c:pt>
                <c:pt idx="3">
                  <c:v>46.76</c:v>
                </c:pt>
                <c:pt idx="4">
                  <c:v>47.53</c:v>
                </c:pt>
              </c:numCache>
            </c:numRef>
          </c:val>
          <c:extLst>
            <c:ext xmlns:c16="http://schemas.microsoft.com/office/drawing/2014/chart" uri="{C3380CC4-5D6E-409C-BE32-E72D297353CC}">
              <c16:uniqueId val="{00000000-ADC8-4FC2-BB2C-1169A7B8CF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ADC8-4FC2-BB2C-1169A7B8CF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6.9</c:v>
                </c:pt>
                <c:pt idx="1">
                  <c:v>8.64</c:v>
                </c:pt>
                <c:pt idx="2">
                  <c:v>22.58</c:v>
                </c:pt>
                <c:pt idx="3">
                  <c:v>3.48</c:v>
                </c:pt>
                <c:pt idx="4">
                  <c:v>3.45</c:v>
                </c:pt>
              </c:numCache>
            </c:numRef>
          </c:val>
          <c:extLst>
            <c:ext xmlns:c16="http://schemas.microsoft.com/office/drawing/2014/chart" uri="{C3380CC4-5D6E-409C-BE32-E72D297353CC}">
              <c16:uniqueId val="{00000000-3324-44E1-8CAF-E43A9F639A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3324-44E1-8CAF-E43A9F639A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5-4544-BDCB-CCFB76671C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40D5-4544-BDCB-CCFB76671C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445.85</c:v>
                </c:pt>
                <c:pt idx="1">
                  <c:v>574.80999999999995</c:v>
                </c:pt>
                <c:pt idx="2">
                  <c:v>558.63</c:v>
                </c:pt>
                <c:pt idx="3">
                  <c:v>503.82</c:v>
                </c:pt>
                <c:pt idx="4">
                  <c:v>408.94</c:v>
                </c:pt>
              </c:numCache>
            </c:numRef>
          </c:val>
          <c:extLst>
            <c:ext xmlns:c16="http://schemas.microsoft.com/office/drawing/2014/chart" uri="{C3380CC4-5D6E-409C-BE32-E72D297353CC}">
              <c16:uniqueId val="{00000000-7AEF-4A33-9F71-24F308CE20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7AEF-4A33-9F71-24F308CE20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287.39999999999998</c:v>
                </c:pt>
                <c:pt idx="1">
                  <c:v>264</c:v>
                </c:pt>
                <c:pt idx="2">
                  <c:v>239.66</c:v>
                </c:pt>
                <c:pt idx="3">
                  <c:v>208.84</c:v>
                </c:pt>
                <c:pt idx="4">
                  <c:v>186.63</c:v>
                </c:pt>
              </c:numCache>
            </c:numRef>
          </c:val>
          <c:extLst>
            <c:ext xmlns:c16="http://schemas.microsoft.com/office/drawing/2014/chart" uri="{C3380CC4-5D6E-409C-BE32-E72D297353CC}">
              <c16:uniqueId val="{00000000-6BB9-454D-BBED-F007475CCC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6BB9-454D-BBED-F007475CCC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107.37</c:v>
                </c:pt>
                <c:pt idx="1">
                  <c:v>105.57</c:v>
                </c:pt>
                <c:pt idx="2">
                  <c:v>90.91</c:v>
                </c:pt>
                <c:pt idx="3">
                  <c:v>113.72</c:v>
                </c:pt>
                <c:pt idx="4">
                  <c:v>115.65</c:v>
                </c:pt>
              </c:numCache>
            </c:numRef>
          </c:val>
          <c:extLst>
            <c:ext xmlns:c16="http://schemas.microsoft.com/office/drawing/2014/chart" uri="{C3380CC4-5D6E-409C-BE32-E72D297353CC}">
              <c16:uniqueId val="{00000000-4B12-4DA3-A055-B5E9B8B3E3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4B12-4DA3-A055-B5E9B8B3E3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158.84</c:v>
                </c:pt>
                <c:pt idx="1">
                  <c:v>160.97999999999999</c:v>
                </c:pt>
                <c:pt idx="2">
                  <c:v>187.61</c:v>
                </c:pt>
                <c:pt idx="3">
                  <c:v>149.04</c:v>
                </c:pt>
                <c:pt idx="4">
                  <c:v>147.63999999999999</c:v>
                </c:pt>
              </c:numCache>
            </c:numRef>
          </c:val>
          <c:extLst>
            <c:ext xmlns:c16="http://schemas.microsoft.com/office/drawing/2014/chart" uri="{C3380CC4-5D6E-409C-BE32-E72D297353CC}">
              <c16:uniqueId val="{00000000-6A24-4735-AC74-F4A444120B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6A24-4735-AC74-F4A444120B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流山市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204512</v>
      </c>
      <c r="AM8" s="66"/>
      <c r="AN8" s="66"/>
      <c r="AO8" s="66"/>
      <c r="AP8" s="66"/>
      <c r="AQ8" s="66"/>
      <c r="AR8" s="66"/>
      <c r="AS8" s="66"/>
      <c r="AT8" s="37">
        <f>データ!$S$6</f>
        <v>35.32</v>
      </c>
      <c r="AU8" s="38"/>
      <c r="AV8" s="38"/>
      <c r="AW8" s="38"/>
      <c r="AX8" s="38"/>
      <c r="AY8" s="38"/>
      <c r="AZ8" s="38"/>
      <c r="BA8" s="38"/>
      <c r="BB8" s="55">
        <f>データ!$T$6</f>
        <v>5790.26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79.510000000000005</v>
      </c>
      <c r="J10" s="38"/>
      <c r="K10" s="38"/>
      <c r="L10" s="38"/>
      <c r="M10" s="38"/>
      <c r="N10" s="38"/>
      <c r="O10" s="65"/>
      <c r="P10" s="55">
        <f>データ!$P$6</f>
        <v>99.34</v>
      </c>
      <c r="Q10" s="55"/>
      <c r="R10" s="55"/>
      <c r="S10" s="55"/>
      <c r="T10" s="55"/>
      <c r="U10" s="55"/>
      <c r="V10" s="55"/>
      <c r="W10" s="66">
        <f>データ!$Q$6</f>
        <v>2673</v>
      </c>
      <c r="X10" s="66"/>
      <c r="Y10" s="66"/>
      <c r="Z10" s="66"/>
      <c r="AA10" s="66"/>
      <c r="AB10" s="66"/>
      <c r="AC10" s="66"/>
      <c r="AD10" s="2"/>
      <c r="AE10" s="2"/>
      <c r="AF10" s="2"/>
      <c r="AG10" s="2"/>
      <c r="AH10" s="2"/>
      <c r="AI10" s="2"/>
      <c r="AJ10" s="2"/>
      <c r="AK10" s="2"/>
      <c r="AL10" s="66">
        <f>データ!$U$6</f>
        <v>204783</v>
      </c>
      <c r="AM10" s="66"/>
      <c r="AN10" s="66"/>
      <c r="AO10" s="66"/>
      <c r="AP10" s="66"/>
      <c r="AQ10" s="66"/>
      <c r="AR10" s="66"/>
      <c r="AS10" s="66"/>
      <c r="AT10" s="37">
        <f>データ!$V$6</f>
        <v>35.35</v>
      </c>
      <c r="AU10" s="38"/>
      <c r="AV10" s="38"/>
      <c r="AW10" s="38"/>
      <c r="AX10" s="38"/>
      <c r="AY10" s="38"/>
      <c r="AZ10" s="38"/>
      <c r="BA10" s="38"/>
      <c r="BB10" s="55">
        <f>データ!$W$6</f>
        <v>5793.01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9geiccQtqofZVa5w52JkuiWKmFrtHtjDjhXYWWKh01LTj2xQdCDVtUCemHNIyJ8JiMA6IICrIw1/GRQoaMhg==" saltValue="q0JoDs3v3OdWU+DecSAb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122203</v>
      </c>
      <c r="D6" s="20">
        <f t="shared" si="3"/>
        <v>46</v>
      </c>
      <c r="E6" s="20">
        <f t="shared" si="3"/>
        <v>1</v>
      </c>
      <c r="F6" s="20">
        <f t="shared" si="3"/>
        <v>0</v>
      </c>
      <c r="G6" s="20">
        <f t="shared" si="3"/>
        <v>1</v>
      </c>
      <c r="H6" s="20" t="str">
        <f t="shared" si="3"/>
        <v>千葉県　流山市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79.510000000000005</v>
      </c>
      <c r="P6" s="21">
        <f t="shared" si="3"/>
        <v>99.34</v>
      </c>
      <c r="Q6" s="21">
        <f t="shared" si="3"/>
        <v>2673</v>
      </c>
      <c r="R6" s="21">
        <f t="shared" si="3"/>
        <v>204512</v>
      </c>
      <c r="S6" s="21">
        <f t="shared" si="3"/>
        <v>35.32</v>
      </c>
      <c r="T6" s="21">
        <f t="shared" si="3"/>
        <v>5790.26</v>
      </c>
      <c r="U6" s="21">
        <f t="shared" si="3"/>
        <v>204783</v>
      </c>
      <c r="V6" s="21">
        <f t="shared" si="3"/>
        <v>35.35</v>
      </c>
      <c r="W6" s="21">
        <f t="shared" si="3"/>
        <v>5793.01</v>
      </c>
      <c r="X6" s="22">
        <f>IF(X7="",NA(),X7)</f>
        <v>133.16</v>
      </c>
      <c r="Y6" s="22">
        <f t="shared" ref="Y6:AG6" si="4">IF(Y7="",NA(),Y7)</f>
        <v>133.11000000000001</v>
      </c>
      <c r="Z6" s="22">
        <f t="shared" si="4"/>
        <v>111.03</v>
      </c>
      <c r="AA6" s="22">
        <f t="shared" si="4"/>
        <v>135.33000000000001</v>
      </c>
      <c r="AB6" s="22">
        <f t="shared" si="4"/>
        <v>136.6</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445.85</v>
      </c>
      <c r="AU6" s="22">
        <f t="shared" ref="AU6:BC6" si="6">IF(AU7="",NA(),AU7)</f>
        <v>574.80999999999995</v>
      </c>
      <c r="AV6" s="22">
        <f t="shared" si="6"/>
        <v>558.63</v>
      </c>
      <c r="AW6" s="22">
        <f t="shared" si="6"/>
        <v>503.82</v>
      </c>
      <c r="AX6" s="22">
        <f t="shared" si="6"/>
        <v>408.94</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287.39999999999998</v>
      </c>
      <c r="BF6" s="22">
        <f t="shared" ref="BF6:BN6" si="7">IF(BF7="",NA(),BF7)</f>
        <v>264</v>
      </c>
      <c r="BG6" s="22">
        <f t="shared" si="7"/>
        <v>239.66</v>
      </c>
      <c r="BH6" s="22">
        <f t="shared" si="7"/>
        <v>208.84</v>
      </c>
      <c r="BI6" s="22">
        <f t="shared" si="7"/>
        <v>186.63</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107.37</v>
      </c>
      <c r="BQ6" s="22">
        <f t="shared" ref="BQ6:BY6" si="8">IF(BQ7="",NA(),BQ7)</f>
        <v>105.57</v>
      </c>
      <c r="BR6" s="22">
        <f t="shared" si="8"/>
        <v>90.91</v>
      </c>
      <c r="BS6" s="22">
        <f t="shared" si="8"/>
        <v>113.72</v>
      </c>
      <c r="BT6" s="22">
        <f t="shared" si="8"/>
        <v>115.65</v>
      </c>
      <c r="BU6" s="22">
        <f t="shared" si="8"/>
        <v>106.02</v>
      </c>
      <c r="BV6" s="22">
        <f t="shared" si="8"/>
        <v>104.84</v>
      </c>
      <c r="BW6" s="22">
        <f t="shared" si="8"/>
        <v>106.11</v>
      </c>
      <c r="BX6" s="22">
        <f t="shared" si="8"/>
        <v>103.75</v>
      </c>
      <c r="BY6" s="22">
        <f t="shared" si="8"/>
        <v>105.3</v>
      </c>
      <c r="BZ6" s="21" t="str">
        <f>IF(BZ7="","",IF(BZ7="-","【-】","【"&amp;SUBSTITUTE(TEXT(BZ7,"#,##0.00"),"-","△")&amp;"】"))</f>
        <v>【102.35】</v>
      </c>
      <c r="CA6" s="22">
        <f>IF(CA7="",NA(),CA7)</f>
        <v>158.84</v>
      </c>
      <c r="CB6" s="22">
        <f t="shared" ref="CB6:CJ6" si="9">IF(CB7="",NA(),CB7)</f>
        <v>160.97999999999999</v>
      </c>
      <c r="CC6" s="22">
        <f t="shared" si="9"/>
        <v>187.61</v>
      </c>
      <c r="CD6" s="22">
        <f t="shared" si="9"/>
        <v>149.04</v>
      </c>
      <c r="CE6" s="22">
        <f t="shared" si="9"/>
        <v>147.63999999999999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81.290000000000006</v>
      </c>
      <c r="CM6" s="22">
        <f t="shared" ref="CM6:CU6" si="10">IF(CM7="",NA(),CM7)</f>
        <v>83.08</v>
      </c>
      <c r="CN6" s="22">
        <f t="shared" si="10"/>
        <v>84.9</v>
      </c>
      <c r="CO6" s="22">
        <f t="shared" si="10"/>
        <v>86.67</v>
      </c>
      <c r="CP6" s="22">
        <f t="shared" si="10"/>
        <v>79.97</v>
      </c>
      <c r="CQ6" s="22">
        <f t="shared" si="10"/>
        <v>62.88</v>
      </c>
      <c r="CR6" s="22">
        <f t="shared" si="10"/>
        <v>62.32</v>
      </c>
      <c r="CS6" s="22">
        <f t="shared" si="10"/>
        <v>61.71</v>
      </c>
      <c r="CT6" s="22">
        <f t="shared" si="10"/>
        <v>63.12</v>
      </c>
      <c r="CU6" s="22">
        <f t="shared" si="10"/>
        <v>62.57</v>
      </c>
      <c r="CV6" s="21" t="str">
        <f>IF(CV7="","",IF(CV7="-","【-】","【"&amp;SUBSTITUTE(TEXT(CV7,"#,##0.00"),"-","△")&amp;"】"))</f>
        <v>【60.29】</v>
      </c>
      <c r="CW6" s="22">
        <f>IF(CW7="",NA(),CW7)</f>
        <v>94.68</v>
      </c>
      <c r="CX6" s="22">
        <f t="shared" ref="CX6:DF6" si="11">IF(CX7="",NA(),CX7)</f>
        <v>94.77</v>
      </c>
      <c r="CY6" s="22">
        <f t="shared" si="11"/>
        <v>94.38</v>
      </c>
      <c r="CZ6" s="22">
        <f t="shared" si="11"/>
        <v>94.84</v>
      </c>
      <c r="DA6" s="22">
        <f t="shared" si="11"/>
        <v>94.85</v>
      </c>
      <c r="DB6" s="22">
        <f t="shared" si="11"/>
        <v>90.13</v>
      </c>
      <c r="DC6" s="22">
        <f t="shared" si="11"/>
        <v>90.19</v>
      </c>
      <c r="DD6" s="22">
        <f t="shared" si="11"/>
        <v>90.03</v>
      </c>
      <c r="DE6" s="22">
        <f t="shared" si="11"/>
        <v>90.09</v>
      </c>
      <c r="DF6" s="22">
        <f t="shared" si="11"/>
        <v>90.21</v>
      </c>
      <c r="DG6" s="21" t="str">
        <f>IF(DG7="","",IF(DG7="-","【-】","【"&amp;SUBSTITUTE(TEXT(DG7,"#,##0.00"),"-","△")&amp;"】"))</f>
        <v>【90.12】</v>
      </c>
      <c r="DH6" s="22">
        <f>IF(DH7="",NA(),DH7)</f>
        <v>42.55</v>
      </c>
      <c r="DI6" s="22">
        <f t="shared" ref="DI6:DQ6" si="12">IF(DI7="",NA(),DI7)</f>
        <v>44.15</v>
      </c>
      <c r="DJ6" s="22">
        <f t="shared" si="12"/>
        <v>45.48</v>
      </c>
      <c r="DK6" s="22">
        <f t="shared" si="12"/>
        <v>46.76</v>
      </c>
      <c r="DL6" s="22">
        <f t="shared" si="12"/>
        <v>47.53</v>
      </c>
      <c r="DM6" s="22">
        <f t="shared" si="12"/>
        <v>48.01</v>
      </c>
      <c r="DN6" s="22">
        <f t="shared" si="12"/>
        <v>48.86</v>
      </c>
      <c r="DO6" s="22">
        <f t="shared" si="12"/>
        <v>49.6</v>
      </c>
      <c r="DP6" s="22">
        <f t="shared" si="12"/>
        <v>50.31</v>
      </c>
      <c r="DQ6" s="22">
        <f t="shared" si="12"/>
        <v>50.74</v>
      </c>
      <c r="DR6" s="21" t="str">
        <f>IF(DR7="","",IF(DR7="-","【-】","【"&amp;SUBSTITUTE(TEXT(DR7,"#,##0.00"),"-","△")&amp;"】"))</f>
        <v>【50.88】</v>
      </c>
      <c r="DS6" s="22">
        <f>IF(DS7="",NA(),DS7)</f>
        <v>6.9</v>
      </c>
      <c r="DT6" s="22">
        <f t="shared" ref="DT6:EB6" si="13">IF(DT7="",NA(),DT7)</f>
        <v>8.64</v>
      </c>
      <c r="DU6" s="22">
        <f t="shared" si="13"/>
        <v>22.58</v>
      </c>
      <c r="DV6" s="22">
        <f t="shared" si="13"/>
        <v>3.48</v>
      </c>
      <c r="DW6" s="22">
        <f t="shared" si="13"/>
        <v>3.45</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0.21</v>
      </c>
      <c r="EE6" s="22">
        <f t="shared" ref="EE6:EM6" si="14">IF(EE7="",NA(),EE7)</f>
        <v>0.22</v>
      </c>
      <c r="EF6" s="22">
        <f t="shared" si="14"/>
        <v>0.4</v>
      </c>
      <c r="EG6" s="22">
        <f t="shared" si="14"/>
        <v>0.97</v>
      </c>
      <c r="EH6" s="22">
        <f t="shared" si="14"/>
        <v>0.74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122203</v>
      </c>
      <c r="D7" s="24">
        <v>46</v>
      </c>
      <c r="E7" s="24">
        <v>1</v>
      </c>
      <c r="F7" s="24">
        <v>0</v>
      </c>
      <c r="G7" s="24">
        <v>1</v>
      </c>
      <c r="H7" s="24" t="s">
        <v>93</v>
      </c>
      <c r="I7" s="24" t="s">
        <v>94</v>
      </c>
      <c r="J7" s="24" t="s">
        <v>95</v>
      </c>
      <c r="K7" s="24" t="s">
        <v>96</v>
      </c>
      <c r="L7" s="24" t="s">
        <v>97</v>
      </c>
      <c r="M7" s="24" t="s">
        <v>98</v>
      </c>
      <c r="N7" s="25" t="s">
        <v>99</v>
      </c>
      <c r="O7" s="25">
        <v>79.510000000000005</v>
      </c>
      <c r="P7" s="25">
        <v>99.34</v>
      </c>
      <c r="Q7" s="25">
        <v>2673</v>
      </c>
      <c r="R7" s="25">
        <v>204512</v>
      </c>
      <c r="S7" s="25">
        <v>35.32</v>
      </c>
      <c r="T7" s="25">
        <v>5790.26</v>
      </c>
      <c r="U7" s="25">
        <v>204783</v>
      </c>
      <c r="V7" s="25">
        <v>35.35</v>
      </c>
      <c r="W7" s="25">
        <v>5793.01</v>
      </c>
      <c r="X7" s="25">
        <v>133.16</v>
      </c>
      <c r="Y7" s="25">
        <v>133.11000000000001</v>
      </c>
      <c r="Z7" s="25">
        <v>111.03</v>
      </c>
      <c r="AA7" s="25">
        <v>135.33000000000001</v>
      </c>
      <c r="AB7" s="25">
        <v>136.6</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445.85</v>
      </c>
      <c r="AU7" s="25">
        <v>574.80999999999995</v>
      </c>
      <c r="AV7" s="25">
        <v>558.63</v>
      </c>
      <c r="AW7" s="25">
        <v>503.82</v>
      </c>
      <c r="AX7" s="25">
        <v>408.94</v>
      </c>
      <c r="AY7" s="25">
        <v>307.83</v>
      </c>
      <c r="AZ7" s="25">
        <v>318.89</v>
      </c>
      <c r="BA7" s="25">
        <v>309.10000000000002</v>
      </c>
      <c r="BB7" s="25">
        <v>306.08</v>
      </c>
      <c r="BC7" s="25">
        <v>306.14999999999998</v>
      </c>
      <c r="BD7" s="25">
        <v>261.51</v>
      </c>
      <c r="BE7" s="25">
        <v>287.39999999999998</v>
      </c>
      <c r="BF7" s="25">
        <v>264</v>
      </c>
      <c r="BG7" s="25">
        <v>239.66</v>
      </c>
      <c r="BH7" s="25">
        <v>208.84</v>
      </c>
      <c r="BI7" s="25">
        <v>186.63</v>
      </c>
      <c r="BJ7" s="25">
        <v>295.44</v>
      </c>
      <c r="BK7" s="25">
        <v>290.07</v>
      </c>
      <c r="BL7" s="25">
        <v>290.42</v>
      </c>
      <c r="BM7" s="25">
        <v>294.66000000000003</v>
      </c>
      <c r="BN7" s="25">
        <v>285.27</v>
      </c>
      <c r="BO7" s="25">
        <v>265.16000000000003</v>
      </c>
      <c r="BP7" s="25">
        <v>107.37</v>
      </c>
      <c r="BQ7" s="25">
        <v>105.57</v>
      </c>
      <c r="BR7" s="25">
        <v>90.91</v>
      </c>
      <c r="BS7" s="25">
        <v>113.72</v>
      </c>
      <c r="BT7" s="25">
        <v>115.65</v>
      </c>
      <c r="BU7" s="25">
        <v>106.02</v>
      </c>
      <c r="BV7" s="25">
        <v>104.84</v>
      </c>
      <c r="BW7" s="25">
        <v>106.11</v>
      </c>
      <c r="BX7" s="25">
        <v>103.75</v>
      </c>
      <c r="BY7" s="25">
        <v>105.3</v>
      </c>
      <c r="BZ7" s="25">
        <v>102.35</v>
      </c>
      <c r="CA7" s="25">
        <v>158.84</v>
      </c>
      <c r="CB7" s="25">
        <v>160.97999999999999</v>
      </c>
      <c r="CC7" s="25">
        <v>187.61</v>
      </c>
      <c r="CD7" s="25">
        <v>149.04</v>
      </c>
      <c r="CE7" s="25">
        <v>147.63999999999999</v>
      </c>
      <c r="CF7" s="25">
        <v>158.6</v>
      </c>
      <c r="CG7" s="25">
        <v>161.82</v>
      </c>
      <c r="CH7" s="25">
        <v>161.03</v>
      </c>
      <c r="CI7" s="25">
        <v>159.93</v>
      </c>
      <c r="CJ7" s="25">
        <v>162.77000000000001</v>
      </c>
      <c r="CK7" s="25">
        <v>167.74</v>
      </c>
      <c r="CL7" s="25">
        <v>81.290000000000006</v>
      </c>
      <c r="CM7" s="25">
        <v>83.08</v>
      </c>
      <c r="CN7" s="25">
        <v>84.9</v>
      </c>
      <c r="CO7" s="25">
        <v>86.67</v>
      </c>
      <c r="CP7" s="25">
        <v>79.97</v>
      </c>
      <c r="CQ7" s="25">
        <v>62.88</v>
      </c>
      <c r="CR7" s="25">
        <v>62.32</v>
      </c>
      <c r="CS7" s="25">
        <v>61.71</v>
      </c>
      <c r="CT7" s="25">
        <v>63.12</v>
      </c>
      <c r="CU7" s="25">
        <v>62.57</v>
      </c>
      <c r="CV7" s="25">
        <v>60.29</v>
      </c>
      <c r="CW7" s="25">
        <v>94.68</v>
      </c>
      <c r="CX7" s="25">
        <v>94.77</v>
      </c>
      <c r="CY7" s="25">
        <v>94.38</v>
      </c>
      <c r="CZ7" s="25">
        <v>94.84</v>
      </c>
      <c r="DA7" s="25">
        <v>94.85</v>
      </c>
      <c r="DB7" s="25">
        <v>90.13</v>
      </c>
      <c r="DC7" s="25">
        <v>90.19</v>
      </c>
      <c r="DD7" s="25">
        <v>90.03</v>
      </c>
      <c r="DE7" s="25">
        <v>90.09</v>
      </c>
      <c r="DF7" s="25">
        <v>90.21</v>
      </c>
      <c r="DG7" s="25">
        <v>90.12</v>
      </c>
      <c r="DH7" s="25">
        <v>42.55</v>
      </c>
      <c r="DI7" s="25">
        <v>44.15</v>
      </c>
      <c r="DJ7" s="25">
        <v>45.48</v>
      </c>
      <c r="DK7" s="25">
        <v>46.76</v>
      </c>
      <c r="DL7" s="25">
        <v>47.53</v>
      </c>
      <c r="DM7" s="25">
        <v>48.01</v>
      </c>
      <c r="DN7" s="25">
        <v>48.86</v>
      </c>
      <c r="DO7" s="25">
        <v>49.6</v>
      </c>
      <c r="DP7" s="25">
        <v>50.31</v>
      </c>
      <c r="DQ7" s="25">
        <v>50.74</v>
      </c>
      <c r="DR7" s="25">
        <v>50.88</v>
      </c>
      <c r="DS7" s="25">
        <v>6.9</v>
      </c>
      <c r="DT7" s="25">
        <v>8.64</v>
      </c>
      <c r="DU7" s="25">
        <v>22.58</v>
      </c>
      <c r="DV7" s="25">
        <v>3.48</v>
      </c>
      <c r="DW7" s="25">
        <v>3.45</v>
      </c>
      <c r="DX7" s="25">
        <v>16.600000000000001</v>
      </c>
      <c r="DY7" s="25">
        <v>18.510000000000002</v>
      </c>
      <c r="DZ7" s="25">
        <v>20.49</v>
      </c>
      <c r="EA7" s="25">
        <v>21.34</v>
      </c>
      <c r="EB7" s="25">
        <v>23.27</v>
      </c>
      <c r="EC7" s="25">
        <v>22.3</v>
      </c>
      <c r="ED7" s="25">
        <v>0.21</v>
      </c>
      <c r="EE7" s="25">
        <v>0.22</v>
      </c>
      <c r="EF7" s="25">
        <v>0.4</v>
      </c>
      <c r="EG7" s="25">
        <v>0.97</v>
      </c>
      <c r="EH7" s="25">
        <v>0.74</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2023-02-01T04:03:50Z</cp:lastPrinted>
  <dcterms:created xsi:type="dcterms:W3CDTF">2022-12-01T00:56:17Z</dcterms:created>
  <dcterms:modified xsi:type="dcterms:W3CDTF">2023-02-01T04:03:54Z</dcterms:modified>
  <cp:category/>
</cp:coreProperties>
</file>