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UserData\m.nkmr184\Desktop\経営比較分析表\171 下水道（公共）済\"/>
    </mc:Choice>
  </mc:AlternateContent>
  <xr:revisionPtr revIDLastSave="0" documentId="13_ncr:1_{0D464928-69DB-4862-A807-02D6884C4FE4}" xr6:coauthVersionLast="47" xr6:coauthVersionMax="47" xr10:uidLastSave="{00000000-0000-0000-0000-000000000000}"/>
  <workbookProtection workbookAlgorithmName="SHA-512" workbookHashValue="SrNzumivI3BcRgugP1LqKbDfMiydw7k3iO6EB6k3pNjPupaJ8MvLlxzDU3wOBvi/qg/qtPXHaAl1xN3vlT26jg==" workbookSaltValue="RlpLaJ84fiXm6+hzuC244A==" workbookSpinCount="100000" lockStructure="1"/>
  <bookViews>
    <workbookView xWindow="2868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AT8" i="4" s="1"/>
  <c r="S6" i="5"/>
  <c r="AL8" i="4" s="1"/>
  <c r="R6" i="5"/>
  <c r="AD10" i="4" s="1"/>
  <c r="Q6" i="5"/>
  <c r="W10" i="4" s="1"/>
  <c r="P6" i="5"/>
  <c r="O6" i="5"/>
  <c r="I10" i="4" s="1"/>
  <c r="N6" i="5"/>
  <c r="B10" i="4" s="1"/>
  <c r="M6" i="5"/>
  <c r="AD8" i="4" s="1"/>
  <c r="L6" i="5"/>
  <c r="W8" i="4" s="1"/>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G85" i="4"/>
  <c r="BB10" i="4"/>
  <c r="AT10" i="4"/>
  <c r="P10" i="4"/>
  <c r="BB8" i="4"/>
  <c r="B8" i="4"/>
  <c r="B6" i="4"/>
</calcChain>
</file>

<file path=xl/sharedStrings.xml><?xml version="1.0" encoding="utf-8"?>
<sst xmlns="http://schemas.openxmlformats.org/spreadsheetml/2006/main" count="278" uniqueCount="116">
  <si>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</si>
  <si>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</si>
  <si>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</si>
  <si>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</si>
  <si>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</si>
  <si>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</si>
  <si>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</si>
  <si>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</si>
  <si>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</si>
  <si>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</si>
  <si>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</si>
  <si>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</si>
  <si>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</si>
  <si>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</si>
  <si>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</si>
  <si>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</si>
  <si>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</si>
  <si>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</si>
  <si>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</si>
  <si>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</si>
  <si>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</si>
  <si>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</si>
  <si>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</si>
  <si>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</si>
  <si>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</si>
  <si>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</si>
  <si>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</si>
  <si>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</si>
  <si>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</si>
  <si>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</si>
  <si>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</si>
  <si>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</si>
  <si>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</si>
  <si>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</si>
  <si>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</si>
  <si>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</si>
  <si>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</si>
  <si>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</si>
  <si>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</si>
  <si>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</si>
  <si>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</si>
  <si>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</si>
  <si>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</si>
  <si>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</si>
  <si>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</si>
  <si>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</si>
  <si>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</si>
  <si>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</si>
  <si>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</si>
  <si>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</si>
  <si>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</si>
  <si>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</si>
  <si>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</si>
  <si>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</si>
  <si>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</si>
  <si>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</si>
  <si>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</si>
  <si>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</si>
  <si>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</si>
  <si>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</si>
  <si>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</si>
  <si>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</si>
  <si>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</si>
  <si>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</si>
  <si>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</si>
  <si>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</si>
  <si>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</si>
  <si>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</si>
  <si>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</si>
  <si>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</si>
  <si>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</si>
  <si>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</si>
  <si>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</si>
  <si>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</si>
  <si>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</si>
  <si>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</si>
  <si>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</si>
  <si>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</si>
  <si>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</si>
  <si>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</si>
  <si>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</si>
  <si>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</si>
  <si>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</si>
  <si>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</si>
  <si>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</si>
  <si>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</si>
  <si>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</si>
  <si>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</si>
  <si>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</si>
  <si>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</si>
  <si>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</si>
  <si>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</si>
  <si>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</si>
  <si>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</si>
  <si>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</si>
  <si>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</si>
  <si>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成田市</t>
  </si>
  <si>
    <t>法適用</t>
  </si>
  <si>
    <t>下水道事業</t>
  </si>
  <si>
    <t>公共下水道</t>
  </si>
  <si>
    <t>Ac1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</si>
  <si>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</si>
  <si>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</si>
  <si>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</si>
  <si>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</si>
  <si>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</si>
  <si>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</si>
  <si>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</si>
  <si>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</si>
  <si>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</si>
  <si>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</si>
  <si>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</si>
  <si>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</si>
  <si>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収入面では、下水道使用料収入が新型コロナウイルス感染症の影響により減収となる一方、支出面では、流域下水道事業維持管理費負担金や減価償却費が大きな割合を占めており、大幅な経費削減が困難な状況である。
　今後は、改築・更新が必要となってくる下水道施設が増えていくため、ストックマネジメント計画に基づき平準化を図って事業を進めていくものの、投資に係る費用が大きな負担となっていくことが見込まれる。
　経費抑制のため、今後も継続して先進事例の調査を行っていくが、下水道サービスを持続的・安定的に提供していくためには、下水道施設の改築・更新の費用等に充てる財源を確保しなければならないことから、適正な下水道使用料のあり方の検討を進めていく必要がある。</t>
    <phoneticPr fontId="4"/>
  </si>
  <si>
    <t>①　有形固定資産減価償却率については、事業開始当初に築造し、耐用年数を超えた管渠が発生し始めているものの、法定耐用年数に近い資産が少ない状況であるため、類似団体平均値より低い水準である。
②  管渠老朽化率については、今後も上昇していくものと想定されるが、改築・更新をするための費用に充てられる財源に限りがあるため、単純に年数だけでなく、管路の状況を把握した上で、適正な管理を実施していく。           
③　管渠改善率については、ストックマネジメント計画に基づき、管渠の状況確認、更新の実施設計が行われており、今後数値に表れてくる。</t>
    <rPh sb="109" eb="111">
      <t>コンゴ</t>
    </rPh>
    <rPh sb="185" eb="187">
      <t>カンリ</t>
    </rPh>
    <rPh sb="253" eb="254">
      <t>オコナ</t>
    </rPh>
    <rPh sb="260" eb="262">
      <t>コンゴ</t>
    </rPh>
    <phoneticPr fontId="4"/>
  </si>
  <si>
    <t xml:space="preserve">①　経常収支比率については、人口や水需要の減少に伴い、使用料収入が減少しているが、一般会計からの繰入れがあることで100％に近い水準を維持することができている状況である。
②　累積欠損金比率については、累積欠損金が発生していないため、０となっている。
③　流動比率については、地方公営企業として事業を開始した当初から事業費用に対する現金保有額が少額であったこともあり、今後も100％を下回る状況が続くことが想定される。
④　企業債残高対事業規模比率については、平成初期に借り入れていた企業債の償還が終わってきており、企業債残高が減少してきたため、類似団体平均の半分以下となっている。しかし、今後、耐震化事業や更新事業を進めていくにあたり、その財源として、多額の企業債を借り入れる予定をしているため、比率が高くなることが見込まれる。
⑤⑥　前年度と同様に、経費回収率については、類似団体平均よりも低く、汚水処理原価については、類似団体平均よりも高い状況となっている。この要因は、汚水処理にかかる経費が類似団体と比較して高額のためである。しかし、汚水処理にかかる経費のうち、約８割が流域下水道管理運営費負担金と減価償却費で占めているため、大幅な経費削減が困難な状況にある。
⑦　施設利用率については、独自の処理場を保有していないため、０となっている。
</t>
    <rPh sb="62" eb="63">
      <t>チカ</t>
    </rPh>
    <rPh sb="64" eb="66">
      <t>スイジュン</t>
    </rPh>
    <rPh sb="242" eb="244">
      <t>キギョウ</t>
    </rPh>
    <rPh sb="244" eb="245">
      <t>サイ</t>
    </rPh>
    <rPh sb="246" eb="248">
      <t>ショウカン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</si>
</sst>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704-499B-881D-26DEF068088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0.19</c:v>
                </c:pt>
                <c:pt idx="3">
                  <c:v>0.19</c:v>
                </c:pt>
                <c:pt idx="4">
                  <c:v>0.19</c:v>
                </c:pt>
              </c:numCache>
            </c:numRef>
          </c:val>
          <c:smooth val="0"/>
          <c:extLst>
            <c:ext xmlns:c16="http://schemas.microsoft.com/office/drawing/2014/chart" uri="{C3380CC4-5D6E-409C-BE32-E72D297353CC}">
              <c16:uniqueId val="{00000001-C704-499B-881D-26DEF068088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75C-4133-A4EF-BC530BCA237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61.32</c:v>
                </c:pt>
                <c:pt idx="3">
                  <c:v>61.7</c:v>
                </c:pt>
                <c:pt idx="4">
                  <c:v>63.04</c:v>
                </c:pt>
              </c:numCache>
            </c:numRef>
          </c:val>
          <c:smooth val="0"/>
          <c:extLst>
            <c:ext xmlns:c16="http://schemas.microsoft.com/office/drawing/2014/chart" uri="{C3380CC4-5D6E-409C-BE32-E72D297353CC}">
              <c16:uniqueId val="{00000001-B75C-4133-A4EF-BC530BCA237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97.48</c:v>
                </c:pt>
                <c:pt idx="3">
                  <c:v>97.48</c:v>
                </c:pt>
                <c:pt idx="4">
                  <c:v>97.52</c:v>
                </c:pt>
              </c:numCache>
            </c:numRef>
          </c:val>
          <c:extLst>
            <c:ext xmlns:c16="http://schemas.microsoft.com/office/drawing/2014/chart" uri="{C3380CC4-5D6E-409C-BE32-E72D297353CC}">
              <c16:uniqueId val="{00000000-5420-4111-962D-EBD593EB040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94.58</c:v>
                </c:pt>
                <c:pt idx="3">
                  <c:v>94.56</c:v>
                </c:pt>
                <c:pt idx="4">
                  <c:v>94.75</c:v>
                </c:pt>
              </c:numCache>
            </c:numRef>
          </c:val>
          <c:smooth val="0"/>
          <c:extLst>
            <c:ext xmlns:c16="http://schemas.microsoft.com/office/drawing/2014/chart" uri="{C3380CC4-5D6E-409C-BE32-E72D297353CC}">
              <c16:uniqueId val="{00000001-5420-4111-962D-EBD593EB040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103.94</c:v>
                </c:pt>
                <c:pt idx="3">
                  <c:v>100.94</c:v>
                </c:pt>
                <c:pt idx="4">
                  <c:v>98.74</c:v>
                </c:pt>
              </c:numCache>
            </c:numRef>
          </c:val>
          <c:extLst>
            <c:ext xmlns:c16="http://schemas.microsoft.com/office/drawing/2014/chart" uri="{C3380CC4-5D6E-409C-BE32-E72D297353CC}">
              <c16:uniqueId val="{00000000-BB8E-46B7-967F-8499088C367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107.03</c:v>
                </c:pt>
                <c:pt idx="3">
                  <c:v>106.55</c:v>
                </c:pt>
                <c:pt idx="4">
                  <c:v>106.01</c:v>
                </c:pt>
              </c:numCache>
            </c:numRef>
          </c:val>
          <c:smooth val="0"/>
          <c:extLst>
            <c:ext xmlns:c16="http://schemas.microsoft.com/office/drawing/2014/chart" uri="{C3380CC4-5D6E-409C-BE32-E72D297353CC}">
              <c16:uniqueId val="{00000001-BB8E-46B7-967F-8499088C367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3.61</c:v>
                </c:pt>
                <c:pt idx="3">
                  <c:v>7.1</c:v>
                </c:pt>
                <c:pt idx="4">
                  <c:v>10.62</c:v>
                </c:pt>
              </c:numCache>
            </c:numRef>
          </c:val>
          <c:extLst>
            <c:ext xmlns:c16="http://schemas.microsoft.com/office/drawing/2014/chart" uri="{C3380CC4-5D6E-409C-BE32-E72D297353CC}">
              <c16:uniqueId val="{00000000-B884-49BC-AF65-FD026A8773F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31.01</c:v>
                </c:pt>
                <c:pt idx="3">
                  <c:v>28.87</c:v>
                </c:pt>
                <c:pt idx="4">
                  <c:v>31.34</c:v>
                </c:pt>
              </c:numCache>
            </c:numRef>
          </c:val>
          <c:smooth val="0"/>
          <c:extLst>
            <c:ext xmlns:c16="http://schemas.microsoft.com/office/drawing/2014/chart" uri="{C3380CC4-5D6E-409C-BE32-E72D297353CC}">
              <c16:uniqueId val="{00000001-B884-49BC-AF65-FD026A8773F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0.22</c:v>
                </c:pt>
                <c:pt idx="3">
                  <c:v>0.22</c:v>
                </c:pt>
                <c:pt idx="4">
                  <c:v>9.18</c:v>
                </c:pt>
              </c:numCache>
            </c:numRef>
          </c:val>
          <c:extLst>
            <c:ext xmlns:c16="http://schemas.microsoft.com/office/drawing/2014/chart" uri="{C3380CC4-5D6E-409C-BE32-E72D297353CC}">
              <c16:uniqueId val="{00000000-8D3D-4BA3-863F-FB29D96DF97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4.95</c:v>
                </c:pt>
                <c:pt idx="3">
                  <c:v>5.64</c:v>
                </c:pt>
                <c:pt idx="4">
                  <c:v>6.43</c:v>
                </c:pt>
              </c:numCache>
            </c:numRef>
          </c:val>
          <c:smooth val="0"/>
          <c:extLst>
            <c:ext xmlns:c16="http://schemas.microsoft.com/office/drawing/2014/chart" uri="{C3380CC4-5D6E-409C-BE32-E72D297353CC}">
              <c16:uniqueId val="{00000001-8D3D-4BA3-863F-FB29D96DF97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BF4-494A-98BB-75E81F8DF02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7.69</c:v>
                </c:pt>
                <c:pt idx="3">
                  <c:v>5.95</c:v>
                </c:pt>
                <c:pt idx="4">
                  <c:v>5.27</c:v>
                </c:pt>
              </c:numCache>
            </c:numRef>
          </c:val>
          <c:smooth val="0"/>
          <c:extLst>
            <c:ext xmlns:c16="http://schemas.microsoft.com/office/drawing/2014/chart" uri="{C3380CC4-5D6E-409C-BE32-E72D297353CC}">
              <c16:uniqueId val="{00000001-4BF4-494A-98BB-75E81F8DF02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81.34</c:v>
                </c:pt>
                <c:pt idx="3">
                  <c:v>57.11</c:v>
                </c:pt>
                <c:pt idx="4">
                  <c:v>74.03</c:v>
                </c:pt>
              </c:numCache>
            </c:numRef>
          </c:val>
          <c:extLst>
            <c:ext xmlns:c16="http://schemas.microsoft.com/office/drawing/2014/chart" uri="{C3380CC4-5D6E-409C-BE32-E72D297353CC}">
              <c16:uniqueId val="{00000000-6715-49FE-9FEF-6111FE51E8F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73.02</c:v>
                </c:pt>
                <c:pt idx="3">
                  <c:v>72.930000000000007</c:v>
                </c:pt>
                <c:pt idx="4">
                  <c:v>80.08</c:v>
                </c:pt>
              </c:numCache>
            </c:numRef>
          </c:val>
          <c:smooth val="0"/>
          <c:extLst>
            <c:ext xmlns:c16="http://schemas.microsoft.com/office/drawing/2014/chart" uri="{C3380CC4-5D6E-409C-BE32-E72D297353CC}">
              <c16:uniqueId val="{00000001-6715-49FE-9FEF-6111FE51E8F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307.92</c:v>
                </c:pt>
                <c:pt idx="3">
                  <c:v>307.74</c:v>
                </c:pt>
                <c:pt idx="4">
                  <c:v>306.43</c:v>
                </c:pt>
              </c:numCache>
            </c:numRef>
          </c:val>
          <c:extLst>
            <c:ext xmlns:c16="http://schemas.microsoft.com/office/drawing/2014/chart" uri="{C3380CC4-5D6E-409C-BE32-E72D297353CC}">
              <c16:uniqueId val="{00000000-831E-4BC2-8D69-553C2D59AA1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708.89</c:v>
                </c:pt>
                <c:pt idx="3">
                  <c:v>730.52</c:v>
                </c:pt>
                <c:pt idx="4">
                  <c:v>672.33</c:v>
                </c:pt>
              </c:numCache>
            </c:numRef>
          </c:val>
          <c:smooth val="0"/>
          <c:extLst>
            <c:ext xmlns:c16="http://schemas.microsoft.com/office/drawing/2014/chart" uri="{C3380CC4-5D6E-409C-BE32-E72D297353CC}">
              <c16:uniqueId val="{00000001-831E-4BC2-8D69-553C2D59AA1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66.23</c:v>
                </c:pt>
                <c:pt idx="3">
                  <c:v>60.59</c:v>
                </c:pt>
                <c:pt idx="4">
                  <c:v>59.66</c:v>
                </c:pt>
              </c:numCache>
            </c:numRef>
          </c:val>
          <c:extLst>
            <c:ext xmlns:c16="http://schemas.microsoft.com/office/drawing/2014/chart" uri="{C3380CC4-5D6E-409C-BE32-E72D297353CC}">
              <c16:uniqueId val="{00000000-DF83-4986-861C-281CAF6B726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97.91</c:v>
                </c:pt>
                <c:pt idx="3">
                  <c:v>98.61</c:v>
                </c:pt>
                <c:pt idx="4">
                  <c:v>98.75</c:v>
                </c:pt>
              </c:numCache>
            </c:numRef>
          </c:val>
          <c:smooth val="0"/>
          <c:extLst>
            <c:ext xmlns:c16="http://schemas.microsoft.com/office/drawing/2014/chart" uri="{C3380CC4-5D6E-409C-BE32-E72D297353CC}">
              <c16:uniqueId val="{00000001-DF83-4986-861C-281CAF6B726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177.4</c:v>
                </c:pt>
                <c:pt idx="3">
                  <c:v>188.3</c:v>
                </c:pt>
                <c:pt idx="4">
                  <c:v>191.68</c:v>
                </c:pt>
              </c:numCache>
            </c:numRef>
          </c:val>
          <c:extLst>
            <c:ext xmlns:c16="http://schemas.microsoft.com/office/drawing/2014/chart" uri="{C3380CC4-5D6E-409C-BE32-E72D297353CC}">
              <c16:uniqueId val="{00000000-6EA9-4CF7-8337-720056C420A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144.11000000000001</c:v>
                </c:pt>
                <c:pt idx="3">
                  <c:v>141.24</c:v>
                </c:pt>
                <c:pt idx="4">
                  <c:v>142.03</c:v>
                </c:pt>
              </c:numCache>
            </c:numRef>
          </c:val>
          <c:smooth val="0"/>
          <c:extLst>
            <c:ext xmlns:c16="http://schemas.microsoft.com/office/drawing/2014/chart" uri="{C3380CC4-5D6E-409C-BE32-E72D297353CC}">
              <c16:uniqueId val="{00000001-6EA9-4CF7-8337-720056C420A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千葉県　成田市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75" t="s">
        <v>9</v>
      </c>
      <c r="BM7" s="76"/>
      <c r="BN7" s="76"/>
      <c r="BO7" s="76"/>
      <c r="BP7" s="76"/>
      <c r="BQ7" s="76"/>
      <c r="BR7" s="76"/>
      <c r="BS7" s="76"/>
      <c r="BT7" s="76"/>
      <c r="BU7" s="76"/>
      <c r="BV7" s="76"/>
      <c r="BW7" s="76"/>
      <c r="BX7" s="76"/>
      <c r="BY7" s="77"/>
    </row>
    <row r="8" spans="1:78" ht="18.75" customHeight="1" x14ac:dyDescent="0.2">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Ac1</v>
      </c>
      <c r="X8" s="71"/>
      <c r="Y8" s="71"/>
      <c r="Z8" s="71"/>
      <c r="AA8" s="71"/>
      <c r="AB8" s="71"/>
      <c r="AC8" s="71"/>
      <c r="AD8" s="72" t="str">
        <f>データ!$M$6</f>
        <v>非設置</v>
      </c>
      <c r="AE8" s="72"/>
      <c r="AF8" s="72"/>
      <c r="AG8" s="72"/>
      <c r="AH8" s="72"/>
      <c r="AI8" s="72"/>
      <c r="AJ8" s="72"/>
      <c r="AK8" s="3"/>
      <c r="AL8" s="46">
        <f>データ!S6</f>
        <v>130318</v>
      </c>
      <c r="AM8" s="46"/>
      <c r="AN8" s="46"/>
      <c r="AO8" s="46"/>
      <c r="AP8" s="46"/>
      <c r="AQ8" s="46"/>
      <c r="AR8" s="46"/>
      <c r="AS8" s="46"/>
      <c r="AT8" s="45">
        <f>データ!T6</f>
        <v>213.84</v>
      </c>
      <c r="AU8" s="45"/>
      <c r="AV8" s="45"/>
      <c r="AW8" s="45"/>
      <c r="AX8" s="45"/>
      <c r="AY8" s="45"/>
      <c r="AZ8" s="45"/>
      <c r="BA8" s="45"/>
      <c r="BB8" s="45">
        <f>データ!U6</f>
        <v>609.41999999999996</v>
      </c>
      <c r="BC8" s="45"/>
      <c r="BD8" s="45"/>
      <c r="BE8" s="45"/>
      <c r="BF8" s="45"/>
      <c r="BG8" s="45"/>
      <c r="BH8" s="45"/>
      <c r="BI8" s="45"/>
      <c r="BJ8" s="3"/>
      <c r="BK8" s="3"/>
      <c r="BL8" s="67" t="s">
        <v>10</v>
      </c>
      <c r="BM8" s="68"/>
      <c r="BN8" s="69" t="s">
        <v>11</v>
      </c>
      <c r="BO8" s="69"/>
      <c r="BP8" s="69"/>
      <c r="BQ8" s="69"/>
      <c r="BR8" s="69"/>
      <c r="BS8" s="69"/>
      <c r="BT8" s="69"/>
      <c r="BU8" s="69"/>
      <c r="BV8" s="69"/>
      <c r="BW8" s="69"/>
      <c r="BX8" s="69"/>
      <c r="BY8" s="70"/>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f>データ!O6</f>
        <v>91.3</v>
      </c>
      <c r="J10" s="45"/>
      <c r="K10" s="45"/>
      <c r="L10" s="45"/>
      <c r="M10" s="45"/>
      <c r="N10" s="45"/>
      <c r="O10" s="45"/>
      <c r="P10" s="45">
        <f>データ!P6</f>
        <v>77.13</v>
      </c>
      <c r="Q10" s="45"/>
      <c r="R10" s="45"/>
      <c r="S10" s="45"/>
      <c r="T10" s="45"/>
      <c r="U10" s="45"/>
      <c r="V10" s="45"/>
      <c r="W10" s="45">
        <f>データ!Q6</f>
        <v>81.41</v>
      </c>
      <c r="X10" s="45"/>
      <c r="Y10" s="45"/>
      <c r="Z10" s="45"/>
      <c r="AA10" s="45"/>
      <c r="AB10" s="45"/>
      <c r="AC10" s="45"/>
      <c r="AD10" s="46">
        <f>データ!R6</f>
        <v>1980</v>
      </c>
      <c r="AE10" s="46"/>
      <c r="AF10" s="46"/>
      <c r="AG10" s="46"/>
      <c r="AH10" s="46"/>
      <c r="AI10" s="46"/>
      <c r="AJ10" s="46"/>
      <c r="AK10" s="2"/>
      <c r="AL10" s="46">
        <f>データ!V6</f>
        <v>100424</v>
      </c>
      <c r="AM10" s="46"/>
      <c r="AN10" s="46"/>
      <c r="AO10" s="46"/>
      <c r="AP10" s="46"/>
      <c r="AQ10" s="46"/>
      <c r="AR10" s="46"/>
      <c r="AS10" s="46"/>
      <c r="AT10" s="45">
        <f>データ!W6</f>
        <v>18.54</v>
      </c>
      <c r="AU10" s="45"/>
      <c r="AV10" s="45"/>
      <c r="AW10" s="45"/>
      <c r="AX10" s="45"/>
      <c r="AY10" s="45"/>
      <c r="AZ10" s="45"/>
      <c r="BA10" s="45"/>
      <c r="BB10" s="45">
        <f>データ!X6</f>
        <v>5416.61</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113</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VvmMTdCoizPBIheRcdhBXiOnl0VT/AcOEGBHayeWQs5oyjjlVqWy9V+IALMU6co/oP4soWA6jwgqA3xxFIxtww==" saltValue="UnyZrTN32zjS1KvRhZ2cD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122114</v>
      </c>
      <c r="D6" s="19">
        <f t="shared" si="3"/>
        <v>46</v>
      </c>
      <c r="E6" s="19">
        <f t="shared" si="3"/>
        <v>17</v>
      </c>
      <c r="F6" s="19">
        <f t="shared" si="3"/>
        <v>1</v>
      </c>
      <c r="G6" s="19">
        <f t="shared" si="3"/>
        <v>0</v>
      </c>
      <c r="H6" s="19" t="str">
        <f t="shared" si="3"/>
        <v>千葉県　成田市</v>
      </c>
      <c r="I6" s="19" t="str">
        <f t="shared" si="3"/>
        <v>法適用</v>
      </c>
      <c r="J6" s="19" t="str">
        <f t="shared" si="3"/>
        <v>下水道事業</v>
      </c>
      <c r="K6" s="19" t="str">
        <f t="shared" si="3"/>
        <v>公共下水道</v>
      </c>
      <c r="L6" s="19" t="str">
        <f t="shared" si="3"/>
        <v>Ac1</v>
      </c>
      <c r="M6" s="19" t="str">
        <f t="shared" si="3"/>
        <v>非設置</v>
      </c>
      <c r="N6" s="20" t="str">
        <f t="shared" si="3"/>
        <v>-</v>
      </c>
      <c r="O6" s="20">
        <f t="shared" si="3"/>
        <v>91.3</v>
      </c>
      <c r="P6" s="20">
        <f t="shared" si="3"/>
        <v>77.13</v>
      </c>
      <c r="Q6" s="20">
        <f t="shared" si="3"/>
        <v>81.41</v>
      </c>
      <c r="R6" s="20">
        <f t="shared" si="3"/>
        <v>1980</v>
      </c>
      <c r="S6" s="20">
        <f t="shared" si="3"/>
        <v>130318</v>
      </c>
      <c r="T6" s="20">
        <f t="shared" si="3"/>
        <v>213.84</v>
      </c>
      <c r="U6" s="20">
        <f t="shared" si="3"/>
        <v>609.41999999999996</v>
      </c>
      <c r="V6" s="20">
        <f t="shared" si="3"/>
        <v>100424</v>
      </c>
      <c r="W6" s="20">
        <f t="shared" si="3"/>
        <v>18.54</v>
      </c>
      <c r="X6" s="20">
        <f t="shared" si="3"/>
        <v>5416.61</v>
      </c>
      <c r="Y6" s="21" t="str">
        <f>IF(Y7="",NA(),Y7)</f>
        <v>-</v>
      </c>
      <c r="Z6" s="21" t="str">
        <f t="shared" ref="Z6:AH6" si="4">IF(Z7="",NA(),Z7)</f>
        <v>-</v>
      </c>
      <c r="AA6" s="21">
        <f t="shared" si="4"/>
        <v>103.94</v>
      </c>
      <c r="AB6" s="21">
        <f t="shared" si="4"/>
        <v>100.94</v>
      </c>
      <c r="AC6" s="21">
        <f t="shared" si="4"/>
        <v>98.74</v>
      </c>
      <c r="AD6" s="21" t="str">
        <f t="shared" si="4"/>
        <v>-</v>
      </c>
      <c r="AE6" s="21" t="str">
        <f t="shared" si="4"/>
        <v>-</v>
      </c>
      <c r="AF6" s="21">
        <f t="shared" si="4"/>
        <v>107.03</v>
      </c>
      <c r="AG6" s="21">
        <f t="shared" si="4"/>
        <v>106.55</v>
      </c>
      <c r="AH6" s="21">
        <f t="shared" si="4"/>
        <v>106.01</v>
      </c>
      <c r="AI6" s="20" t="str">
        <f>IF(AI7="","",IF(AI7="-","【-】","【"&amp;SUBSTITUTE(TEXT(AI7,"#,##0.00"),"-","△")&amp;"】"))</f>
        <v>【107.02】</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7.69</v>
      </c>
      <c r="AR6" s="21">
        <f t="shared" si="5"/>
        <v>5.95</v>
      </c>
      <c r="AS6" s="21">
        <f t="shared" si="5"/>
        <v>5.27</v>
      </c>
      <c r="AT6" s="20" t="str">
        <f>IF(AT7="","",IF(AT7="-","【-】","【"&amp;SUBSTITUTE(TEXT(AT7,"#,##0.00"),"-","△")&amp;"】"))</f>
        <v>【3.09】</v>
      </c>
      <c r="AU6" s="21" t="str">
        <f>IF(AU7="",NA(),AU7)</f>
        <v>-</v>
      </c>
      <c r="AV6" s="21" t="str">
        <f t="shared" ref="AV6:BD6" si="6">IF(AV7="",NA(),AV7)</f>
        <v>-</v>
      </c>
      <c r="AW6" s="21">
        <f t="shared" si="6"/>
        <v>81.34</v>
      </c>
      <c r="AX6" s="21">
        <f t="shared" si="6"/>
        <v>57.11</v>
      </c>
      <c r="AY6" s="21">
        <f t="shared" si="6"/>
        <v>74.03</v>
      </c>
      <c r="AZ6" s="21" t="str">
        <f t="shared" si="6"/>
        <v>-</v>
      </c>
      <c r="BA6" s="21" t="str">
        <f t="shared" si="6"/>
        <v>-</v>
      </c>
      <c r="BB6" s="21">
        <f t="shared" si="6"/>
        <v>73.02</v>
      </c>
      <c r="BC6" s="21">
        <f t="shared" si="6"/>
        <v>72.930000000000007</v>
      </c>
      <c r="BD6" s="21">
        <f t="shared" si="6"/>
        <v>80.08</v>
      </c>
      <c r="BE6" s="20" t="str">
        <f>IF(BE7="","",IF(BE7="-","【-】","【"&amp;SUBSTITUTE(TEXT(BE7,"#,##0.00"),"-","△")&amp;"】"))</f>
        <v>【71.39】</v>
      </c>
      <c r="BF6" s="21" t="str">
        <f>IF(BF7="",NA(),BF7)</f>
        <v>-</v>
      </c>
      <c r="BG6" s="21" t="str">
        <f t="shared" ref="BG6:BO6" si="7">IF(BG7="",NA(),BG7)</f>
        <v>-</v>
      </c>
      <c r="BH6" s="21">
        <f t="shared" si="7"/>
        <v>307.92</v>
      </c>
      <c r="BI6" s="21">
        <f t="shared" si="7"/>
        <v>307.74</v>
      </c>
      <c r="BJ6" s="21">
        <f t="shared" si="7"/>
        <v>306.43</v>
      </c>
      <c r="BK6" s="21" t="str">
        <f t="shared" si="7"/>
        <v>-</v>
      </c>
      <c r="BL6" s="21" t="str">
        <f t="shared" si="7"/>
        <v>-</v>
      </c>
      <c r="BM6" s="21">
        <f t="shared" si="7"/>
        <v>708.89</v>
      </c>
      <c r="BN6" s="21">
        <f t="shared" si="7"/>
        <v>730.52</v>
      </c>
      <c r="BO6" s="21">
        <f t="shared" si="7"/>
        <v>672.33</v>
      </c>
      <c r="BP6" s="20" t="str">
        <f>IF(BP7="","",IF(BP7="-","【-】","【"&amp;SUBSTITUTE(TEXT(BP7,"#,##0.00"),"-","△")&amp;"】"))</f>
        <v>【669.11】</v>
      </c>
      <c r="BQ6" s="21" t="str">
        <f>IF(BQ7="",NA(),BQ7)</f>
        <v>-</v>
      </c>
      <c r="BR6" s="21" t="str">
        <f t="shared" ref="BR6:BZ6" si="8">IF(BR7="",NA(),BR7)</f>
        <v>-</v>
      </c>
      <c r="BS6" s="21">
        <f t="shared" si="8"/>
        <v>66.23</v>
      </c>
      <c r="BT6" s="21">
        <f t="shared" si="8"/>
        <v>60.59</v>
      </c>
      <c r="BU6" s="21">
        <f t="shared" si="8"/>
        <v>59.66</v>
      </c>
      <c r="BV6" s="21" t="str">
        <f t="shared" si="8"/>
        <v>-</v>
      </c>
      <c r="BW6" s="21" t="str">
        <f t="shared" si="8"/>
        <v>-</v>
      </c>
      <c r="BX6" s="21">
        <f t="shared" si="8"/>
        <v>97.91</v>
      </c>
      <c r="BY6" s="21">
        <f t="shared" si="8"/>
        <v>98.61</v>
      </c>
      <c r="BZ6" s="21">
        <f t="shared" si="8"/>
        <v>98.75</v>
      </c>
      <c r="CA6" s="20" t="str">
        <f>IF(CA7="","",IF(CA7="-","【-】","【"&amp;SUBSTITUTE(TEXT(CA7,"#,##0.00"),"-","△")&amp;"】"))</f>
        <v>【99.73】</v>
      </c>
      <c r="CB6" s="21" t="str">
        <f>IF(CB7="",NA(),CB7)</f>
        <v>-</v>
      </c>
      <c r="CC6" s="21" t="str">
        <f t="shared" ref="CC6:CK6" si="9">IF(CC7="",NA(),CC7)</f>
        <v>-</v>
      </c>
      <c r="CD6" s="21">
        <f t="shared" si="9"/>
        <v>177.4</v>
      </c>
      <c r="CE6" s="21">
        <f t="shared" si="9"/>
        <v>188.3</v>
      </c>
      <c r="CF6" s="21">
        <f t="shared" si="9"/>
        <v>191.68</v>
      </c>
      <c r="CG6" s="21" t="str">
        <f t="shared" si="9"/>
        <v>-</v>
      </c>
      <c r="CH6" s="21" t="str">
        <f t="shared" si="9"/>
        <v>-</v>
      </c>
      <c r="CI6" s="21">
        <f t="shared" si="9"/>
        <v>144.11000000000001</v>
      </c>
      <c r="CJ6" s="21">
        <f t="shared" si="9"/>
        <v>141.24</v>
      </c>
      <c r="CK6" s="21">
        <f t="shared" si="9"/>
        <v>142.03</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61.32</v>
      </c>
      <c r="CU6" s="21">
        <f t="shared" si="10"/>
        <v>61.7</v>
      </c>
      <c r="CV6" s="21">
        <f t="shared" si="10"/>
        <v>63.04</v>
      </c>
      <c r="CW6" s="20" t="str">
        <f>IF(CW7="","",IF(CW7="-","【-】","【"&amp;SUBSTITUTE(TEXT(CW7,"#,##0.00"),"-","△")&amp;"】"))</f>
        <v>【59.99】</v>
      </c>
      <c r="CX6" s="21" t="str">
        <f>IF(CX7="",NA(),CX7)</f>
        <v>-</v>
      </c>
      <c r="CY6" s="21" t="str">
        <f t="shared" ref="CY6:DG6" si="11">IF(CY7="",NA(),CY7)</f>
        <v>-</v>
      </c>
      <c r="CZ6" s="21">
        <f t="shared" si="11"/>
        <v>97.48</v>
      </c>
      <c r="DA6" s="21">
        <f t="shared" si="11"/>
        <v>97.48</v>
      </c>
      <c r="DB6" s="21">
        <f t="shared" si="11"/>
        <v>97.52</v>
      </c>
      <c r="DC6" s="21" t="str">
        <f t="shared" si="11"/>
        <v>-</v>
      </c>
      <c r="DD6" s="21" t="str">
        <f t="shared" si="11"/>
        <v>-</v>
      </c>
      <c r="DE6" s="21">
        <f t="shared" si="11"/>
        <v>94.58</v>
      </c>
      <c r="DF6" s="21">
        <f t="shared" si="11"/>
        <v>94.56</v>
      </c>
      <c r="DG6" s="21">
        <f t="shared" si="11"/>
        <v>94.75</v>
      </c>
      <c r="DH6" s="20" t="str">
        <f>IF(DH7="","",IF(DH7="-","【-】","【"&amp;SUBSTITUTE(TEXT(DH7,"#,##0.00"),"-","△")&amp;"】"))</f>
        <v>【95.72】</v>
      </c>
      <c r="DI6" s="21" t="str">
        <f>IF(DI7="",NA(),DI7)</f>
        <v>-</v>
      </c>
      <c r="DJ6" s="21" t="str">
        <f t="shared" ref="DJ6:DR6" si="12">IF(DJ7="",NA(),DJ7)</f>
        <v>-</v>
      </c>
      <c r="DK6" s="21">
        <f t="shared" si="12"/>
        <v>3.61</v>
      </c>
      <c r="DL6" s="21">
        <f t="shared" si="12"/>
        <v>7.1</v>
      </c>
      <c r="DM6" s="21">
        <f t="shared" si="12"/>
        <v>10.62</v>
      </c>
      <c r="DN6" s="21" t="str">
        <f t="shared" si="12"/>
        <v>-</v>
      </c>
      <c r="DO6" s="21" t="str">
        <f t="shared" si="12"/>
        <v>-</v>
      </c>
      <c r="DP6" s="21">
        <f t="shared" si="12"/>
        <v>31.01</v>
      </c>
      <c r="DQ6" s="21">
        <f t="shared" si="12"/>
        <v>28.87</v>
      </c>
      <c r="DR6" s="21">
        <f t="shared" si="12"/>
        <v>31.34</v>
      </c>
      <c r="DS6" s="20" t="str">
        <f>IF(DS7="","",IF(DS7="-","【-】","【"&amp;SUBSTITUTE(TEXT(DS7,"#,##0.00"),"-","△")&amp;"】"))</f>
        <v>【38.17】</v>
      </c>
      <c r="DT6" s="21" t="str">
        <f>IF(DT7="",NA(),DT7)</f>
        <v>-</v>
      </c>
      <c r="DU6" s="21" t="str">
        <f t="shared" ref="DU6:EC6" si="13">IF(DU7="",NA(),DU7)</f>
        <v>-</v>
      </c>
      <c r="DV6" s="21">
        <f t="shared" si="13"/>
        <v>0.22</v>
      </c>
      <c r="DW6" s="21">
        <f t="shared" si="13"/>
        <v>0.22</v>
      </c>
      <c r="DX6" s="21">
        <f t="shared" si="13"/>
        <v>9.18</v>
      </c>
      <c r="DY6" s="21" t="str">
        <f t="shared" si="13"/>
        <v>-</v>
      </c>
      <c r="DZ6" s="21" t="str">
        <f t="shared" si="13"/>
        <v>-</v>
      </c>
      <c r="EA6" s="21">
        <f t="shared" si="13"/>
        <v>4.95</v>
      </c>
      <c r="EB6" s="21">
        <f t="shared" si="13"/>
        <v>5.64</v>
      </c>
      <c r="EC6" s="21">
        <f t="shared" si="13"/>
        <v>6.43</v>
      </c>
      <c r="ED6" s="20" t="str">
        <f>IF(ED7="","",IF(ED7="-","【-】","【"&amp;SUBSTITUTE(TEXT(ED7,"#,##0.00"),"-","△")&amp;"】"))</f>
        <v>【6.54】</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0.19</v>
      </c>
      <c r="EM6" s="21">
        <f t="shared" si="14"/>
        <v>0.19</v>
      </c>
      <c r="EN6" s="21">
        <f t="shared" si="14"/>
        <v>0.19</v>
      </c>
      <c r="EO6" s="20" t="str">
        <f>IF(EO7="","",IF(EO7="-","【-】","【"&amp;SUBSTITUTE(TEXT(EO7,"#,##0.00"),"-","△")&amp;"】"))</f>
        <v>【0.24】</v>
      </c>
    </row>
    <row r="7" spans="1:148" s="22" customFormat="1" x14ac:dyDescent="0.2">
      <c r="A7" s="14"/>
      <c r="B7" s="23">
        <v>2021</v>
      </c>
      <c r="C7" s="23">
        <v>122114</v>
      </c>
      <c r="D7" s="23">
        <v>46</v>
      </c>
      <c r="E7" s="23">
        <v>17</v>
      </c>
      <c r="F7" s="23">
        <v>1</v>
      </c>
      <c r="G7" s="23">
        <v>0</v>
      </c>
      <c r="H7" s="23" t="s">
        <v>96</v>
      </c>
      <c r="I7" s="23" t="s">
        <v>97</v>
      </c>
      <c r="J7" s="23" t="s">
        <v>98</v>
      </c>
      <c r="K7" s="23" t="s">
        <v>99</v>
      </c>
      <c r="L7" s="23" t="s">
        <v>100</v>
      </c>
      <c r="M7" s="23" t="s">
        <v>101</v>
      </c>
      <c r="N7" s="24" t="s">
        <v>102</v>
      </c>
      <c r="O7" s="24">
        <v>91.3</v>
      </c>
      <c r="P7" s="24">
        <v>77.13</v>
      </c>
      <c r="Q7" s="24">
        <v>81.41</v>
      </c>
      <c r="R7" s="24">
        <v>1980</v>
      </c>
      <c r="S7" s="24">
        <v>130318</v>
      </c>
      <c r="T7" s="24">
        <v>213.84</v>
      </c>
      <c r="U7" s="24">
        <v>609.41999999999996</v>
      </c>
      <c r="V7" s="24">
        <v>100424</v>
      </c>
      <c r="W7" s="24">
        <v>18.54</v>
      </c>
      <c r="X7" s="24">
        <v>5416.61</v>
      </c>
      <c r="Y7" s="24" t="s">
        <v>102</v>
      </c>
      <c r="Z7" s="24" t="s">
        <v>102</v>
      </c>
      <c r="AA7" s="24">
        <v>103.94</v>
      </c>
      <c r="AB7" s="24">
        <v>100.94</v>
      </c>
      <c r="AC7" s="24">
        <v>98.74</v>
      </c>
      <c r="AD7" s="24" t="s">
        <v>102</v>
      </c>
      <c r="AE7" s="24" t="s">
        <v>102</v>
      </c>
      <c r="AF7" s="24">
        <v>107.03</v>
      </c>
      <c r="AG7" s="24">
        <v>106.55</v>
      </c>
      <c r="AH7" s="24">
        <v>106.01</v>
      </c>
      <c r="AI7" s="24">
        <v>107.02</v>
      </c>
      <c r="AJ7" s="24" t="s">
        <v>102</v>
      </c>
      <c r="AK7" s="24" t="s">
        <v>102</v>
      </c>
      <c r="AL7" s="24">
        <v>0</v>
      </c>
      <c r="AM7" s="24">
        <v>0</v>
      </c>
      <c r="AN7" s="24">
        <v>0</v>
      </c>
      <c r="AO7" s="24" t="s">
        <v>102</v>
      </c>
      <c r="AP7" s="24" t="s">
        <v>102</v>
      </c>
      <c r="AQ7" s="24">
        <v>7.69</v>
      </c>
      <c r="AR7" s="24">
        <v>5.95</v>
      </c>
      <c r="AS7" s="24">
        <v>5.27</v>
      </c>
      <c r="AT7" s="24">
        <v>3.09</v>
      </c>
      <c r="AU7" s="24" t="s">
        <v>102</v>
      </c>
      <c r="AV7" s="24" t="s">
        <v>102</v>
      </c>
      <c r="AW7" s="24">
        <v>81.34</v>
      </c>
      <c r="AX7" s="24">
        <v>57.11</v>
      </c>
      <c r="AY7" s="24">
        <v>74.03</v>
      </c>
      <c r="AZ7" s="24" t="s">
        <v>102</v>
      </c>
      <c r="BA7" s="24" t="s">
        <v>102</v>
      </c>
      <c r="BB7" s="24">
        <v>73.02</v>
      </c>
      <c r="BC7" s="24">
        <v>72.930000000000007</v>
      </c>
      <c r="BD7" s="24">
        <v>80.08</v>
      </c>
      <c r="BE7" s="24">
        <v>71.39</v>
      </c>
      <c r="BF7" s="24" t="s">
        <v>102</v>
      </c>
      <c r="BG7" s="24" t="s">
        <v>102</v>
      </c>
      <c r="BH7" s="24">
        <v>307.92</v>
      </c>
      <c r="BI7" s="24">
        <v>307.74</v>
      </c>
      <c r="BJ7" s="24">
        <v>306.43</v>
      </c>
      <c r="BK7" s="24" t="s">
        <v>102</v>
      </c>
      <c r="BL7" s="24" t="s">
        <v>102</v>
      </c>
      <c r="BM7" s="24">
        <v>708.89</v>
      </c>
      <c r="BN7" s="24">
        <v>730.52</v>
      </c>
      <c r="BO7" s="24">
        <v>672.33</v>
      </c>
      <c r="BP7" s="24">
        <v>669.11</v>
      </c>
      <c r="BQ7" s="24" t="s">
        <v>102</v>
      </c>
      <c r="BR7" s="24" t="s">
        <v>102</v>
      </c>
      <c r="BS7" s="24">
        <v>66.23</v>
      </c>
      <c r="BT7" s="24">
        <v>60.59</v>
      </c>
      <c r="BU7" s="24">
        <v>59.66</v>
      </c>
      <c r="BV7" s="24" t="s">
        <v>102</v>
      </c>
      <c r="BW7" s="24" t="s">
        <v>102</v>
      </c>
      <c r="BX7" s="24">
        <v>97.91</v>
      </c>
      <c r="BY7" s="24">
        <v>98.61</v>
      </c>
      <c r="BZ7" s="24">
        <v>98.75</v>
      </c>
      <c r="CA7" s="24">
        <v>99.73</v>
      </c>
      <c r="CB7" s="24" t="s">
        <v>102</v>
      </c>
      <c r="CC7" s="24" t="s">
        <v>102</v>
      </c>
      <c r="CD7" s="24">
        <v>177.4</v>
      </c>
      <c r="CE7" s="24">
        <v>188.3</v>
      </c>
      <c r="CF7" s="24">
        <v>191.68</v>
      </c>
      <c r="CG7" s="24" t="s">
        <v>102</v>
      </c>
      <c r="CH7" s="24" t="s">
        <v>102</v>
      </c>
      <c r="CI7" s="24">
        <v>144.11000000000001</v>
      </c>
      <c r="CJ7" s="24">
        <v>141.24</v>
      </c>
      <c r="CK7" s="24">
        <v>142.03</v>
      </c>
      <c r="CL7" s="24">
        <v>134.97999999999999</v>
      </c>
      <c r="CM7" s="24" t="s">
        <v>102</v>
      </c>
      <c r="CN7" s="24" t="s">
        <v>102</v>
      </c>
      <c r="CO7" s="24" t="s">
        <v>102</v>
      </c>
      <c r="CP7" s="24" t="s">
        <v>102</v>
      </c>
      <c r="CQ7" s="24" t="s">
        <v>102</v>
      </c>
      <c r="CR7" s="24" t="s">
        <v>102</v>
      </c>
      <c r="CS7" s="24" t="s">
        <v>102</v>
      </c>
      <c r="CT7" s="24">
        <v>61.32</v>
      </c>
      <c r="CU7" s="24">
        <v>61.7</v>
      </c>
      <c r="CV7" s="24">
        <v>63.04</v>
      </c>
      <c r="CW7" s="24">
        <v>59.99</v>
      </c>
      <c r="CX7" s="24" t="s">
        <v>102</v>
      </c>
      <c r="CY7" s="24" t="s">
        <v>102</v>
      </c>
      <c r="CZ7" s="24">
        <v>97.48</v>
      </c>
      <c r="DA7" s="24">
        <v>97.48</v>
      </c>
      <c r="DB7" s="24">
        <v>97.52</v>
      </c>
      <c r="DC7" s="24" t="s">
        <v>102</v>
      </c>
      <c r="DD7" s="24" t="s">
        <v>102</v>
      </c>
      <c r="DE7" s="24">
        <v>94.58</v>
      </c>
      <c r="DF7" s="24">
        <v>94.56</v>
      </c>
      <c r="DG7" s="24">
        <v>94.75</v>
      </c>
      <c r="DH7" s="24">
        <v>95.72</v>
      </c>
      <c r="DI7" s="24" t="s">
        <v>102</v>
      </c>
      <c r="DJ7" s="24" t="s">
        <v>102</v>
      </c>
      <c r="DK7" s="24">
        <v>3.61</v>
      </c>
      <c r="DL7" s="24">
        <v>7.1</v>
      </c>
      <c r="DM7" s="24">
        <v>10.62</v>
      </c>
      <c r="DN7" s="24" t="s">
        <v>102</v>
      </c>
      <c r="DO7" s="24" t="s">
        <v>102</v>
      </c>
      <c r="DP7" s="24">
        <v>31.01</v>
      </c>
      <c r="DQ7" s="24">
        <v>28.87</v>
      </c>
      <c r="DR7" s="24">
        <v>31.34</v>
      </c>
      <c r="DS7" s="24">
        <v>38.17</v>
      </c>
      <c r="DT7" s="24" t="s">
        <v>102</v>
      </c>
      <c r="DU7" s="24" t="s">
        <v>102</v>
      </c>
      <c r="DV7" s="24">
        <v>0.22</v>
      </c>
      <c r="DW7" s="24">
        <v>0.22</v>
      </c>
      <c r="DX7" s="24">
        <v>9.18</v>
      </c>
      <c r="DY7" s="24" t="s">
        <v>102</v>
      </c>
      <c r="DZ7" s="24" t="s">
        <v>102</v>
      </c>
      <c r="EA7" s="24">
        <v>4.95</v>
      </c>
      <c r="EB7" s="24">
        <v>5.64</v>
      </c>
      <c r="EC7" s="24">
        <v>6.43</v>
      </c>
      <c r="ED7" s="24">
        <v>6.54</v>
      </c>
      <c r="EE7" s="24" t="s">
        <v>102</v>
      </c>
      <c r="EF7" s="24" t="s">
        <v>102</v>
      </c>
      <c r="EG7" s="24">
        <v>0</v>
      </c>
      <c r="EH7" s="24">
        <v>0</v>
      </c>
      <c r="EI7" s="24">
        <v>0</v>
      </c>
      <c r="EJ7" s="24" t="s">
        <v>102</v>
      </c>
      <c r="EK7" s="24" t="s">
        <v>102</v>
      </c>
      <c r="EL7" s="24">
        <v>0.19</v>
      </c>
      <c r="EM7" s="24">
        <v>0.19</v>
      </c>
      <c r="EN7" s="24">
        <v>0.19</v>
      </c>
      <c r="EO7" s="24">
        <v>0.24</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中村 碧</cp:lastModifiedBy>
  <dcterms:created xsi:type="dcterms:W3CDTF">2023-01-12T23:28:47Z</dcterms:created>
  <dcterms:modified xsi:type="dcterms:W3CDTF">2023-02-01T04:18:04Z</dcterms:modified>
  <cp:category/>
</cp:coreProperties>
</file>