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9dcfs001\共有フォルダ\水道企業部\業務課\3 企画財政班\04_企画財政R3\17決算書類\06決算等に関する調査及び決算書送付等\R3経営比較分析表（千葉県庁市町村課）\R3公営企業に係る経営比較分析表(令和２年度決算)\"/>
    </mc:Choice>
  </mc:AlternateContent>
  <workbookProtection workbookAlgorithmName="SHA-512" workbookHashValue="KlN2z2AkIoRYP4k/w3iEJbHhusV5LYYQZjjeGxATI134ugtC546bEy+eU8N2cfV8pil7PnLRTeqVFpD8PGeu3w==" workbookSaltValue="NJgIZ3tMNAklQSaG8Br4dA=="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<sst xmlns="http://schemas.openxmlformats.org/spreadsheetml/2006/main" count="231" uniqueCount="115">
  <si>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</si>
  <si>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</si>
  <si>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</si>
  <si>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</si>
  <si>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</si>
  <si>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</si>
  <si>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</si>
  <si>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</si>
  <si>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</si>
  <si>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</si>
  <si>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</si>
  <si>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</si>
  <si>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</si>
  <si>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</si>
  <si>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</si>
  <si>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</si>
  <si>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</si>
  <si>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</si>
  <si>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</si>
  <si>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</si>
  <si>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</si>
  <si>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</si>
  <si>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</si>
  <si>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</si>
  <si>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</si>
  <si>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</si>
  <si>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</si>
  <si>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</si>
  <si>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</si>
  <si>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</si>
  <si>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</si>
  <si>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</si>
  <si>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</si>
  <si>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</si>
  <si>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</si>
  <si>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</si>
  <si>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</si>
  <si>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</si>
  <si>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</si>
  <si>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</si>
  <si>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</si>
  <si>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</si>
  <si>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</si>
  <si>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</si>
  <si>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</si>
  <si>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</si>
  <si>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</si>
  <si>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</si>
  <si>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</si>
  <si>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</si>
  <si>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</si>
  <si>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</si>
  <si>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</si>
  <si>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</si>
  <si>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</si>
  <si>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</si>
  <si>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</si>
  <si>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</si>
  <si>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</si>
  <si>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</si>
  <si>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</si>
  <si>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</si>
  <si>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</si>
  <si>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</si>
  <si>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</si>
  <si>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</si>
  <si>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</si>
  <si>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</si>
  <si>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</si>
  <si>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</si>
  <si>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</si>
  <si>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</si>
  <si>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</si>
  <si>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</si>
  <si>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</si>
  <si>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</si>
  <si>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</si>
  <si>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</si>
  <si>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</si>
  <si>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</si>
  <si>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</si>
  <si>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</si>
  <si>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</si>
  <si>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</si>
  <si>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</si>
  <si>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</si>
  <si>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</si>
  <si>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</si>
  <si>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</si>
  <si>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</si>
  <si>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</si>
  <si>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</si>
  <si>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</si>
  <si>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印旛郡市広域市町村圏事務組合（事業会計分）</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</si>
  <si>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</si>
  <si>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</si>
  <si>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</si>
  <si>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</si>
  <si>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</si>
  <si>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</si>
  <si>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</si>
  <si>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</si>
  <si>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</si>
  <si>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</si>
  <si>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</si>
  <si>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</si>
  <si>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</si>
  <si>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</si>
  <si>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</si>
  <si>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</si>
  <si>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</si>
  <si>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</si>
  <si>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当組合の管路が法定耐用年数を超えるのは令和４年度以降のため、管路経年化率は０で推移している。
　また、現状は管路の維持管理に努めており、更新は実施していない。
　今後も将来の大規模更新を見据え、耐震化率の向上及び更新事業の平準化を目指しつつ、更新投資のあり方について引き続き検討していく。</t>
    <rPh sb="82" eb="84">
      <t>コンゴ</t>
    </rPh>
    <rPh sb="85" eb="87">
      <t>ショウライ</t>
    </rPh>
    <rPh sb="88" eb="91">
      <t>ダイキボ</t>
    </rPh>
    <rPh sb="91" eb="93">
      <t>コウシン</t>
    </rPh>
    <rPh sb="94" eb="96">
      <t>ミス</t>
    </rPh>
    <rPh sb="98" eb="101">
      <t>タイシンカ</t>
    </rPh>
    <rPh sb="101" eb="102">
      <t>リツ</t>
    </rPh>
    <rPh sb="103" eb="105">
      <t>コウジョウ</t>
    </rPh>
    <rPh sb="105" eb="106">
      <t>オヨ</t>
    </rPh>
    <rPh sb="107" eb="109">
      <t>コウシン</t>
    </rPh>
    <rPh sb="109" eb="111">
      <t>ジギョウ</t>
    </rPh>
    <rPh sb="112" eb="115">
      <t>ヘイジュンカ</t>
    </rPh>
    <rPh sb="116" eb="118">
      <t>メザ</t>
    </rPh>
    <rPh sb="122" eb="124">
      <t>コウシン</t>
    </rPh>
    <rPh sb="124" eb="126">
      <t>トウシ</t>
    </rPh>
    <rPh sb="129" eb="130">
      <t>カタ</t>
    </rPh>
    <rPh sb="138" eb="140">
      <t>ケントウ</t>
    </rPh>
    <phoneticPr fontId="4"/>
  </si>
  <si>
    <t>　財政状態は概ね良好であるが、今後も収支バランスに留意し、経営の健全性の確保に努める。
　当組合の効率性の高さは、浄水方法の特殊性が一因である。しかし、組織体制及び業務の更なる見直し等に取り組むことで、人件費、工事費及び委託料等の経費縮減を図り効率性を更に高める必要がある。
　近年は給水人口の減少等による水需要の鈍化が顕著であり、給水収益の伸びは見込めない状況である。一方、創設事業に加え、施設老朽化による大規模更新が控えているため、企業債残高の増加が見込まれる。そこで、資本投下の効率を高めつつ、施設更新のための財源確保を前提とした適正な料金水準について引き続き検討を続ける。
　また、今後の社会情勢の変化に対応するため、令和３年３月に策定した当組合水道ビジョン・経営戦略を適時見直し、施策の効果を検証していく。</t>
    <rPh sb="1" eb="3">
      <t>ザイセイ</t>
    </rPh>
    <rPh sb="3" eb="5">
      <t>ジョウタイ</t>
    </rPh>
    <rPh sb="6" eb="7">
      <t>オオム</t>
    </rPh>
    <rPh sb="8" eb="10">
      <t>リョウコウ</t>
    </rPh>
    <rPh sb="15" eb="17">
      <t>コンゴ</t>
    </rPh>
    <rPh sb="18" eb="20">
      <t>シュウシ</t>
    </rPh>
    <rPh sb="25" eb="27">
      <t>リュウイ</t>
    </rPh>
    <rPh sb="29" eb="31">
      <t>ケイエイ</t>
    </rPh>
    <rPh sb="32" eb="35">
      <t>ケンゼンセイ</t>
    </rPh>
    <rPh sb="36" eb="38">
      <t>カクホ</t>
    </rPh>
    <rPh sb="39" eb="40">
      <t>ツト</t>
    </rPh>
    <rPh sb="45" eb="46">
      <t>トウ</t>
    </rPh>
    <rPh sb="46" eb="48">
      <t>クミアイ</t>
    </rPh>
    <rPh sb="49" eb="52">
      <t>コウリツセイ</t>
    </rPh>
    <rPh sb="53" eb="54">
      <t>タカ</t>
    </rPh>
    <rPh sb="57" eb="59">
      <t>ジョウスイ</t>
    </rPh>
    <rPh sb="59" eb="61">
      <t>ホウホウ</t>
    </rPh>
    <rPh sb="62" eb="65">
      <t>トクシュセイ</t>
    </rPh>
    <rPh sb="66" eb="68">
      <t>イチイン</t>
    </rPh>
    <rPh sb="76" eb="78">
      <t>ソシキ</t>
    </rPh>
    <rPh sb="78" eb="80">
      <t>タイセイ</t>
    </rPh>
    <rPh sb="80" eb="81">
      <t>オヨ</t>
    </rPh>
    <rPh sb="82" eb="84">
      <t>ギョウム</t>
    </rPh>
    <rPh sb="88" eb="90">
      <t>ミナオ</t>
    </rPh>
    <rPh sb="91" eb="92">
      <t>トウ</t>
    </rPh>
    <rPh sb="93" eb="94">
      <t>ト</t>
    </rPh>
    <rPh sb="95" eb="96">
      <t>ク</t>
    </rPh>
    <rPh sb="101" eb="104">
      <t>ジンケンヒ</t>
    </rPh>
    <rPh sb="105" eb="108">
      <t>コウジヒ</t>
    </rPh>
    <rPh sb="108" eb="109">
      <t>オヨ</t>
    </rPh>
    <rPh sb="110" eb="113">
      <t>イタクリョウ</t>
    </rPh>
    <rPh sb="113" eb="114">
      <t>トウ</t>
    </rPh>
    <rPh sb="115" eb="117">
      <t>ケイヒ</t>
    </rPh>
    <rPh sb="117" eb="119">
      <t>シュクゲン</t>
    </rPh>
    <rPh sb="120" eb="121">
      <t>ハカ</t>
    </rPh>
    <rPh sb="131" eb="133">
      <t>ヒツヨウ</t>
    </rPh>
    <rPh sb="139" eb="141">
      <t>キンネン</t>
    </rPh>
    <rPh sb="142" eb="144">
      <t>キュウスイ</t>
    </rPh>
    <rPh sb="144" eb="146">
      <t>ジンコウ</t>
    </rPh>
    <rPh sb="147" eb="149">
      <t>ゲンショウ</t>
    </rPh>
    <rPh sb="149" eb="150">
      <t>トウ</t>
    </rPh>
    <rPh sb="153" eb="154">
      <t>ミズ</t>
    </rPh>
    <rPh sb="154" eb="156">
      <t>ジュヨウ</t>
    </rPh>
    <rPh sb="157" eb="159">
      <t>ドンカ</t>
    </rPh>
    <rPh sb="160" eb="162">
      <t>ケンチョ</t>
    </rPh>
    <rPh sb="166" eb="168">
      <t>キュウスイ</t>
    </rPh>
    <rPh sb="168" eb="170">
      <t>シュウエキ</t>
    </rPh>
    <rPh sb="171" eb="172">
      <t>ノ</t>
    </rPh>
    <rPh sb="174" eb="176">
      <t>ミコ</t>
    </rPh>
    <rPh sb="179" eb="181">
      <t>ジョウキョウ</t>
    </rPh>
    <rPh sb="185" eb="187">
      <t>イッポウ</t>
    </rPh>
    <rPh sb="188" eb="190">
      <t>ソウセツ</t>
    </rPh>
    <rPh sb="190" eb="192">
      <t>ジギョウ</t>
    </rPh>
    <rPh sb="193" eb="194">
      <t>クワ</t>
    </rPh>
    <rPh sb="196" eb="198">
      <t>シセツ</t>
    </rPh>
    <rPh sb="198" eb="201">
      <t>ロウキュウカ</t>
    </rPh>
    <rPh sb="204" eb="207">
      <t>ダイキボ</t>
    </rPh>
    <rPh sb="207" eb="209">
      <t>コウシン</t>
    </rPh>
    <rPh sb="210" eb="211">
      <t>ヒカ</t>
    </rPh>
    <rPh sb="218" eb="220">
      <t>キギョウ</t>
    </rPh>
    <rPh sb="220" eb="221">
      <t>サイ</t>
    </rPh>
    <rPh sb="221" eb="223">
      <t>ザンダカ</t>
    </rPh>
    <rPh sb="224" eb="226">
      <t>ゾウカ</t>
    </rPh>
    <rPh sb="227" eb="229">
      <t>ミコ</t>
    </rPh>
    <rPh sb="237" eb="239">
      <t>シホン</t>
    </rPh>
    <rPh sb="239" eb="241">
      <t>トウカ</t>
    </rPh>
    <rPh sb="242" eb="244">
      <t>コウリツ</t>
    </rPh>
    <rPh sb="245" eb="246">
      <t>タカ</t>
    </rPh>
    <rPh sb="250" eb="252">
      <t>シセツ</t>
    </rPh>
    <rPh sb="252" eb="254">
      <t>コウシン</t>
    </rPh>
    <rPh sb="258" eb="260">
      <t>ザイゲン</t>
    </rPh>
    <rPh sb="260" eb="262">
      <t>カクホ</t>
    </rPh>
    <rPh sb="263" eb="265">
      <t>ゼンテイ</t>
    </rPh>
    <rPh sb="268" eb="270">
      <t>テキセイ</t>
    </rPh>
    <rPh sb="271" eb="273">
      <t>リョウキン</t>
    </rPh>
    <rPh sb="273" eb="275">
      <t>スイジュン</t>
    </rPh>
    <rPh sb="279" eb="280">
      <t>ヒ</t>
    </rPh>
    <rPh sb="281" eb="282">
      <t>ツヅ</t>
    </rPh>
    <rPh sb="283" eb="285">
      <t>ケントウ</t>
    </rPh>
    <rPh sb="286" eb="287">
      <t>ツヅ</t>
    </rPh>
    <rPh sb="295" eb="297">
      <t>コンゴ</t>
    </rPh>
    <rPh sb="298" eb="300">
      <t>シャカイ</t>
    </rPh>
    <rPh sb="300" eb="302">
      <t>ジョウセイ</t>
    </rPh>
    <rPh sb="303" eb="305">
      <t>ヘンカ</t>
    </rPh>
    <rPh sb="306" eb="308">
      <t>タイオウ</t>
    </rPh>
    <rPh sb="313" eb="315">
      <t>レイワ</t>
    </rPh>
    <rPh sb="316" eb="317">
      <t>ネン</t>
    </rPh>
    <rPh sb="318" eb="319">
      <t>ガツ</t>
    </rPh>
    <rPh sb="320" eb="322">
      <t>サクテイ</t>
    </rPh>
    <rPh sb="324" eb="325">
      <t>トウ</t>
    </rPh>
    <rPh sb="325" eb="327">
      <t>クミアイ</t>
    </rPh>
    <rPh sb="327" eb="329">
      <t>スイドウ</t>
    </rPh>
    <rPh sb="334" eb="336">
      <t>ケイエイ</t>
    </rPh>
    <rPh sb="336" eb="338">
      <t>センリャク</t>
    </rPh>
    <rPh sb="339" eb="341">
      <t>テキジ</t>
    </rPh>
    <rPh sb="341" eb="343">
      <t>ミナオ</t>
    </rPh>
    <rPh sb="345" eb="346">
      <t>セ</t>
    </rPh>
    <rPh sb="346" eb="347">
      <t>サク</t>
    </rPh>
    <rPh sb="348" eb="350">
      <t>コウカ</t>
    </rPh>
    <rPh sb="351" eb="353">
      <t>ケンショウ</t>
    </rPh>
    <phoneticPr fontId="4"/>
  </si>
  <si>
    <t>　経常収支比率は、過去５年間100％を上回っており比較的良好である。しかし、令和元年度から類似団体の平均値を下回っており、費用削減等の更なる経営改善を図っていくことが必要である。
　累積欠損金は生じておらず、流動比率も類似団体の平均値より高いため、財政状態は健全であるといえる。
　当組合は創設事業を継続している団体であり、現時点では浄水場等を有しておらず、取水から浄水処理までを第三者委託で行っている。そのため、企業債残高対給水収益比率、施設利用率及び有収率は、類似団体の平均値と比較して良好な値となっている。
　一方、給水原価は上昇傾向にあり、料金回収率は100％を上回っているものの、近年は低下傾向であることから、適正な料金水準により将来の更新投資等に充てる財源が確保されているか今後注視する必要がある。</t>
    <rPh sb="1" eb="3">
      <t>ケイジョウ</t>
    </rPh>
    <rPh sb="3" eb="5">
      <t>シュウシ</t>
    </rPh>
    <rPh sb="5" eb="7">
      <t>ヒリツ</t>
    </rPh>
    <rPh sb="9" eb="11">
      <t>カコ</t>
    </rPh>
    <rPh sb="12" eb="14">
      <t>ネンカン</t>
    </rPh>
    <rPh sb="19" eb="21">
      <t>ウワマワ</t>
    </rPh>
    <rPh sb="25" eb="28">
      <t>ヒカクテキ</t>
    </rPh>
    <rPh sb="28" eb="30">
      <t>リョウコウ</t>
    </rPh>
    <rPh sb="38" eb="40">
      <t>レイワ</t>
    </rPh>
    <rPh sb="40" eb="41">
      <t>ガン</t>
    </rPh>
    <rPh sb="41" eb="43">
      <t>ネンド</t>
    </rPh>
    <rPh sb="45" eb="47">
      <t>ルイジ</t>
    </rPh>
    <rPh sb="47" eb="49">
      <t>ダンタイ</t>
    </rPh>
    <rPh sb="50" eb="53">
      <t>ヘイキンチ</t>
    </rPh>
    <rPh sb="54" eb="56">
      <t>シタマワ</t>
    </rPh>
    <rPh sb="65" eb="66">
      <t>トウ</t>
    </rPh>
    <rPh sb="70" eb="72">
      <t>ケイエイ</t>
    </rPh>
    <rPh sb="72" eb="74">
      <t>カイゼン</t>
    </rPh>
    <rPh sb="75" eb="76">
      <t>ハカ</t>
    </rPh>
    <rPh sb="91" eb="93">
      <t>ルイセキ</t>
    </rPh>
    <rPh sb="93" eb="95">
      <t>ケッソン</t>
    </rPh>
    <rPh sb="95" eb="96">
      <t>キン</t>
    </rPh>
    <rPh sb="97" eb="98">
      <t>ショウ</t>
    </rPh>
    <rPh sb="104" eb="106">
      <t>リュウドウ</t>
    </rPh>
    <rPh sb="106" eb="108">
      <t>ヒリツ</t>
    </rPh>
    <rPh sb="109" eb="111">
      <t>ルイジ</t>
    </rPh>
    <rPh sb="111" eb="113">
      <t>ダンタイ</t>
    </rPh>
    <rPh sb="114" eb="117">
      <t>ヘイキンチ</t>
    </rPh>
    <rPh sb="119" eb="120">
      <t>タカ</t>
    </rPh>
    <rPh sb="124" eb="126">
      <t>ザイセイ</t>
    </rPh>
    <rPh sb="126" eb="128">
      <t>ジョウタイ</t>
    </rPh>
    <rPh sb="129" eb="131">
      <t>ケンゼン</t>
    </rPh>
    <rPh sb="225" eb="226">
      <t>オヨ</t>
    </rPh>
    <rPh sb="227" eb="230">
      <t>ユウシュウリツ</t>
    </rPh>
    <rPh sb="245" eb="247">
      <t>リョウコウ</t>
    </rPh>
    <rPh sb="248" eb="249">
      <t>アタイ</t>
    </rPh>
    <rPh sb="258" eb="260">
      <t>イッポウ</t>
    </rPh>
    <rPh sb="261" eb="263">
      <t>キュウスイ</t>
    </rPh>
    <rPh sb="263" eb="265">
      <t>ゲンカ</t>
    </rPh>
    <rPh sb="266" eb="268">
      <t>ジョウショウ</t>
    </rPh>
    <rPh sb="268" eb="270">
      <t>ケイコウ</t>
    </rPh>
    <rPh sb="274" eb="276">
      <t>リョウキン</t>
    </rPh>
    <rPh sb="276" eb="278">
      <t>カイシュウ</t>
    </rPh>
    <rPh sb="278" eb="279">
      <t>リツ</t>
    </rPh>
    <rPh sb="285" eb="287">
      <t>ウワマワ</t>
    </rPh>
    <rPh sb="310" eb="312">
      <t>テキセイ</t>
    </rPh>
    <rPh sb="313" eb="315">
      <t>リョウキン</t>
    </rPh>
    <rPh sb="315" eb="317">
      <t>スイジュン</t>
    </rPh>
    <rPh sb="320" eb="322">
      <t>ショウライ</t>
    </rPh>
    <rPh sb="323" eb="325">
      <t>コウシン</t>
    </rPh>
    <rPh sb="325" eb="327">
      <t>トウシ</t>
    </rPh>
    <rPh sb="327" eb="328">
      <t>トウ</t>
    </rPh>
    <rPh sb="329" eb="330">
      <t>ア</t>
    </rPh>
    <rPh sb="332" eb="334">
      <t>ザイゲン</t>
    </rPh>
    <rPh sb="335" eb="337">
      <t>カクホ</t>
    </rPh>
    <rPh sb="343" eb="345">
      <t>コンゴ</t>
    </rPh>
    <rPh sb="345" eb="347">
      <t>チュウシ</t>
    </rPh>
    <rPh sb="349" eb="3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</si>
</sst>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04-4CB9-A926-F3515401512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0.24</c:v>
                </c:pt>
                <c:pt idx="1">
                  <c:v>0.27</c:v>
                </c:pt>
                <c:pt idx="2">
                  <c:v>0.24</c:v>
                </c:pt>
                <c:pt idx="3">
                  <c:v>0.2</c:v>
                </c:pt>
                <c:pt idx="4">
                  <c:v>0.32</c:v>
                </c:pt>
              </c:numCache>
            </c:numRef>
          </c:val>
          <c:smooth val="0"/>
          <c:extLst>
            <c:ext xmlns:c16="http://schemas.microsoft.com/office/drawing/2014/chart" uri="{C3380CC4-5D6E-409C-BE32-E72D297353CC}">
              <c16:uniqueId val="{00000001-AB04-4CB9-A926-F3515401512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93.62</c:v>
                </c:pt>
                <c:pt idx="1">
                  <c:v>94.34</c:v>
                </c:pt>
                <c:pt idx="2">
                  <c:v>94.84</c:v>
                </c:pt>
                <c:pt idx="3">
                  <c:v>94.98</c:v>
                </c:pt>
                <c:pt idx="4">
                  <c:v>92.48</c:v>
                </c:pt>
              </c:numCache>
            </c:numRef>
          </c:val>
          <c:extLst>
            <c:ext xmlns:c16="http://schemas.microsoft.com/office/drawing/2014/chart" uri="{C3380CC4-5D6E-409C-BE32-E72D297353CC}">
              <c16:uniqueId val="{00000000-58B2-43EE-9515-9C5BFEEAAA6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61.66</c:v>
                </c:pt>
                <c:pt idx="1">
                  <c:v>62.19</c:v>
                </c:pt>
                <c:pt idx="2">
                  <c:v>61.77</c:v>
                </c:pt>
                <c:pt idx="3">
                  <c:v>61.69</c:v>
                </c:pt>
                <c:pt idx="4">
                  <c:v>62.26</c:v>
                </c:pt>
              </c:numCache>
            </c:numRef>
          </c:val>
          <c:smooth val="0"/>
          <c:extLst>
            <c:ext xmlns:c16="http://schemas.microsoft.com/office/drawing/2014/chart" uri="{C3380CC4-5D6E-409C-BE32-E72D297353CC}">
              <c16:uniqueId val="{00000001-58B2-43EE-9515-9C5BFEEAAA6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99.94</c:v>
                </c:pt>
                <c:pt idx="1">
                  <c:v>99.94</c:v>
                </c:pt>
                <c:pt idx="2">
                  <c:v>99.91</c:v>
                </c:pt>
                <c:pt idx="3">
                  <c:v>99.94</c:v>
                </c:pt>
                <c:pt idx="4">
                  <c:v>99.95</c:v>
                </c:pt>
              </c:numCache>
            </c:numRef>
          </c:val>
          <c:extLst>
            <c:ext xmlns:c16="http://schemas.microsoft.com/office/drawing/2014/chart" uri="{C3380CC4-5D6E-409C-BE32-E72D297353CC}">
              <c16:uniqueId val="{00000000-37C6-4376-9EEB-DEE30908C8F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100.05</c:v>
                </c:pt>
                <c:pt idx="2">
                  <c:v>100.08</c:v>
                </c:pt>
                <c:pt idx="3">
                  <c:v>100</c:v>
                </c:pt>
                <c:pt idx="4">
                  <c:v>100.16</c:v>
                </c:pt>
              </c:numCache>
            </c:numRef>
          </c:val>
          <c:smooth val="0"/>
          <c:extLst>
            <c:ext xmlns:c16="http://schemas.microsoft.com/office/drawing/2014/chart" uri="{C3380CC4-5D6E-409C-BE32-E72D297353CC}">
              <c16:uniqueId val="{00000001-37C6-4376-9EEB-DEE30908C8F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123.2</c:v>
                </c:pt>
                <c:pt idx="1">
                  <c:v>122.88</c:v>
                </c:pt>
                <c:pt idx="2">
                  <c:v>117.53</c:v>
                </c:pt>
                <c:pt idx="3">
                  <c:v>112.25</c:v>
                </c:pt>
                <c:pt idx="4">
                  <c:v>105.86</c:v>
                </c:pt>
              </c:numCache>
            </c:numRef>
          </c:val>
          <c:extLst>
            <c:ext xmlns:c16="http://schemas.microsoft.com/office/drawing/2014/chart" uri="{C3380CC4-5D6E-409C-BE32-E72D297353CC}">
              <c16:uniqueId val="{00000000-156E-486A-8B91-3C01E55CE39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114.05</c:v>
                </c:pt>
                <c:pt idx="1">
                  <c:v>114.26</c:v>
                </c:pt>
                <c:pt idx="2">
                  <c:v>112.98</c:v>
                </c:pt>
                <c:pt idx="3">
                  <c:v>112.91</c:v>
                </c:pt>
                <c:pt idx="4">
                  <c:v>111.13</c:v>
                </c:pt>
              </c:numCache>
            </c:numRef>
          </c:val>
          <c:smooth val="0"/>
          <c:extLst>
            <c:ext xmlns:c16="http://schemas.microsoft.com/office/drawing/2014/chart" uri="{C3380CC4-5D6E-409C-BE32-E72D297353CC}">
              <c16:uniqueId val="{00000001-156E-486A-8B91-3C01E55CE39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61.26</c:v>
                </c:pt>
                <c:pt idx="1">
                  <c:v>62.73</c:v>
                </c:pt>
                <c:pt idx="2">
                  <c:v>60.51</c:v>
                </c:pt>
                <c:pt idx="3">
                  <c:v>62.84</c:v>
                </c:pt>
                <c:pt idx="4">
                  <c:v>64.86</c:v>
                </c:pt>
              </c:numCache>
            </c:numRef>
          </c:val>
          <c:extLst>
            <c:ext xmlns:c16="http://schemas.microsoft.com/office/drawing/2014/chart" uri="{C3380CC4-5D6E-409C-BE32-E72D297353CC}">
              <c16:uniqueId val="{00000000-B302-4682-ADA4-EC893E760B3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53.56</c:v>
                </c:pt>
                <c:pt idx="1">
                  <c:v>54.73</c:v>
                </c:pt>
                <c:pt idx="2">
                  <c:v>55.77</c:v>
                </c:pt>
                <c:pt idx="3">
                  <c:v>56.48</c:v>
                </c:pt>
                <c:pt idx="4">
                  <c:v>57.5</c:v>
                </c:pt>
              </c:numCache>
            </c:numRef>
          </c:val>
          <c:smooth val="0"/>
          <c:extLst>
            <c:ext xmlns:c16="http://schemas.microsoft.com/office/drawing/2014/chart" uri="{C3380CC4-5D6E-409C-BE32-E72D297353CC}">
              <c16:uniqueId val="{00000001-B302-4682-ADA4-EC893E760B3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F6-4A30-BECF-BA0FB11C83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19.440000000000001</c:v>
                </c:pt>
                <c:pt idx="1">
                  <c:v>22.46</c:v>
                </c:pt>
                <c:pt idx="2">
                  <c:v>25.84</c:v>
                </c:pt>
                <c:pt idx="3">
                  <c:v>27.61</c:v>
                </c:pt>
                <c:pt idx="4">
                  <c:v>30.3</c:v>
                </c:pt>
              </c:numCache>
            </c:numRef>
          </c:val>
          <c:smooth val="0"/>
          <c:extLst>
            <c:ext xmlns:c16="http://schemas.microsoft.com/office/drawing/2014/chart" uri="{C3380CC4-5D6E-409C-BE32-E72D297353CC}">
              <c16:uniqueId val="{00000001-0EF6-4A30-BECF-BA0FB11C83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F3-493A-9725-D8DDCB487C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12.65</c:v>
                </c:pt>
                <c:pt idx="1">
                  <c:v>10.58</c:v>
                </c:pt>
                <c:pt idx="2">
                  <c:v>10.49</c:v>
                </c:pt>
                <c:pt idx="3">
                  <c:v>9.92</c:v>
                </c:pt>
                <c:pt idx="4">
                  <c:v>12.29</c:v>
                </c:pt>
              </c:numCache>
            </c:numRef>
          </c:val>
          <c:smooth val="0"/>
          <c:extLst>
            <c:ext xmlns:c16="http://schemas.microsoft.com/office/drawing/2014/chart" uri="{C3380CC4-5D6E-409C-BE32-E72D297353CC}">
              <c16:uniqueId val="{00000001-1EF3-493A-9725-D8DDCB487C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877.29</c:v>
                </c:pt>
                <c:pt idx="1">
                  <c:v>1030.6400000000001</c:v>
                </c:pt>
                <c:pt idx="2">
                  <c:v>1364.56</c:v>
                </c:pt>
                <c:pt idx="3">
                  <c:v>1021.49</c:v>
                </c:pt>
                <c:pt idx="4">
                  <c:v>1250.07</c:v>
                </c:pt>
              </c:numCache>
            </c:numRef>
          </c:val>
          <c:extLst>
            <c:ext xmlns:c16="http://schemas.microsoft.com/office/drawing/2014/chart" uri="{C3380CC4-5D6E-409C-BE32-E72D297353CC}">
              <c16:uniqueId val="{00000000-EEE7-4199-BBFD-C101A9E8646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224.41</c:v>
                </c:pt>
                <c:pt idx="1">
                  <c:v>243.44</c:v>
                </c:pt>
                <c:pt idx="2">
                  <c:v>258.49</c:v>
                </c:pt>
                <c:pt idx="3">
                  <c:v>271.10000000000002</c:v>
                </c:pt>
                <c:pt idx="4">
                  <c:v>284.45</c:v>
                </c:pt>
              </c:numCache>
            </c:numRef>
          </c:val>
          <c:smooth val="0"/>
          <c:extLst>
            <c:ext xmlns:c16="http://schemas.microsoft.com/office/drawing/2014/chart" uri="{C3380CC4-5D6E-409C-BE32-E72D297353CC}">
              <c16:uniqueId val="{00000001-EEE7-4199-BBFD-C101A9E8646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98.19</c:v>
                </c:pt>
                <c:pt idx="1">
                  <c:v>101.38</c:v>
                </c:pt>
                <c:pt idx="2">
                  <c:v>109.77</c:v>
                </c:pt>
                <c:pt idx="3">
                  <c:v>112.2</c:v>
                </c:pt>
                <c:pt idx="4">
                  <c:v>96.08</c:v>
                </c:pt>
              </c:numCache>
            </c:numRef>
          </c:val>
          <c:extLst>
            <c:ext xmlns:c16="http://schemas.microsoft.com/office/drawing/2014/chart" uri="{C3380CC4-5D6E-409C-BE32-E72D297353CC}">
              <c16:uniqueId val="{00000000-E74A-4922-80A9-4B5D41D2A36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320.31</c:v>
                </c:pt>
                <c:pt idx="1">
                  <c:v>303.26</c:v>
                </c:pt>
                <c:pt idx="2">
                  <c:v>290.31</c:v>
                </c:pt>
                <c:pt idx="3">
                  <c:v>272.95999999999998</c:v>
                </c:pt>
                <c:pt idx="4">
                  <c:v>260.95999999999998</c:v>
                </c:pt>
              </c:numCache>
            </c:numRef>
          </c:val>
          <c:smooth val="0"/>
          <c:extLst>
            <c:ext xmlns:c16="http://schemas.microsoft.com/office/drawing/2014/chart" uri="{C3380CC4-5D6E-409C-BE32-E72D297353CC}">
              <c16:uniqueId val="{00000001-E74A-4922-80A9-4B5D41D2A36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124.78</c:v>
                </c:pt>
                <c:pt idx="1">
                  <c:v>124.36</c:v>
                </c:pt>
                <c:pt idx="2">
                  <c:v>118.12</c:v>
                </c:pt>
                <c:pt idx="3">
                  <c:v>112.49</c:v>
                </c:pt>
                <c:pt idx="4">
                  <c:v>105.98</c:v>
                </c:pt>
              </c:numCache>
            </c:numRef>
          </c:val>
          <c:extLst>
            <c:ext xmlns:c16="http://schemas.microsoft.com/office/drawing/2014/chart" uri="{C3380CC4-5D6E-409C-BE32-E72D297353CC}">
              <c16:uniqueId val="{00000000-3A5C-46A7-A106-6E90E1E86F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113.88</c:v>
                </c:pt>
                <c:pt idx="1">
                  <c:v>114.14</c:v>
                </c:pt>
                <c:pt idx="2">
                  <c:v>112.83</c:v>
                </c:pt>
                <c:pt idx="3">
                  <c:v>112.84</c:v>
                </c:pt>
                <c:pt idx="4">
                  <c:v>110.77</c:v>
                </c:pt>
              </c:numCache>
            </c:numRef>
          </c:val>
          <c:smooth val="0"/>
          <c:extLst>
            <c:ext xmlns:c16="http://schemas.microsoft.com/office/drawing/2014/chart" uri="{C3380CC4-5D6E-409C-BE32-E72D297353CC}">
              <c16:uniqueId val="{00000001-3A5C-46A7-A106-6E90E1E86F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140.57</c:v>
                </c:pt>
                <c:pt idx="1">
                  <c:v>140.11000000000001</c:v>
                </c:pt>
                <c:pt idx="2">
                  <c:v>146.91999999999999</c:v>
                </c:pt>
                <c:pt idx="3">
                  <c:v>146.4</c:v>
                </c:pt>
                <c:pt idx="4">
                  <c:v>158.97</c:v>
                </c:pt>
              </c:numCache>
            </c:numRef>
          </c:val>
          <c:extLst>
            <c:ext xmlns:c16="http://schemas.microsoft.com/office/drawing/2014/chart" uri="{C3380CC4-5D6E-409C-BE32-E72D297353CC}">
              <c16:uniqueId val="{00000000-846D-4A0B-AF3D-FA35049A7D4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74.02</c:v>
                </c:pt>
                <c:pt idx="1">
                  <c:v>73.03</c:v>
                </c:pt>
                <c:pt idx="2">
                  <c:v>73.86</c:v>
                </c:pt>
                <c:pt idx="3">
                  <c:v>73.849999999999994</c:v>
                </c:pt>
                <c:pt idx="4">
                  <c:v>73.180000000000007</c:v>
                </c:pt>
              </c:numCache>
            </c:numRef>
          </c:val>
          <c:smooth val="0"/>
          <c:extLst>
            <c:ext xmlns:c16="http://schemas.microsoft.com/office/drawing/2014/chart" uri="{C3380CC4-5D6E-409C-BE32-E72D297353CC}">
              <c16:uniqueId val="{00000001-846D-4A0B-AF3D-FA35049A7D4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【284.45】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【110.77】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【57.50】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印旛郡市広域市町村圏事務組合（事業会計分）</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用水供給事業</v>
      </c>
      <c r="Q8" s="60"/>
      <c r="R8" s="60"/>
      <c r="S8" s="60"/>
      <c r="T8" s="60"/>
      <c r="U8" s="60"/>
      <c r="V8" s="60"/>
      <c r="W8" s="60" t="str">
        <f>データ!$L$6</f>
        <v>B</v>
      </c>
      <c r="X8" s="60"/>
      <c r="Y8" s="60"/>
      <c r="Z8" s="60"/>
      <c r="AA8" s="60"/>
      <c r="AB8" s="60"/>
      <c r="AC8" s="60"/>
      <c r="AD8" s="60" t="str">
        <f>データ!$M$6</f>
        <v>非設置</v>
      </c>
      <c r="AE8" s="60"/>
      <c r="AF8" s="60"/>
      <c r="AG8" s="60"/>
      <c r="AH8" s="60"/>
      <c r="AI8" s="60"/>
      <c r="AJ8" s="60"/>
      <c r="AK8" s="4"/>
      <c r="AL8" s="61" t="str">
        <f>データ!$R$6</f>
        <v>-</v>
      </c>
      <c r="AM8" s="61"/>
      <c r="AN8" s="61"/>
      <c r="AO8" s="61"/>
      <c r="AP8" s="61"/>
      <c r="AQ8" s="61"/>
      <c r="AR8" s="61"/>
      <c r="AS8" s="61"/>
      <c r="AT8" s="52" t="str">
        <f>データ!$S$6</f>
        <v>-</v>
      </c>
      <c r="AU8" s="53"/>
      <c r="AV8" s="53"/>
      <c r="AW8" s="53"/>
      <c r="AX8" s="53"/>
      <c r="AY8" s="53"/>
      <c r="AZ8" s="53"/>
      <c r="BA8" s="53"/>
      <c r="BB8" s="54" t="str">
        <f>データ!$T$6</f>
        <v>-</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85.01</v>
      </c>
      <c r="J10" s="53"/>
      <c r="K10" s="53"/>
      <c r="L10" s="53"/>
      <c r="M10" s="53"/>
      <c r="N10" s="53"/>
      <c r="O10" s="64"/>
      <c r="P10" s="54">
        <f>データ!$P$6</f>
        <v>66.63</v>
      </c>
      <c r="Q10" s="54"/>
      <c r="R10" s="54"/>
      <c r="S10" s="54"/>
      <c r="T10" s="54"/>
      <c r="U10" s="54"/>
      <c r="V10" s="54"/>
      <c r="W10" s="61">
        <f>データ!$Q$6</f>
        <v>0</v>
      </c>
      <c r="X10" s="61"/>
      <c r="Y10" s="61"/>
      <c r="Z10" s="61"/>
      <c r="AA10" s="61"/>
      <c r="AB10" s="61"/>
      <c r="AC10" s="61"/>
      <c r="AD10" s="2"/>
      <c r="AE10" s="2"/>
      <c r="AF10" s="2"/>
      <c r="AG10" s="2"/>
      <c r="AH10" s="4"/>
      <c r="AI10" s="4"/>
      <c r="AJ10" s="4"/>
      <c r="AK10" s="4"/>
      <c r="AL10" s="61">
        <f>データ!$U$6</f>
        <v>480653</v>
      </c>
      <c r="AM10" s="61"/>
      <c r="AN10" s="61"/>
      <c r="AO10" s="61"/>
      <c r="AP10" s="61"/>
      <c r="AQ10" s="61"/>
      <c r="AR10" s="61"/>
      <c r="AS10" s="61"/>
      <c r="AT10" s="52">
        <f>データ!$V$6</f>
        <v>318.62</v>
      </c>
      <c r="AU10" s="53"/>
      <c r="AV10" s="53"/>
      <c r="AW10" s="53"/>
      <c r="AX10" s="53"/>
      <c r="AY10" s="53"/>
      <c r="AZ10" s="53"/>
      <c r="BA10" s="53"/>
      <c r="BB10" s="54">
        <f>データ!$W$6</f>
        <v>1508.55</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114</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【111.13】</v>
      </c>
      <c r="F85" s="27" t="str">
        <f>データ!AS6</f>
        <v>【12.29】</v>
      </c>
      <c r="G85" s="27" t="str">
        <f>データ!BD6</f>
        <v>【284.45】</v>
      </c>
      <c r="H85" s="27" t="str">
        <f>データ!BO6</f>
        <v>【260.96】</v>
      </c>
      <c r="I85" s="27" t="str">
        <f>データ!BZ6</f>
        <v>【110.77】</v>
      </c>
      <c r="J85" s="27" t="str">
        <f>データ!CK6</f>
        <v>【73.18】</v>
      </c>
      <c r="K85" s="27" t="str">
        <f>データ!CV6</f>
        <v>【62.26】</v>
      </c>
      <c r="L85" s="27" t="str">
        <f>データ!DG6</f>
        <v>【100.16】</v>
      </c>
      <c r="M85" s="27" t="str">
        <f>データ!DR6</f>
        <v>【57.50】</v>
      </c>
      <c r="N85" s="27" t="str">
        <f>データ!EC6</f>
        <v>【30.30】</v>
      </c>
      <c r="O85" s="27" t="str">
        <f>データ!EN6</f>
        <v>【0.32】</v>
      </c>
    </row>
  </sheetData>
  <sheetProtection algorithmName="SHA-512" hashValue="7nMxVyvDp2/fUowWryEBxdw5eBvPtF49znsi1zQYKlez/P1bx6SXqlyRM4+ccl8Pkcvm7+VgpxlTXpU5TxJyWg==" saltValue="r9gDNAQv2+heMHq9Q76vq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128881</v>
      </c>
      <c r="D6" s="34">
        <f t="shared" si="3"/>
        <v>46</v>
      </c>
      <c r="E6" s="34">
        <f t="shared" si="3"/>
        <v>1</v>
      </c>
      <c r="F6" s="34">
        <f t="shared" si="3"/>
        <v>0</v>
      </c>
      <c r="G6" s="34">
        <f t="shared" si="3"/>
        <v>2</v>
      </c>
      <c r="H6" s="34" t="str">
        <f t="shared" si="3"/>
        <v>千葉県　印旛郡市広域市町村圏事務組合（事業会計分）</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85.01</v>
      </c>
      <c r="P6" s="35">
        <f t="shared" si="3"/>
        <v>66.63</v>
      </c>
      <c r="Q6" s="35">
        <f t="shared" si="3"/>
        <v>0</v>
      </c>
      <c r="R6" s="35" t="str">
        <f t="shared" si="3"/>
        <v>-</v>
      </c>
      <c r="S6" s="35" t="str">
        <f t="shared" si="3"/>
        <v>-</v>
      </c>
      <c r="T6" s="35" t="str">
        <f t="shared" si="3"/>
        <v>-</v>
      </c>
      <c r="U6" s="35">
        <f t="shared" si="3"/>
        <v>480653</v>
      </c>
      <c r="V6" s="35">
        <f t="shared" si="3"/>
        <v>318.62</v>
      </c>
      <c r="W6" s="35">
        <f t="shared" si="3"/>
        <v>1508.55</v>
      </c>
      <c r="X6" s="36">
        <f>IF(X7="",NA(),X7)</f>
        <v>123.2</v>
      </c>
      <c r="Y6" s="36">
        <f t="shared" ref="Y6:AG6" si="4">IF(Y7="",NA(),Y7)</f>
        <v>122.88</v>
      </c>
      <c r="Z6" s="36">
        <f t="shared" si="4"/>
        <v>117.53</v>
      </c>
      <c r="AA6" s="36">
        <f t="shared" si="4"/>
        <v>112.25</v>
      </c>
      <c r="AB6" s="36">
        <f t="shared" si="4"/>
        <v>105.86</v>
      </c>
      <c r="AC6" s="36">
        <f t="shared" si="4"/>
        <v>114.05</v>
      </c>
      <c r="AD6" s="36">
        <f t="shared" si="4"/>
        <v>114.26</v>
      </c>
      <c r="AE6" s="36">
        <f t="shared" si="4"/>
        <v>112.98</v>
      </c>
      <c r="AF6" s="36">
        <f t="shared" si="4"/>
        <v>112.91</v>
      </c>
      <c r="AG6" s="36">
        <f t="shared" si="4"/>
        <v>111.13</v>
      </c>
      <c r="AH6" s="35" t="str">
        <f>IF(AH7="","",IF(AH7="-","【-】","【"&amp;SUBSTITUTE(TEXT(AH7,"#,##0.00"),"-","△")&amp;"】"))</f>
        <v>【111.13】</v>
      </c>
      <c r="AI6" s="35">
        <f>IF(AI7="",NA(),AI7)</f>
        <v>0</v>
      </c>
      <c r="AJ6" s="35">
        <f t="shared" ref="AJ6:AR6" si="5">IF(AJ7="",NA(),AJ7)</f>
        <v>0</v>
      </c>
      <c r="AK6" s="35">
        <f t="shared" si="5"/>
        <v>0</v>
      </c>
      <c r="AL6" s="35">
        <f t="shared" si="5"/>
        <v>0</v>
      </c>
      <c r="AM6" s="35">
        <f t="shared" si="5"/>
        <v>0</v>
      </c>
      <c r="AN6" s="36">
        <f t="shared" si="5"/>
        <v>12.65</v>
      </c>
      <c r="AO6" s="36">
        <f t="shared" si="5"/>
        <v>10.58</v>
      </c>
      <c r="AP6" s="36">
        <f t="shared" si="5"/>
        <v>10.49</v>
      </c>
      <c r="AQ6" s="36">
        <f t="shared" si="5"/>
        <v>9.92</v>
      </c>
      <c r="AR6" s="36">
        <f t="shared" si="5"/>
        <v>12.29</v>
      </c>
      <c r="AS6" s="35" t="str">
        <f>IF(AS7="","",IF(AS7="-","【-】","【"&amp;SUBSTITUTE(TEXT(AS7,"#,##0.00"),"-","△")&amp;"】"))</f>
        <v>【12.29】</v>
      </c>
      <c r="AT6" s="36">
        <f>IF(AT7="",NA(),AT7)</f>
        <v>877.29</v>
      </c>
      <c r="AU6" s="36">
        <f t="shared" ref="AU6:BC6" si="6">IF(AU7="",NA(),AU7)</f>
        <v>1030.6400000000001</v>
      </c>
      <c r="AV6" s="36">
        <f t="shared" si="6"/>
        <v>1364.56</v>
      </c>
      <c r="AW6" s="36">
        <f t="shared" si="6"/>
        <v>1021.49</v>
      </c>
      <c r="AX6" s="36">
        <f t="shared" si="6"/>
        <v>1250.07</v>
      </c>
      <c r="AY6" s="36">
        <f t="shared" si="6"/>
        <v>224.41</v>
      </c>
      <c r="AZ6" s="36">
        <f t="shared" si="6"/>
        <v>243.44</v>
      </c>
      <c r="BA6" s="36">
        <f t="shared" si="6"/>
        <v>258.49</v>
      </c>
      <c r="BB6" s="36">
        <f t="shared" si="6"/>
        <v>271.10000000000002</v>
      </c>
      <c r="BC6" s="36">
        <f t="shared" si="6"/>
        <v>284.45</v>
      </c>
      <c r="BD6" s="35" t="str">
        <f>IF(BD7="","",IF(BD7="-","【-】","【"&amp;SUBSTITUTE(TEXT(BD7,"#,##0.00"),"-","△")&amp;"】"))</f>
        <v>【284.45】</v>
      </c>
      <c r="BE6" s="36">
        <f>IF(BE7="",NA(),BE7)</f>
        <v>98.19</v>
      </c>
      <c r="BF6" s="36">
        <f t="shared" ref="BF6:BN6" si="7">IF(BF7="",NA(),BF7)</f>
        <v>101.38</v>
      </c>
      <c r="BG6" s="36">
        <f t="shared" si="7"/>
        <v>109.77</v>
      </c>
      <c r="BH6" s="36">
        <f t="shared" si="7"/>
        <v>112.2</v>
      </c>
      <c r="BI6" s="36">
        <f t="shared" si="7"/>
        <v>96.08</v>
      </c>
      <c r="BJ6" s="36">
        <f t="shared" si="7"/>
        <v>320.31</v>
      </c>
      <c r="BK6" s="36">
        <f t="shared" si="7"/>
        <v>303.26</v>
      </c>
      <c r="BL6" s="36">
        <f t="shared" si="7"/>
        <v>290.31</v>
      </c>
      <c r="BM6" s="36">
        <f t="shared" si="7"/>
        <v>272.95999999999998</v>
      </c>
      <c r="BN6" s="36">
        <f t="shared" si="7"/>
        <v>260.95999999999998</v>
      </c>
      <c r="BO6" s="35" t="str">
        <f>IF(BO7="","",IF(BO7="-","【-】","【"&amp;SUBSTITUTE(TEXT(BO7,"#,##0.00"),"-","△")&amp;"】"))</f>
        <v>【260.96】</v>
      </c>
      <c r="BP6" s="36">
        <f>IF(BP7="",NA(),BP7)</f>
        <v>124.78</v>
      </c>
      <c r="BQ6" s="36">
        <f t="shared" ref="BQ6:BY6" si="8">IF(BQ7="",NA(),BQ7)</f>
        <v>124.36</v>
      </c>
      <c r="BR6" s="36">
        <f t="shared" si="8"/>
        <v>118.12</v>
      </c>
      <c r="BS6" s="36">
        <f t="shared" si="8"/>
        <v>112.49</v>
      </c>
      <c r="BT6" s="36">
        <f t="shared" si="8"/>
        <v>105.98</v>
      </c>
      <c r="BU6" s="36">
        <f t="shared" si="8"/>
        <v>113.88</v>
      </c>
      <c r="BV6" s="36">
        <f t="shared" si="8"/>
        <v>114.14</v>
      </c>
      <c r="BW6" s="36">
        <f t="shared" si="8"/>
        <v>112.83</v>
      </c>
      <c r="BX6" s="36">
        <f t="shared" si="8"/>
        <v>112.84</v>
      </c>
      <c r="BY6" s="36">
        <f t="shared" si="8"/>
        <v>110.77</v>
      </c>
      <c r="BZ6" s="35" t="str">
        <f>IF(BZ7="","",IF(BZ7="-","【-】","【"&amp;SUBSTITUTE(TEXT(BZ7,"#,##0.00"),"-","△")&amp;"】"))</f>
        <v>【110.77】</v>
      </c>
      <c r="CA6" s="36">
        <f>IF(CA7="",NA(),CA7)</f>
        <v>140.57</v>
      </c>
      <c r="CB6" s="36">
        <f t="shared" ref="CB6:CJ6" si="9">IF(CB7="",NA(),CB7)</f>
        <v>140.11000000000001</v>
      </c>
      <c r="CC6" s="36">
        <f t="shared" si="9"/>
        <v>146.91999999999999</v>
      </c>
      <c r="CD6" s="36">
        <f t="shared" si="9"/>
        <v>146.4</v>
      </c>
      <c r="CE6" s="36">
        <f t="shared" si="9"/>
        <v>158.97</v>
      </c>
      <c r="CF6" s="36">
        <f t="shared" si="9"/>
        <v>74.02</v>
      </c>
      <c r="CG6" s="36">
        <f t="shared" si="9"/>
        <v>73.03</v>
      </c>
      <c r="CH6" s="36">
        <f t="shared" si="9"/>
        <v>73.86</v>
      </c>
      <c r="CI6" s="36">
        <f t="shared" si="9"/>
        <v>73.849999999999994</v>
      </c>
      <c r="CJ6" s="36">
        <f t="shared" si="9"/>
        <v>73.180000000000007</v>
      </c>
      <c r="CK6" s="35" t="str">
        <f>IF(CK7="","",IF(CK7="-","【-】","【"&amp;SUBSTITUTE(TEXT(CK7,"#,##0.00"),"-","△")&amp;"】"))</f>
        <v>【73.18】</v>
      </c>
      <c r="CL6" s="36">
        <f>IF(CL7="",NA(),CL7)</f>
        <v>93.62</v>
      </c>
      <c r="CM6" s="36">
        <f t="shared" ref="CM6:CU6" si="10">IF(CM7="",NA(),CM7)</f>
        <v>94.34</v>
      </c>
      <c r="CN6" s="36">
        <f t="shared" si="10"/>
        <v>94.84</v>
      </c>
      <c r="CO6" s="36">
        <f t="shared" si="10"/>
        <v>94.98</v>
      </c>
      <c r="CP6" s="36">
        <f t="shared" si="10"/>
        <v>92.48</v>
      </c>
      <c r="CQ6" s="36">
        <f t="shared" si="10"/>
        <v>61.66</v>
      </c>
      <c r="CR6" s="36">
        <f t="shared" si="10"/>
        <v>62.19</v>
      </c>
      <c r="CS6" s="36">
        <f t="shared" si="10"/>
        <v>61.77</v>
      </c>
      <c r="CT6" s="36">
        <f t="shared" si="10"/>
        <v>61.69</v>
      </c>
      <c r="CU6" s="36">
        <f t="shared" si="10"/>
        <v>62.26</v>
      </c>
      <c r="CV6" s="35" t="str">
        <f>IF(CV7="","",IF(CV7="-","【-】","【"&amp;SUBSTITUTE(TEXT(CV7,"#,##0.00"),"-","△")&amp;"】"))</f>
        <v>【62.26】</v>
      </c>
      <c r="CW6" s="36">
        <f>IF(CW7="",NA(),CW7)</f>
        <v>99.94</v>
      </c>
      <c r="CX6" s="36">
        <f t="shared" ref="CX6:DF6" si="11">IF(CX7="",NA(),CX7)</f>
        <v>99.94</v>
      </c>
      <c r="CY6" s="36">
        <f t="shared" si="11"/>
        <v>99.91</v>
      </c>
      <c r="CZ6" s="36">
        <f t="shared" si="11"/>
        <v>99.94</v>
      </c>
      <c r="DA6" s="36">
        <f t="shared" si="11"/>
        <v>99.95</v>
      </c>
      <c r="DB6" s="36">
        <f t="shared" si="11"/>
        <v>100.05</v>
      </c>
      <c r="DC6" s="36">
        <f t="shared" si="11"/>
        <v>100.05</v>
      </c>
      <c r="DD6" s="36">
        <f t="shared" si="11"/>
        <v>100.08</v>
      </c>
      <c r="DE6" s="36">
        <f t="shared" si="11"/>
        <v>100</v>
      </c>
      <c r="DF6" s="36">
        <f t="shared" si="11"/>
        <v>100.16</v>
      </c>
      <c r="DG6" s="35" t="str">
        <f>IF(DG7="","",IF(DG7="-","【-】","【"&amp;SUBSTITUTE(TEXT(DG7,"#,##0.00"),"-","△")&amp;"】"))</f>
        <v>【100.16】</v>
      </c>
      <c r="DH6" s="36">
        <f>IF(DH7="",NA(),DH7)</f>
        <v>61.26</v>
      </c>
      <c r="DI6" s="36">
        <f t="shared" ref="DI6:DQ6" si="12">IF(DI7="",NA(),DI7)</f>
        <v>62.73</v>
      </c>
      <c r="DJ6" s="36">
        <f t="shared" si="12"/>
        <v>60.51</v>
      </c>
      <c r="DK6" s="36">
        <f t="shared" si="12"/>
        <v>62.84</v>
      </c>
      <c r="DL6" s="36">
        <f t="shared" si="12"/>
        <v>64.86</v>
      </c>
      <c r="DM6" s="36">
        <f t="shared" si="12"/>
        <v>53.56</v>
      </c>
      <c r="DN6" s="36">
        <f t="shared" si="12"/>
        <v>54.73</v>
      </c>
      <c r="DO6" s="36">
        <f t="shared" si="12"/>
        <v>55.77</v>
      </c>
      <c r="DP6" s="36">
        <f t="shared" si="12"/>
        <v>56.48</v>
      </c>
      <c r="DQ6" s="36">
        <f t="shared" si="12"/>
        <v>57.5</v>
      </c>
      <c r="DR6" s="35" t="str">
        <f>IF(DR7="","",IF(DR7="-","【-】","【"&amp;SUBSTITUTE(TEXT(DR7,"#,##0.00"),"-","△")&amp;"】"))</f>
        <v>【57.50】</v>
      </c>
      <c r="DS6" s="35">
        <f>IF(DS7="",NA(),DS7)</f>
        <v>0</v>
      </c>
      <c r="DT6" s="35">
        <f t="shared" ref="DT6:EB6" si="13">IF(DT7="",NA(),DT7)</f>
        <v>0</v>
      </c>
      <c r="DU6" s="35">
        <f t="shared" si="13"/>
        <v>0</v>
      </c>
      <c r="DV6" s="35">
        <f t="shared" si="13"/>
        <v>0</v>
      </c>
      <c r="DW6" s="35">
        <f t="shared" si="13"/>
        <v>0</v>
      </c>
      <c r="DX6" s="36">
        <f t="shared" si="13"/>
        <v>19.440000000000001</v>
      </c>
      <c r="DY6" s="36">
        <f t="shared" si="13"/>
        <v>22.46</v>
      </c>
      <c r="DZ6" s="36">
        <f t="shared" si="13"/>
        <v>25.84</v>
      </c>
      <c r="EA6" s="36">
        <f t="shared" si="13"/>
        <v>27.61</v>
      </c>
      <c r="EB6" s="36">
        <f t="shared" si="13"/>
        <v>30.3</v>
      </c>
      <c r="EC6" s="35" t="str">
        <f>IF(EC7="","",IF(EC7="-","【-】","【"&amp;SUBSTITUTE(TEXT(EC7,"#,##0.00"),"-","△")&amp;"】"))</f>
        <v>【30.30】</v>
      </c>
      <c r="ED6" s="35">
        <f>IF(ED7="",NA(),ED7)</f>
        <v>0</v>
      </c>
      <c r="EE6" s="35">
        <f t="shared" ref="EE6:EM6" si="14">IF(EE7="",NA(),EE7)</f>
        <v>0</v>
      </c>
      <c r="EF6" s="35">
        <f t="shared" si="14"/>
        <v>0</v>
      </c>
      <c r="EG6" s="35">
        <f t="shared" si="14"/>
        <v>0</v>
      </c>
      <c r="EH6" s="35">
        <f t="shared" si="14"/>
        <v>0</v>
      </c>
      <c r="EI6" s="36">
        <f t="shared" si="14"/>
        <v>0.24</v>
      </c>
      <c r="EJ6" s="36">
        <f t="shared" si="14"/>
        <v>0.27</v>
      </c>
      <c r="EK6" s="36">
        <f t="shared" si="14"/>
        <v>0.24</v>
      </c>
      <c r="EL6" s="36">
        <f t="shared" si="14"/>
        <v>0.2</v>
      </c>
      <c r="EM6" s="36">
        <f t="shared" si="14"/>
        <v>0.32</v>
      </c>
      <c r="EN6" s="35" t="str">
        <f>IF(EN7="","",IF(EN7="-","【-】","【"&amp;SUBSTITUTE(TEXT(EN7,"#,##0.00"),"-","△")&amp;"】"))</f>
        <v>【0.32】</v>
      </c>
    </row>
    <row r="7" spans="1:144" s="37" customFormat="1" x14ac:dyDescent="0.15">
      <c r="A7" s="29"/>
      <c r="B7" s="38">
        <v>2020</v>
      </c>
      <c r="C7" s="38">
        <v>128881</v>
      </c>
      <c r="D7" s="38">
        <v>46</v>
      </c>
      <c r="E7" s="38">
        <v>1</v>
      </c>
      <c r="F7" s="38">
        <v>0</v>
      </c>
      <c r="G7" s="38">
        <v>2</v>
      </c>
      <c r="H7" s="38" t="s">
        <v>93</v>
      </c>
      <c r="I7" s="38" t="s">
        <v>94</v>
      </c>
      <c r="J7" s="38" t="s">
        <v>95</v>
      </c>
      <c r="K7" s="38" t="s">
        <v>96</v>
      </c>
      <c r="L7" s="38" t="s">
        <v>97</v>
      </c>
      <c r="M7" s="38" t="s">
        <v>98</v>
      </c>
      <c r="N7" s="39" t="s">
        <v>99</v>
      </c>
      <c r="O7" s="39">
        <v>85.01</v>
      </c>
      <c r="P7" s="39">
        <v>66.63</v>
      </c>
      <c r="Q7" s="39">
        <v>0</v>
      </c>
      <c r="R7" s="39" t="s">
        <v>99</v>
      </c>
      <c r="S7" s="39" t="s">
        <v>99</v>
      </c>
      <c r="T7" s="39" t="s">
        <v>99</v>
      </c>
      <c r="U7" s="39">
        <v>480653</v>
      </c>
      <c r="V7" s="39">
        <v>318.62</v>
      </c>
      <c r="W7" s="39">
        <v>1508.55</v>
      </c>
      <c r="X7" s="39">
        <v>123.2</v>
      </c>
      <c r="Y7" s="39">
        <v>122.88</v>
      </c>
      <c r="Z7" s="39">
        <v>117.53</v>
      </c>
      <c r="AA7" s="39">
        <v>112.25</v>
      </c>
      <c r="AB7" s="39">
        <v>105.86</v>
      </c>
      <c r="AC7" s="39">
        <v>114.05</v>
      </c>
      <c r="AD7" s="39">
        <v>114.26</v>
      </c>
      <c r="AE7" s="39">
        <v>112.98</v>
      </c>
      <c r="AF7" s="39">
        <v>112.91</v>
      </c>
      <c r="AG7" s="39">
        <v>111.13</v>
      </c>
      <c r="AH7" s="39">
        <v>111.13</v>
      </c>
      <c r="AI7" s="39">
        <v>0</v>
      </c>
      <c r="AJ7" s="39">
        <v>0</v>
      </c>
      <c r="AK7" s="39">
        <v>0</v>
      </c>
      <c r="AL7" s="39">
        <v>0</v>
      </c>
      <c r="AM7" s="39">
        <v>0</v>
      </c>
      <c r="AN7" s="39">
        <v>12.65</v>
      </c>
      <c r="AO7" s="39">
        <v>10.58</v>
      </c>
      <c r="AP7" s="39">
        <v>10.49</v>
      </c>
      <c r="AQ7" s="39">
        <v>9.92</v>
      </c>
      <c r="AR7" s="39">
        <v>12.29</v>
      </c>
      <c r="AS7" s="39">
        <v>12.29</v>
      </c>
      <c r="AT7" s="39">
        <v>877.29</v>
      </c>
      <c r="AU7" s="39">
        <v>1030.6400000000001</v>
      </c>
      <c r="AV7" s="39">
        <v>1364.56</v>
      </c>
      <c r="AW7" s="39">
        <v>1021.49</v>
      </c>
      <c r="AX7" s="39">
        <v>1250.07</v>
      </c>
      <c r="AY7" s="39">
        <v>224.41</v>
      </c>
      <c r="AZ7" s="39">
        <v>243.44</v>
      </c>
      <c r="BA7" s="39">
        <v>258.49</v>
      </c>
      <c r="BB7" s="39">
        <v>271.10000000000002</v>
      </c>
      <c r="BC7" s="39">
        <v>284.45</v>
      </c>
      <c r="BD7" s="39">
        <v>284.45</v>
      </c>
      <c r="BE7" s="39">
        <v>98.19</v>
      </c>
      <c r="BF7" s="39">
        <v>101.38</v>
      </c>
      <c r="BG7" s="39">
        <v>109.77</v>
      </c>
      <c r="BH7" s="39">
        <v>112.2</v>
      </c>
      <c r="BI7" s="39">
        <v>96.08</v>
      </c>
      <c r="BJ7" s="39">
        <v>320.31</v>
      </c>
      <c r="BK7" s="39">
        <v>303.26</v>
      </c>
      <c r="BL7" s="39">
        <v>290.31</v>
      </c>
      <c r="BM7" s="39">
        <v>272.95999999999998</v>
      </c>
      <c r="BN7" s="39">
        <v>260.95999999999998</v>
      </c>
      <c r="BO7" s="39">
        <v>260.95999999999998</v>
      </c>
      <c r="BP7" s="39">
        <v>124.78</v>
      </c>
      <c r="BQ7" s="39">
        <v>124.36</v>
      </c>
      <c r="BR7" s="39">
        <v>118.12</v>
      </c>
      <c r="BS7" s="39">
        <v>112.49</v>
      </c>
      <c r="BT7" s="39">
        <v>105.98</v>
      </c>
      <c r="BU7" s="39">
        <v>113.88</v>
      </c>
      <c r="BV7" s="39">
        <v>114.14</v>
      </c>
      <c r="BW7" s="39">
        <v>112.83</v>
      </c>
      <c r="BX7" s="39">
        <v>112.84</v>
      </c>
      <c r="BY7" s="39">
        <v>110.77</v>
      </c>
      <c r="BZ7" s="39">
        <v>110.77</v>
      </c>
      <c r="CA7" s="39">
        <v>140.57</v>
      </c>
      <c r="CB7" s="39">
        <v>140.11000000000001</v>
      </c>
      <c r="CC7" s="39">
        <v>146.91999999999999</v>
      </c>
      <c r="CD7" s="39">
        <v>146.4</v>
      </c>
      <c r="CE7" s="39">
        <v>158.97</v>
      </c>
      <c r="CF7" s="39">
        <v>74.02</v>
      </c>
      <c r="CG7" s="39">
        <v>73.03</v>
      </c>
      <c r="CH7" s="39">
        <v>73.86</v>
      </c>
      <c r="CI7" s="39">
        <v>73.849999999999994</v>
      </c>
      <c r="CJ7" s="39">
        <v>73.180000000000007</v>
      </c>
      <c r="CK7" s="39">
        <v>73.180000000000007</v>
      </c>
      <c r="CL7" s="39">
        <v>93.62</v>
      </c>
      <c r="CM7" s="39">
        <v>94.34</v>
      </c>
      <c r="CN7" s="39">
        <v>94.84</v>
      </c>
      <c r="CO7" s="39">
        <v>94.98</v>
      </c>
      <c r="CP7" s="39">
        <v>92.48</v>
      </c>
      <c r="CQ7" s="39">
        <v>61.66</v>
      </c>
      <c r="CR7" s="39">
        <v>62.19</v>
      </c>
      <c r="CS7" s="39">
        <v>61.77</v>
      </c>
      <c r="CT7" s="39">
        <v>61.69</v>
      </c>
      <c r="CU7" s="39">
        <v>62.26</v>
      </c>
      <c r="CV7" s="39">
        <v>62.26</v>
      </c>
      <c r="CW7" s="39">
        <v>99.94</v>
      </c>
      <c r="CX7" s="39">
        <v>99.94</v>
      </c>
      <c r="CY7" s="39">
        <v>99.91</v>
      </c>
      <c r="CZ7" s="39">
        <v>99.94</v>
      </c>
      <c r="DA7" s="39">
        <v>99.95</v>
      </c>
      <c r="DB7" s="39">
        <v>100.05</v>
      </c>
      <c r="DC7" s="39">
        <v>100.05</v>
      </c>
      <c r="DD7" s="39">
        <v>100.08</v>
      </c>
      <c r="DE7" s="39">
        <v>100</v>
      </c>
      <c r="DF7" s="39">
        <v>100.16</v>
      </c>
      <c r="DG7" s="39">
        <v>100.16</v>
      </c>
      <c r="DH7" s="39">
        <v>61.26</v>
      </c>
      <c r="DI7" s="39">
        <v>62.73</v>
      </c>
      <c r="DJ7" s="39">
        <v>60.51</v>
      </c>
      <c r="DK7" s="39">
        <v>62.84</v>
      </c>
      <c r="DL7" s="39">
        <v>64.86</v>
      </c>
      <c r="DM7" s="39">
        <v>53.56</v>
      </c>
      <c r="DN7" s="39">
        <v>54.73</v>
      </c>
      <c r="DO7" s="39">
        <v>55.77</v>
      </c>
      <c r="DP7" s="39">
        <v>56.48</v>
      </c>
      <c r="DQ7" s="39">
        <v>57.5</v>
      </c>
      <c r="DR7" s="39">
        <v>57.5</v>
      </c>
      <c r="DS7" s="39">
        <v>0</v>
      </c>
      <c r="DT7" s="39">
        <v>0</v>
      </c>
      <c r="DU7" s="39">
        <v>0</v>
      </c>
      <c r="DV7" s="39">
        <v>0</v>
      </c>
      <c r="DW7" s="39">
        <v>0</v>
      </c>
      <c r="DX7" s="39">
        <v>19.440000000000001</v>
      </c>
      <c r="DY7" s="39">
        <v>22.46</v>
      </c>
      <c r="DZ7" s="39">
        <v>25.84</v>
      </c>
      <c r="EA7" s="39">
        <v>27.61</v>
      </c>
      <c r="EB7" s="39">
        <v>30.3</v>
      </c>
      <c r="EC7" s="39">
        <v>30.3</v>
      </c>
      <c r="ED7" s="39">
        <v>0</v>
      </c>
      <c r="EE7" s="39">
        <v>0</v>
      </c>
      <c r="EF7" s="39">
        <v>0</v>
      </c>
      <c r="EG7" s="39">
        <v>0</v>
      </c>
      <c r="EH7" s="39">
        <v>0</v>
      </c>
      <c r="EI7" s="39">
        <v>0.24</v>
      </c>
      <c r="EJ7" s="39">
        <v>0.27</v>
      </c>
      <c r="EK7" s="39">
        <v>0.24</v>
      </c>
      <c r="EL7" s="39">
        <v>0.2</v>
      </c>
      <c r="EM7" s="39">
        <v>0.32</v>
      </c>
      <c r="EN7" s="39">
        <v>0.32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上圷 宏史</cp:lastModifiedBy>
  <cp:lastPrinted>2022-01-17T02:58:16Z</cp:lastPrinted>
  <dcterms:created xsi:type="dcterms:W3CDTF">2021-12-03T06:47:32Z</dcterms:created>
  <dcterms:modified xsi:type="dcterms:W3CDTF">2022-01-17T02:58:22Z</dcterms:modified>
  <cp:category/>
</cp:coreProperties>
</file>