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X:\22_財政係\080_財政一般調査_報告\2021年度(R3年度)\公営企業関係\20220107公営企業に係る経営比較分析表（令和２年度決算）の分析等について（依頼）\回答(下水より)\経営比較分析表の差替えについて\"/>
    </mc:Choice>
  </mc:AlternateContent>
  <xr:revisionPtr revIDLastSave="0" documentId="13_ncr:1_{7EAED308-622D-4EC3-8183-FC17A5BB17A6}" xr6:coauthVersionLast="36" xr6:coauthVersionMax="36" xr10:uidLastSave="{00000000-0000-0000-0000-000000000000}"/>
  <workbookProtection workbookAlgorithmName="SHA-512" workbookHashValue="q+70ZEKsFXr7we54J8eADpFKFcaYYeYDaT1NkWnrMwYpnOVsQBfQcmKFFlwE1ubC/n4MM1QATEAMmQixsSQTxw==" workbookSaltValue="crlLb88M22XplVARqwlXNg==" workbookSpinCount="100000" lockStructure="1"/>
  <bookViews>
    <workbookView xWindow="0" yWindow="0" windowWidth="23040" windowHeight="91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AL10" i="4"/>
  <c r="I10" i="4"/>
  <c r="B10" i="4"/>
  <c r="AL8" i="4"/>
  <c r="P8" i="4"/>
</calcChain>
</file>

<file path=xl/sharedStrings.xml><?xml version="1.0" encoding="utf-8"?>
<sst xmlns="http://schemas.openxmlformats.org/spreadsheetml/2006/main" count="237" uniqueCount="119">
  <si>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</si>
  <si>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</si>
  <si>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</si>
  <si>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</si>
  <si>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</si>
  <si>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</si>
  <si>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</si>
  <si>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</si>
  <si>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</si>
  <si>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</si>
  <si>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</si>
  <si>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</si>
  <si>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</si>
  <si>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</si>
  <si>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</si>
  <si>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</si>
  <si>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</si>
  <si>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</si>
  <si>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</si>
  <si>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</si>
  <si>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</si>
  <si>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</si>
  <si>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</si>
  <si>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</si>
  <si>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</si>
  <si>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</si>
  <si>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</si>
  <si>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</si>
  <si>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</si>
  <si>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</si>
  <si>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</si>
  <si>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</si>
  <si>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</si>
  <si>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</si>
  <si>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</si>
  <si>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</si>
  <si>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</si>
  <si>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</si>
  <si>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</si>
  <si>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</si>
  <si>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</si>
  <si>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</si>
  <si>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</si>
  <si>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</si>
  <si>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</si>
  <si>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</si>
  <si>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</si>
  <si>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</si>
  <si>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</si>
  <si>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</si>
  <si>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</si>
  <si>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</si>
  <si>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</si>
  <si>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</si>
  <si>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</si>
  <si>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</si>
  <si>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</si>
  <si>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</si>
  <si>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</si>
  <si>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</si>
  <si>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</si>
  <si>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</si>
  <si>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</si>
  <si>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</si>
  <si>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</si>
  <si>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</si>
  <si>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</si>
  <si>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</si>
  <si>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</si>
  <si>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</si>
  <si>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</si>
  <si>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</si>
  <si>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</si>
  <si>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</si>
  <si>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</si>
  <si>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</si>
  <si>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</si>
  <si>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</si>
  <si>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</si>
  <si>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</si>
  <si>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</si>
  <si>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</si>
  <si>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</si>
  <si>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</si>
  <si>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</si>
  <si>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</si>
  <si>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</si>
  <si>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</si>
  <si>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</si>
  <si>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</si>
  <si>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</si>
  <si>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</si>
  <si>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</si>
  <si>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</si>
  <si>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</si>
  <si>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</si>
  <si>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</si>
  <si>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</si>
  <si>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</si>
  <si>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</si>
  <si>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</si>
  <si>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</si>
  <si>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</si>
  <si>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</si>
  <si>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</si>
  <si>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</si>
  <si>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</si>
  <si>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</si>
  <si>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</si>
  <si>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</si>
  <si>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</si>
  <si>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</si>
  <si>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</si>
  <si>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</si>
  <si>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</si>
  <si>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</si>
  <si>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当町の農業集落排水事業は、管渠整備工事が終了し、維持管理主体の経営を行っています。
今後、大幅な接続人口の増加を見込むことが困難な中、処理施設等の更新が課題となります。
支出の面で汚水処理費の削減等、収入の面では料金の改定等を行うことにより、令和２年度に経営戦略を作成し経営の改善を目指します。</t>
    <rPh sb="0" eb="2">
      <t>トウチョウ</t>
    </rPh>
    <rPh sb="3" eb="11">
      <t>ノウギョウシュウラクハイスイジギョウ</t>
    </rPh>
    <rPh sb="13" eb="15">
      <t>カンキョ</t>
    </rPh>
    <rPh sb="15" eb="17">
      <t>セイビ</t>
    </rPh>
    <rPh sb="17" eb="19">
      <t>コウジ</t>
    </rPh>
    <rPh sb="20" eb="22">
      <t>シュウリョウ</t>
    </rPh>
    <rPh sb="24" eb="26">
      <t>イジ</t>
    </rPh>
    <rPh sb="26" eb="28">
      <t>カンリ</t>
    </rPh>
    <rPh sb="28" eb="30">
      <t>シュタイ</t>
    </rPh>
    <rPh sb="31" eb="33">
      <t>ケイエイ</t>
    </rPh>
    <rPh sb="34" eb="35">
      <t>オコナ</t>
    </rPh>
    <rPh sb="42" eb="44">
      <t>コンゴ</t>
    </rPh>
    <rPh sb="45" eb="47">
      <t>オオハバ</t>
    </rPh>
    <rPh sb="48" eb="50">
      <t>セツゾク</t>
    </rPh>
    <rPh sb="50" eb="52">
      <t>ジンコウ</t>
    </rPh>
    <rPh sb="53" eb="55">
      <t>ゾウカ</t>
    </rPh>
    <rPh sb="56" eb="58">
      <t>ミコ</t>
    </rPh>
    <rPh sb="62" eb="64">
      <t>コンナン</t>
    </rPh>
    <rPh sb="65" eb="66">
      <t>ナカ</t>
    </rPh>
    <rPh sb="67" eb="69">
      <t>ショリ</t>
    </rPh>
    <rPh sb="69" eb="71">
      <t>シセツ</t>
    </rPh>
    <rPh sb="71" eb="72">
      <t>トウ</t>
    </rPh>
    <rPh sb="73" eb="75">
      <t>コウシン</t>
    </rPh>
    <rPh sb="76" eb="78">
      <t>カダイ</t>
    </rPh>
    <rPh sb="85" eb="87">
      <t>シシュツ</t>
    </rPh>
    <rPh sb="88" eb="89">
      <t>メン</t>
    </rPh>
    <rPh sb="90" eb="92">
      <t>オスイ</t>
    </rPh>
    <rPh sb="92" eb="94">
      <t>ショリ</t>
    </rPh>
    <rPh sb="94" eb="95">
      <t>ヒ</t>
    </rPh>
    <rPh sb="96" eb="98">
      <t>サクゲン</t>
    </rPh>
    <rPh sb="98" eb="99">
      <t>トウ</t>
    </rPh>
    <rPh sb="100" eb="102">
      <t>シュウニュウ</t>
    </rPh>
    <rPh sb="103" eb="104">
      <t>メン</t>
    </rPh>
    <rPh sb="106" eb="108">
      <t>リョウキン</t>
    </rPh>
    <rPh sb="109" eb="111">
      <t>カイテイ</t>
    </rPh>
    <rPh sb="111" eb="112">
      <t>トウ</t>
    </rPh>
    <rPh sb="113" eb="114">
      <t>オコナ</t>
    </rPh>
    <rPh sb="121" eb="123">
      <t>レイワ</t>
    </rPh>
    <rPh sb="124" eb="125">
      <t>ネン</t>
    </rPh>
    <rPh sb="125" eb="126">
      <t>ド</t>
    </rPh>
    <rPh sb="127" eb="129">
      <t>ケイエイ</t>
    </rPh>
    <rPh sb="129" eb="131">
      <t>センリャク</t>
    </rPh>
    <rPh sb="132" eb="134">
      <t>サクセイ</t>
    </rPh>
    <rPh sb="135" eb="137">
      <t>ケイエイ</t>
    </rPh>
    <rPh sb="138" eb="140">
      <t>カイゼン</t>
    </rPh>
    <rPh sb="141" eb="143">
      <t>メザ</t>
    </rPh>
    <phoneticPr fontId="4"/>
  </si>
  <si>
    <t>　農業集落排水事業は供用開始年度が平成１４年度及び平成１７年度で、現在は目立った施設の老朽化は見られませんが、マンホールポンプ等の修繕費が増加している。</t>
    <rPh sb="1" eb="3">
      <t>ノウギョウ</t>
    </rPh>
    <rPh sb="3" eb="5">
      <t>シュウラク</t>
    </rPh>
    <rPh sb="5" eb="7">
      <t>ハイスイ</t>
    </rPh>
    <rPh sb="7" eb="9">
      <t>ジギョウ</t>
    </rPh>
    <rPh sb="10" eb="12">
      <t>キョウヨウ</t>
    </rPh>
    <rPh sb="12" eb="14">
      <t>カイシ</t>
    </rPh>
    <rPh sb="14" eb="16">
      <t>ネンド</t>
    </rPh>
    <rPh sb="17" eb="19">
      <t>ヘイセイ</t>
    </rPh>
    <rPh sb="21" eb="22">
      <t>ネン</t>
    </rPh>
    <rPh sb="22" eb="23">
      <t>ド</t>
    </rPh>
    <rPh sb="23" eb="24">
      <t>オヨ</t>
    </rPh>
    <rPh sb="25" eb="27">
      <t>ヘイセイ</t>
    </rPh>
    <rPh sb="29" eb="30">
      <t>ネン</t>
    </rPh>
    <rPh sb="30" eb="31">
      <t>ド</t>
    </rPh>
    <rPh sb="33" eb="35">
      <t>ゲンザイ</t>
    </rPh>
    <rPh sb="36" eb="38">
      <t>メダ</t>
    </rPh>
    <rPh sb="40" eb="42">
      <t>シセツ</t>
    </rPh>
    <rPh sb="43" eb="46">
      <t>ロウキュウカ</t>
    </rPh>
    <rPh sb="47" eb="48">
      <t>ミ</t>
    </rPh>
    <rPh sb="63" eb="64">
      <t>トウ</t>
    </rPh>
    <rPh sb="65" eb="67">
      <t>シュウゼン</t>
    </rPh>
    <rPh sb="67" eb="68">
      <t>ヒ</t>
    </rPh>
    <rPh sb="69" eb="71">
      <t>ゾウカ</t>
    </rPh>
    <phoneticPr fontId="4"/>
  </si>
  <si>
    <t>①収益的収支比率は、約100％と健全な経営であることを表しています。
④企業債残高対事業規模比率は、類似団体と比較すると低い水準となり、年々減少しています。
⑤経費回収率は、使用料金で回収すべき費用に対して、どの程度の使用料金で賄えているかを表しています。類似団体より高い水準ではありますが、適正な使用料の確保及び汚水処理費の削減を図る必要があります。
⑥汚水処理原価は、１㎥あたりの処理単価を表しており、類似団体の平均値より低い結果となっています。
⑦施設利用率は、設計と流入水量に大きな開きが無く、類似団体の平均値より低い利用率となっています。
⑧水洗化率は、現在処理区内人口のうち、実際に水洗便所を設置して汚水処理している人口の割合を表しており、類似団体と比較して高い水準にあります。水洗化率100％を目指し、水洗化を促します。</t>
    <rPh sb="1" eb="3">
      <t>シュウエキ</t>
    </rPh>
    <rPh sb="3" eb="4">
      <t>テキ</t>
    </rPh>
    <rPh sb="4" eb="6">
      <t>シュウシ</t>
    </rPh>
    <rPh sb="6" eb="8">
      <t>ヒリツ</t>
    </rPh>
    <rPh sb="10" eb="11">
      <t>ヤク</t>
    </rPh>
    <rPh sb="16" eb="18">
      <t>ケンゼン</t>
    </rPh>
    <rPh sb="19" eb="21">
      <t>ケイエイ</t>
    </rPh>
    <rPh sb="27" eb="28">
      <t>アラワ</t>
    </rPh>
    <rPh sb="36" eb="38">
      <t>キギョウ</t>
    </rPh>
    <rPh sb="38" eb="39">
      <t>サイ</t>
    </rPh>
    <rPh sb="39" eb="41">
      <t>ザンダカ</t>
    </rPh>
    <rPh sb="41" eb="42">
      <t>タイ</t>
    </rPh>
    <rPh sb="42" eb="44">
      <t>ジギョウ</t>
    </rPh>
    <rPh sb="44" eb="46">
      <t>キボ</t>
    </rPh>
    <rPh sb="46" eb="48">
      <t>ヒリツ</t>
    </rPh>
    <rPh sb="50" eb="52">
      <t>ルイジ</t>
    </rPh>
    <rPh sb="52" eb="54">
      <t>ダンタイ</t>
    </rPh>
    <rPh sb="55" eb="57">
      <t>ヒカク</t>
    </rPh>
    <rPh sb="60" eb="61">
      <t>ヒク</t>
    </rPh>
    <rPh sb="62" eb="64">
      <t>スイジュン</t>
    </rPh>
    <rPh sb="68" eb="70">
      <t>ネンネン</t>
    </rPh>
    <rPh sb="70" eb="72">
      <t>ゲンショウ</t>
    </rPh>
    <rPh sb="80" eb="82">
      <t>ケイヒ</t>
    </rPh>
    <rPh sb="82" eb="84">
      <t>カイシュウ</t>
    </rPh>
    <rPh sb="84" eb="85">
      <t>リツ</t>
    </rPh>
    <rPh sb="87" eb="89">
      <t>シヨウ</t>
    </rPh>
    <rPh sb="89" eb="91">
      <t>リョウキン</t>
    </rPh>
    <rPh sb="92" eb="94">
      <t>カイシュウ</t>
    </rPh>
    <rPh sb="97" eb="99">
      <t>ヒヨウ</t>
    </rPh>
    <rPh sb="100" eb="101">
      <t>タイ</t>
    </rPh>
    <rPh sb="106" eb="108">
      <t>テイド</t>
    </rPh>
    <rPh sb="134" eb="135">
      <t>タカ</t>
    </rPh>
    <rPh sb="136" eb="138">
      <t>スイジュン</t>
    </rPh>
    <rPh sb="146" eb="148">
      <t>テキセイ</t>
    </rPh>
    <rPh sb="149" eb="152">
      <t>シヨウリョウ</t>
    </rPh>
    <rPh sb="153" eb="155">
      <t>カクホ</t>
    </rPh>
    <rPh sb="155" eb="156">
      <t>オヨ</t>
    </rPh>
    <rPh sb="157" eb="159">
      <t>オスイ</t>
    </rPh>
    <rPh sb="159" eb="161">
      <t>ショリ</t>
    </rPh>
    <rPh sb="161" eb="162">
      <t>ヒ</t>
    </rPh>
    <rPh sb="163" eb="165">
      <t>サクゲン</t>
    </rPh>
    <rPh sb="166" eb="167">
      <t>ハカ</t>
    </rPh>
    <rPh sb="168" eb="170">
      <t>ヒツヨウ</t>
    </rPh>
    <rPh sb="178" eb="180">
      <t>オスイ</t>
    </rPh>
    <rPh sb="180" eb="182">
      <t>ショリ</t>
    </rPh>
    <rPh sb="182" eb="184">
      <t>ゲンカ</t>
    </rPh>
    <rPh sb="192" eb="194">
      <t>ショリ</t>
    </rPh>
    <rPh sb="194" eb="196">
      <t>タンカ</t>
    </rPh>
    <rPh sb="197" eb="198">
      <t>アラワ</t>
    </rPh>
    <rPh sb="203" eb="205">
      <t>ルイジ</t>
    </rPh>
    <rPh sb="205" eb="207">
      <t>ダンタイ</t>
    </rPh>
    <rPh sb="208" eb="211">
      <t>ヘイキンチ</t>
    </rPh>
    <rPh sb="213" eb="214">
      <t>ヒク</t>
    </rPh>
    <rPh sb="215" eb="217">
      <t>ケッカ</t>
    </rPh>
    <rPh sb="261" eb="262">
      <t>ヒク</t>
    </rPh>
    <rPh sb="276" eb="279">
      <t>スイセンカ</t>
    </rPh>
    <rPh sb="279" eb="280">
      <t>リツ</t>
    </rPh>
    <rPh sb="282" eb="284">
      <t>ゲンザイ</t>
    </rPh>
    <rPh sb="284" eb="286">
      <t>ショリ</t>
    </rPh>
    <rPh sb="286" eb="287">
      <t>ク</t>
    </rPh>
    <rPh sb="287" eb="288">
      <t>ナイ</t>
    </rPh>
    <rPh sb="288" eb="290">
      <t>ジンコウ</t>
    </rPh>
    <rPh sb="294" eb="296">
      <t>ジッサイ</t>
    </rPh>
    <rPh sb="297" eb="299">
      <t>スイセン</t>
    </rPh>
    <rPh sb="299" eb="301">
      <t>ベンジョ</t>
    </rPh>
    <rPh sb="302" eb="304">
      <t>セッチ</t>
    </rPh>
    <rPh sb="306" eb="308">
      <t>オスイ</t>
    </rPh>
    <rPh sb="308" eb="310">
      <t>ショリ</t>
    </rPh>
    <rPh sb="314" eb="316">
      <t>ジンコウ</t>
    </rPh>
    <rPh sb="317" eb="319">
      <t>ワリアイ</t>
    </rPh>
    <rPh sb="320" eb="321">
      <t>アラワ</t>
    </rPh>
    <rPh sb="326" eb="328">
      <t>ルイジ</t>
    </rPh>
    <rPh sb="328" eb="330">
      <t>ダンタイ</t>
    </rPh>
    <rPh sb="331" eb="333">
      <t>ヒカク</t>
    </rPh>
    <rPh sb="335" eb="336">
      <t>タカ</t>
    </rPh>
    <rPh sb="337" eb="339">
      <t>スイジュン</t>
    </rPh>
    <rPh sb="345" eb="348">
      <t>スイセンカ</t>
    </rPh>
    <rPh sb="348" eb="349">
      <t>リツ</t>
    </rPh>
    <rPh sb="354" eb="356">
      <t>メザ</t>
    </rPh>
    <rPh sb="358" eb="361">
      <t>スイセンカ</t>
    </rPh>
    <rPh sb="362" eb="363">
      <t>ウナガ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</si>
</sst>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6C-4924-93FE-A94966706A2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A96C-4924-93FE-A94966706A2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52.13</c:v>
                </c:pt>
                <c:pt idx="1">
                  <c:v>52.13</c:v>
                </c:pt>
                <c:pt idx="2">
                  <c:v>51.55</c:v>
                </c:pt>
                <c:pt idx="3">
                  <c:v>0</c:v>
                </c:pt>
                <c:pt idx="4">
                  <c:v>51.16</c:v>
                </c:pt>
              </c:numCache>
            </c:numRef>
          </c:val>
          <c:extLst>
            <c:ext xmlns:c16="http://schemas.microsoft.com/office/drawing/2014/chart" uri="{C3380CC4-5D6E-409C-BE32-E72D297353CC}">
              <c16:uniqueId val="{00000000-380E-44D9-90C3-20E6AC3BD5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380E-44D9-90C3-20E6AC3BD5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92.43</c:v>
                </c:pt>
                <c:pt idx="1">
                  <c:v>92.78</c:v>
                </c:pt>
                <c:pt idx="2">
                  <c:v>93.47</c:v>
                </c:pt>
                <c:pt idx="3">
                  <c:v>93.21</c:v>
                </c:pt>
                <c:pt idx="4">
                  <c:v>93.85</c:v>
                </c:pt>
              </c:numCache>
            </c:numRef>
          </c:val>
          <c:extLst>
            <c:ext xmlns:c16="http://schemas.microsoft.com/office/drawing/2014/chart" uri="{C3380CC4-5D6E-409C-BE32-E72D297353CC}">
              <c16:uniqueId val="{00000000-41D1-4542-AB7C-2B3B31FBCA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41D1-4542-AB7C-2B3B31FBCA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100.01</c:v>
                </c:pt>
                <c:pt idx="4">
                  <c:v>99.99</c:v>
                </c:pt>
              </c:numCache>
            </c:numRef>
          </c:val>
          <c:extLst>
            <c:ext xmlns:c16="http://schemas.microsoft.com/office/drawing/2014/chart" uri="{C3380CC4-5D6E-409C-BE32-E72D297353CC}">
              <c16:uniqueId val="{00000000-6B4D-43A2-BAF5-641DA14655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4D-43A2-BAF5-641DA14655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3F-4CED-83F5-FC1C636FB8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F-4CED-83F5-FC1C636FB8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25-4183-B3EC-E5852FED9C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5-4183-B3EC-E5852FED9C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5A-400B-8E95-EF53B9B865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5A-400B-8E95-EF53B9B865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A2-4454-AE15-7906D3AB04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A2-4454-AE15-7906D3AB04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824.08</c:v>
                </c:pt>
                <c:pt idx="1">
                  <c:v>0</c:v>
                </c:pt>
                <c:pt idx="2" formatCode="#,##0.00;&quot;△&quot;#,##0.00;&quot;-&quot;">
                  <c:v>347.56</c:v>
                </c:pt>
                <c:pt idx="3" formatCode="#,##0.00;&quot;△&quot;#,##0.00;&quot;-&quot;">
                  <c:v>199.39</c:v>
                </c:pt>
                <c:pt idx="4" formatCode="#,##0.00;&quot;△&quot;#,##0.00;&quot;-&quot;">
                  <c:v>120.5</c:v>
                </c:pt>
              </c:numCache>
            </c:numRef>
          </c:val>
          <c:extLst>
            <c:ext xmlns:c16="http://schemas.microsoft.com/office/drawing/2014/chart" uri="{C3380CC4-5D6E-409C-BE32-E72D297353CC}">
              <c16:uniqueId val="{00000000-B4A9-400C-8DA3-97C5B69634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B4A9-400C-8DA3-97C5B69634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93.92</c:v>
                </c:pt>
                <c:pt idx="1">
                  <c:v>86.23</c:v>
                </c:pt>
                <c:pt idx="2">
                  <c:v>81.44</c:v>
                </c:pt>
                <c:pt idx="3">
                  <c:v>75.67</c:v>
                </c:pt>
                <c:pt idx="4">
                  <c:v>79.97</c:v>
                </c:pt>
              </c:numCache>
            </c:numRef>
          </c:val>
          <c:extLst>
            <c:ext xmlns:c16="http://schemas.microsoft.com/office/drawing/2014/chart" uri="{C3380CC4-5D6E-409C-BE32-E72D297353CC}">
              <c16:uniqueId val="{00000000-987A-4783-A761-CBE57F7DFE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987A-4783-A761-CBE57F7DFE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148.25</c:v>
                </c:pt>
                <c:pt idx="1">
                  <c:v>161.53</c:v>
                </c:pt>
                <c:pt idx="2">
                  <c:v>171.14</c:v>
                </c:pt>
                <c:pt idx="3">
                  <c:v>202.05</c:v>
                </c:pt>
                <c:pt idx="4">
                  <c:v>178.2</c:v>
                </c:pt>
              </c:numCache>
            </c:numRef>
          </c:val>
          <c:extLst>
            <c:ext xmlns:c16="http://schemas.microsoft.com/office/drawing/2014/chart" uri="{C3380CC4-5D6E-409C-BE32-E72D297353CC}">
              <c16:uniqueId val="{00000000-7F7D-42ED-9A50-DA2B2E3D0A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7F7D-42ED-9A50-DA2B2E3D0A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千葉県　芝山町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7116</v>
      </c>
      <c r="AM8" s="51"/>
      <c r="AN8" s="51"/>
      <c r="AO8" s="51"/>
      <c r="AP8" s="51"/>
      <c r="AQ8" s="51"/>
      <c r="AR8" s="51"/>
      <c r="AS8" s="51"/>
      <c r="AT8" s="46">
        <f>データ!T6</f>
        <v>43.24</v>
      </c>
      <c r="AU8" s="46"/>
      <c r="AV8" s="46"/>
      <c r="AW8" s="46"/>
      <c r="AX8" s="46"/>
      <c r="AY8" s="46"/>
      <c r="AZ8" s="46"/>
      <c r="BA8" s="46"/>
      <c r="BB8" s="46">
        <f>データ!U6</f>
        <v>164.57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13.52</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960</v>
      </c>
      <c r="AM10" s="51"/>
      <c r="AN10" s="51"/>
      <c r="AO10" s="51"/>
      <c r="AP10" s="51"/>
      <c r="AQ10" s="51"/>
      <c r="AR10" s="51"/>
      <c r="AS10" s="51"/>
      <c r="AT10" s="46">
        <f>データ!W6</f>
        <v>0.62</v>
      </c>
      <c r="AU10" s="46"/>
      <c r="AV10" s="46"/>
      <c r="AW10" s="46"/>
      <c r="AX10" s="46"/>
      <c r="AY10" s="46"/>
      <c r="AZ10" s="46"/>
      <c r="BA10" s="46"/>
      <c r="BB10" s="46">
        <f>データ!X6</f>
        <v>1548.39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7jv6BjqzwSS+61N3wGn2IuvlU9m7gLN2+H5cwCCp+7dh41UEnI4FnPgfZ4XFewhBQgGg12xWL3CGgjYzpUXkpQ==" saltValue="5JpQsxlqgobiROOYsL4w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124095</v>
      </c>
      <c r="D6" s="33">
        <f t="shared" si="3"/>
        <v>47</v>
      </c>
      <c r="E6" s="33">
        <f t="shared" si="3"/>
        <v>17</v>
      </c>
      <c r="F6" s="33">
        <f t="shared" si="3"/>
        <v>5</v>
      </c>
      <c r="G6" s="33">
        <f t="shared" si="3"/>
        <v>0</v>
      </c>
      <c r="H6" s="33" t="str">
        <f t="shared" si="3"/>
        <v>千葉県　芝山町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13.52</v>
      </c>
      <c r="Q6" s="34">
        <f t="shared" si="3"/>
        <v>100</v>
      </c>
      <c r="R6" s="34">
        <f t="shared" si="3"/>
        <v>3850</v>
      </c>
      <c r="S6" s="34">
        <f t="shared" si="3"/>
        <v>7116</v>
      </c>
      <c r="T6" s="34">
        <f t="shared" si="3"/>
        <v>43.24</v>
      </c>
      <c r="U6" s="34">
        <f t="shared" si="3"/>
        <v>164.57</v>
      </c>
      <c r="V6" s="34">
        <f t="shared" si="3"/>
        <v>960</v>
      </c>
      <c r="W6" s="34">
        <f t="shared" si="3"/>
        <v>0.62</v>
      </c>
      <c r="X6" s="34">
        <f t="shared" si="3"/>
        <v>1548.39</v>
      </c>
      <c r="Y6" s="35">
        <f>IF(Y7="",NA(),Y7)</f>
        <v>100</v>
      </c>
      <c r="Z6" s="35">
        <f t="shared" ref="Z6:AH6" si="4">IF(Z7="",NA(),Z7)</f>
        <v>100</v>
      </c>
      <c r="AA6" s="35">
        <f t="shared" si="4"/>
        <v>100</v>
      </c>
      <c r="AB6" s="35">
        <f t="shared" si="4"/>
        <v>100.01</v>
      </c>
      <c r="AC6" s="35">
        <f t="shared" si="4"/>
        <v>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824.08</v>
      </c>
      <c r="BG6" s="34">
        <f t="shared" ref="BG6:BO6" si="7">IF(BG7="",NA(),BG7)</f>
        <v>0</v>
      </c>
      <c r="BH6" s="35">
        <f t="shared" si="7"/>
        <v>347.56</v>
      </c>
      <c r="BI6" s="35">
        <f t="shared" si="7"/>
        <v>199.39</v>
      </c>
      <c r="BJ6" s="35">
        <f t="shared" si="7"/>
        <v>120.5</v>
      </c>
      <c r="BK6" s="35">
        <f t="shared" si="7"/>
        <v>1051.43</v>
      </c>
      <c r="BL6" s="35">
        <f t="shared" si="7"/>
        <v>855.8</v>
      </c>
      <c r="BM6" s="35">
        <f t="shared" si="7"/>
        <v>789.46</v>
      </c>
      <c r="BN6" s="35">
        <f t="shared" si="7"/>
        <v>826.83</v>
      </c>
      <c r="BO6" s="35">
        <f t="shared" si="7"/>
        <v>867.83</v>
      </c>
      <c r="BP6" s="34" t="str">
        <f>IF(BP7="","",IF(BP7="-","【-】","【"&amp;SUBSTITUTE(TEXT(BP7,"#,##0.00"),"-","△")&amp;"】"))</f>
        <v>【832.52】</v>
      </c>
      <c r="BQ6" s="35">
        <f>IF(BQ7="",NA(),BQ7)</f>
        <v>93.92</v>
      </c>
      <c r="BR6" s="35">
        <f t="shared" ref="BR6:BZ6" si="8">IF(BR7="",NA(),BR7)</f>
        <v>86.23</v>
      </c>
      <c r="BS6" s="35">
        <f t="shared" si="8"/>
        <v>81.44</v>
      </c>
      <c r="BT6" s="35">
        <f t="shared" si="8"/>
        <v>75.67</v>
      </c>
      <c r="BU6" s="35">
        <f t="shared" si="8"/>
        <v>79.97</v>
      </c>
      <c r="BV6" s="35">
        <f t="shared" si="8"/>
        <v>40.06</v>
      </c>
      <c r="BW6" s="35">
        <f t="shared" si="8"/>
        <v>59.8</v>
      </c>
      <c r="BX6" s="35">
        <f t="shared" si="8"/>
        <v>57.77</v>
      </c>
      <c r="BY6" s="35">
        <f t="shared" si="8"/>
        <v>57.31</v>
      </c>
      <c r="BZ6" s="35">
        <f t="shared" si="8"/>
        <v>57.08</v>
      </c>
      <c r="CA6" s="34" t="str">
        <f>IF(CA7="","",IF(CA7="-","【-】","【"&amp;SUBSTITUTE(TEXT(CA7,"#,##0.00"),"-","△")&amp;"】"))</f>
        <v>【60.94】</v>
      </c>
      <c r="CB6" s="35">
        <f>IF(CB7="",NA(),CB7)</f>
        <v>148.25</v>
      </c>
      <c r="CC6" s="35">
        <f t="shared" ref="CC6:CK6" si="9">IF(CC7="",NA(),CC7)</f>
        <v>161.53</v>
      </c>
      <c r="CD6" s="35">
        <f t="shared" si="9"/>
        <v>171.14</v>
      </c>
      <c r="CE6" s="35">
        <f t="shared" si="9"/>
        <v>202.05</v>
      </c>
      <c r="CF6" s="35">
        <f t="shared" si="9"/>
        <v>178.2</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52.13</v>
      </c>
      <c r="CN6" s="35">
        <f t="shared" ref="CN6:CV6" si="10">IF(CN7="",NA(),CN7)</f>
        <v>52.13</v>
      </c>
      <c r="CO6" s="35">
        <f t="shared" si="10"/>
        <v>51.55</v>
      </c>
      <c r="CP6" s="35" t="str">
        <f t="shared" si="10"/>
        <v>-</v>
      </c>
      <c r="CQ6" s="35">
        <f t="shared" si="10"/>
        <v>51.16</v>
      </c>
      <c r="CR6" s="35">
        <f t="shared" si="10"/>
        <v>42.84</v>
      </c>
      <c r="CS6" s="35">
        <f t="shared" si="10"/>
        <v>51.75</v>
      </c>
      <c r="CT6" s="35">
        <f t="shared" si="10"/>
        <v>50.68</v>
      </c>
      <c r="CU6" s="35">
        <f t="shared" si="10"/>
        <v>50.14</v>
      </c>
      <c r="CV6" s="35">
        <f t="shared" si="10"/>
        <v>54.83</v>
      </c>
      <c r="CW6" s="34" t="str">
        <f>IF(CW7="","",IF(CW7="-","【-】","【"&amp;SUBSTITUTE(TEXT(CW7,"#,##0.00"),"-","△")&amp;"】"))</f>
        <v>【54.84】</v>
      </c>
      <c r="CX6" s="35">
        <f>IF(CX7="",NA(),CX7)</f>
        <v>92.43</v>
      </c>
      <c r="CY6" s="35">
        <f t="shared" ref="CY6:DG6" si="11">IF(CY7="",NA(),CY7)</f>
        <v>92.78</v>
      </c>
      <c r="CZ6" s="35">
        <f t="shared" si="11"/>
        <v>93.47</v>
      </c>
      <c r="DA6" s="35">
        <f t="shared" si="11"/>
        <v>93.21</v>
      </c>
      <c r="DB6" s="35">
        <f t="shared" si="11"/>
        <v>93.85</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124095</v>
      </c>
      <c r="D7" s="37">
        <v>47</v>
      </c>
      <c r="E7" s="37">
        <v>17</v>
      </c>
      <c r="F7" s="37">
        <v>5</v>
      </c>
      <c r="G7" s="37">
        <v>0</v>
      </c>
      <c r="H7" s="37" t="s">
        <v>97</v>
      </c>
      <c r="I7" s="37" t="s">
        <v>98</v>
      </c>
      <c r="J7" s="37" t="s">
        <v>99</v>
      </c>
      <c r="K7" s="37" t="s">
        <v>100</v>
      </c>
      <c r="L7" s="37" t="s">
        <v>101</v>
      </c>
      <c r="M7" s="37" t="s">
        <v>102</v>
      </c>
      <c r="N7" s="38" t="s">
        <v>103</v>
      </c>
      <c r="O7" s="38" t="s">
        <v>104</v>
      </c>
      <c r="P7" s="38">
        <v>13.52</v>
      </c>
      <c r="Q7" s="38">
        <v>100</v>
      </c>
      <c r="R7" s="38">
        <v>3850</v>
      </c>
      <c r="S7" s="38">
        <v>7116</v>
      </c>
      <c r="T7" s="38">
        <v>43.24</v>
      </c>
      <c r="U7" s="38">
        <v>164.57</v>
      </c>
      <c r="V7" s="38">
        <v>960</v>
      </c>
      <c r="W7" s="38">
        <v>0.62</v>
      </c>
      <c r="X7" s="38">
        <v>1548.39</v>
      </c>
      <c r="Y7" s="38">
        <v>100</v>
      </c>
      <c r="Z7" s="38">
        <v>100</v>
      </c>
      <c r="AA7" s="38">
        <v>100</v>
      </c>
      <c r="AB7" s="38">
        <v>100.01</v>
      </c>
      <c r="AC7" s="38">
        <v>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824.08</v>
      </c>
      <c r="BG7" s="38">
        <v>0</v>
      </c>
      <c r="BH7" s="38">
        <v>347.56</v>
      </c>
      <c r="BI7" s="38">
        <v>199.39</v>
      </c>
      <c r="BJ7" s="38">
        <v>120.5</v>
      </c>
      <c r="BK7" s="38">
        <v>1051.43</v>
      </c>
      <c r="BL7" s="38">
        <v>855.8</v>
      </c>
      <c r="BM7" s="38">
        <v>789.46</v>
      </c>
      <c r="BN7" s="38">
        <v>826.83</v>
      </c>
      <c r="BO7" s="38">
        <v>867.83</v>
      </c>
      <c r="BP7" s="38">
        <v>832.52</v>
      </c>
      <c r="BQ7" s="38">
        <v>93.92</v>
      </c>
      <c r="BR7" s="38">
        <v>86.23</v>
      </c>
      <c r="BS7" s="38">
        <v>81.44</v>
      </c>
      <c r="BT7" s="38">
        <v>75.67</v>
      </c>
      <c r="BU7" s="38">
        <v>79.97</v>
      </c>
      <c r="BV7" s="38">
        <v>40.06</v>
      </c>
      <c r="BW7" s="38">
        <v>59.8</v>
      </c>
      <c r="BX7" s="38">
        <v>57.77</v>
      </c>
      <c r="BY7" s="38">
        <v>57.31</v>
      </c>
      <c r="BZ7" s="38">
        <v>57.08</v>
      </c>
      <c r="CA7" s="38">
        <v>60.94</v>
      </c>
      <c r="CB7" s="38">
        <v>148.25</v>
      </c>
      <c r="CC7" s="38">
        <v>161.53</v>
      </c>
      <c r="CD7" s="38">
        <v>171.14</v>
      </c>
      <c r="CE7" s="38">
        <v>202.05</v>
      </c>
      <c r="CF7" s="38">
        <v>178.2</v>
      </c>
      <c r="CG7" s="38">
        <v>355.22</v>
      </c>
      <c r="CH7" s="38">
        <v>263.76</v>
      </c>
      <c r="CI7" s="38">
        <v>274.35000000000002</v>
      </c>
      <c r="CJ7" s="38">
        <v>273.52</v>
      </c>
      <c r="CK7" s="38">
        <v>274.99</v>
      </c>
      <c r="CL7" s="38">
        <v>253.04</v>
      </c>
      <c r="CM7" s="38">
        <v>52.13</v>
      </c>
      <c r="CN7" s="38">
        <v>52.13</v>
      </c>
      <c r="CO7" s="38">
        <v>51.55</v>
      </c>
      <c r="CP7" s="38" t="s">
        <v>103</v>
      </c>
      <c r="CQ7" s="38">
        <v>51.16</v>
      </c>
      <c r="CR7" s="38">
        <v>42.84</v>
      </c>
      <c r="CS7" s="38">
        <v>51.75</v>
      </c>
      <c r="CT7" s="38">
        <v>50.68</v>
      </c>
      <c r="CU7" s="38">
        <v>50.14</v>
      </c>
      <c r="CV7" s="38">
        <v>54.83</v>
      </c>
      <c r="CW7" s="38">
        <v>54.84</v>
      </c>
      <c r="CX7" s="38">
        <v>92.43</v>
      </c>
      <c r="CY7" s="38">
        <v>92.78</v>
      </c>
      <c r="CZ7" s="38">
        <v>93.47</v>
      </c>
      <c r="DA7" s="38">
        <v>93.21</v>
      </c>
      <c r="DB7" s="38">
        <v>93.85</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2022-01-24T04:26:18Z</cp:lastPrinted>
  <dcterms:created xsi:type="dcterms:W3CDTF">2021-12-03T07:57:29Z</dcterms:created>
  <dcterms:modified xsi:type="dcterms:W3CDTF">2022-01-24T04:26:19Z</dcterms:modified>
  <cp:category/>
</cp:coreProperties>
</file>