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zJEjXGsDaMI3ReHlbqgnAVJmlB8ZR82+B1X6dgulnLzr0TnJhcy3L+PM9h3CMk+q4z4zdu5KEV9yecPbuOc2Pg==" workbookSaltValue="QtH4uvpsR/PZWJyc1xoHoA==" workbookSpinCount="100000" lockStructure="1"/>
  <bookViews>
    <workbookView xWindow="0" yWindow="0" windowWidth="23040" windowHeight="83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<sst xmlns="http://schemas.openxmlformats.org/spreadsheetml/2006/main" count="236" uniqueCount="121">
  <si>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</si>
  <si>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</si>
  <si>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</si>
  <si>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</si>
  <si>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</si>
  <si>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</si>
  <si>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</si>
  <si>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</si>
  <si>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</si>
  <si>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</si>
  <si>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</si>
  <si>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</si>
  <si>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</si>
  <si>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</si>
  <si>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</si>
  <si>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</si>
  <si>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</si>
  <si>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</si>
  <si>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</si>
  <si>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</si>
  <si>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</si>
  <si>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</si>
  <si>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</si>
  <si>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</si>
  <si>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</si>
  <si>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</si>
  <si>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</si>
  <si>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</si>
  <si>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</si>
  <si>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</si>
  <si>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</si>
  <si>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</si>
  <si>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</si>
  <si>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</si>
  <si>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</si>
  <si>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</si>
  <si>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</si>
  <si>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</si>
  <si>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</si>
  <si>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</si>
  <si>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</si>
  <si>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</si>
  <si>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</si>
  <si>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</si>
  <si>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</si>
  <si>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</si>
  <si>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</si>
  <si>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</si>
  <si>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</si>
  <si>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</si>
  <si>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</si>
  <si>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</si>
  <si>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</si>
  <si>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</si>
  <si>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</si>
  <si>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</si>
  <si>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</si>
  <si>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</si>
  <si>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</si>
  <si>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</si>
  <si>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</si>
  <si>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</si>
  <si>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</si>
  <si>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</si>
  <si>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</si>
  <si>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</si>
  <si>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</si>
  <si>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</si>
  <si>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</si>
  <si>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</si>
  <si>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</si>
  <si>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</si>
  <si>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</si>
  <si>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</si>
  <si>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</si>
  <si>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</si>
  <si>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</si>
  <si>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</si>
  <si>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</si>
  <si>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</si>
  <si>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</si>
  <si>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</si>
  <si>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</si>
  <si>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</si>
  <si>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</si>
  <si>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</si>
  <si>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</si>
  <si>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</si>
  <si>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</si>
  <si>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</si>
  <si>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</si>
  <si>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</si>
  <si>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</si>
  <si>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</si>
  <si>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</si>
  <si>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</si>
  <si>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</si>
  <si>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</si>
  <si>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</si>
  <si>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</si>
  <si>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</si>
  <si>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</si>
  <si>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</si>
  <si>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</si>
  <si>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</si>
  <si>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</si>
  <si>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</si>
  <si>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</si>
  <si>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</si>
  <si>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</si>
  <si>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</si>
  <si>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</si>
  <si>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</si>
  <si>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</si>
  <si>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</si>
  <si>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</si>
  <si>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</si>
  <si>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</si>
  <si>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現状、管渠整備工事が終了し、ストックマネジメント計画に基づいた維持管理主体の経営を行っています。
支出の面で汚水処理費の削減等、収入の面では料金改定等を行うことにより、経営改善を目指します。</t>
    <rPh sb="0" eb="2">
      <t>ゲンジョウ</t>
    </rPh>
    <rPh sb="3" eb="4">
      <t>カン</t>
    </rPh>
    <rPh sb="4" eb="5">
      <t>キョ</t>
    </rPh>
    <rPh sb="5" eb="7">
      <t>セイビ</t>
    </rPh>
    <rPh sb="7" eb="9">
      <t>コウジ</t>
    </rPh>
    <rPh sb="10" eb="12">
      <t>シュウリョウ</t>
    </rPh>
    <rPh sb="24" eb="26">
      <t>ケイカク</t>
    </rPh>
    <rPh sb="27" eb="28">
      <t>モト</t>
    </rPh>
    <rPh sb="31" eb="33">
      <t>イジ</t>
    </rPh>
    <rPh sb="33" eb="35">
      <t>カンリ</t>
    </rPh>
    <rPh sb="35" eb="37">
      <t>シュタイ</t>
    </rPh>
    <rPh sb="38" eb="40">
      <t>ケイエイ</t>
    </rPh>
    <rPh sb="41" eb="42">
      <t>オコナ</t>
    </rPh>
    <rPh sb="49" eb="51">
      <t>シシュツ</t>
    </rPh>
    <rPh sb="52" eb="53">
      <t>メン</t>
    </rPh>
    <rPh sb="54" eb="56">
      <t>オスイ</t>
    </rPh>
    <rPh sb="56" eb="58">
      <t>ショリ</t>
    </rPh>
    <rPh sb="58" eb="59">
      <t>ヒ</t>
    </rPh>
    <rPh sb="60" eb="62">
      <t>サクゲン</t>
    </rPh>
    <rPh sb="62" eb="63">
      <t>トウ</t>
    </rPh>
    <rPh sb="64" eb="66">
      <t>シュウニュウ</t>
    </rPh>
    <rPh sb="67" eb="68">
      <t>メン</t>
    </rPh>
    <rPh sb="70" eb="72">
      <t>リョウキン</t>
    </rPh>
    <rPh sb="72" eb="74">
      <t>カイテイ</t>
    </rPh>
    <rPh sb="74" eb="75">
      <t>トウ</t>
    </rPh>
    <rPh sb="76" eb="77">
      <t>オコナ</t>
    </rPh>
    <rPh sb="84" eb="86">
      <t>ケイエイ</t>
    </rPh>
    <rPh sb="86" eb="88">
      <t>カイゼン</t>
    </rPh>
    <rPh sb="89" eb="91">
      <t>メザ</t>
    </rPh>
    <phoneticPr fontId="4"/>
  </si>
  <si>
    <t>　芝山町の公共下水道事業は、平成17年度に供用開始しており現在まで施設の目立った老朽化はありませんが、マンホールポンプ等の修繕費が増加してきている。
　今後、老朽化が進む施設の維持管理を計画的に実施するため、平成30年度にストックマネジメント計画を策定しました。</t>
    <rPh sb="1" eb="4">
      <t>シバヤママチ</t>
    </rPh>
    <rPh sb="5" eb="7">
      <t>コウキョウ</t>
    </rPh>
    <rPh sb="7" eb="10">
      <t>ゲスイドウ</t>
    </rPh>
    <rPh sb="10" eb="12">
      <t>ジギョウ</t>
    </rPh>
    <rPh sb="14" eb="16">
      <t>ヘイセイ</t>
    </rPh>
    <rPh sb="18" eb="20">
      <t>ネンド</t>
    </rPh>
    <rPh sb="21" eb="23">
      <t>キョウヨウ</t>
    </rPh>
    <rPh sb="23" eb="25">
      <t>カイシ</t>
    </rPh>
    <rPh sb="29" eb="31">
      <t>ゲンザイ</t>
    </rPh>
    <rPh sb="33" eb="35">
      <t>シセツ</t>
    </rPh>
    <rPh sb="36" eb="38">
      <t>メダ</t>
    </rPh>
    <rPh sb="40" eb="43">
      <t>ロウキュウカ</t>
    </rPh>
    <rPh sb="59" eb="60">
      <t>トウ</t>
    </rPh>
    <rPh sb="61" eb="64">
      <t>シュウゼンヒ</t>
    </rPh>
    <rPh sb="65" eb="67">
      <t>ゾウカ</t>
    </rPh>
    <rPh sb="76" eb="78">
      <t>コンゴ</t>
    </rPh>
    <rPh sb="79" eb="82">
      <t>ロウキュウカ</t>
    </rPh>
    <rPh sb="83" eb="84">
      <t>スス</t>
    </rPh>
    <rPh sb="85" eb="87">
      <t>シセツ</t>
    </rPh>
    <rPh sb="88" eb="90">
      <t>イジ</t>
    </rPh>
    <rPh sb="90" eb="92">
      <t>カンリ</t>
    </rPh>
    <rPh sb="93" eb="96">
      <t>ケイカクテキ</t>
    </rPh>
    <rPh sb="97" eb="99">
      <t>ジッシ</t>
    </rPh>
    <rPh sb="104" eb="106">
      <t>ヘイセイ</t>
    </rPh>
    <rPh sb="108" eb="110">
      <t>ネンド</t>
    </rPh>
    <rPh sb="121" eb="123">
      <t>ケイカク</t>
    </rPh>
    <rPh sb="124" eb="126">
      <t>サクテイ</t>
    </rPh>
    <phoneticPr fontId="4"/>
  </si>
  <si>
    <t>平成26年度に下水道事業を公共下水道事業と特定環境保全公共下水道事業に分けたため数値は各事業の按分の数値となっています。
①収益的収支比率は、料金収入及び一般会計繰入金等の収入で費用と地方債償還金の額を概ね賄っていることを表しています。
⑤経費回収率は、使用料で回収すべき費用に対して、どの程度使用料で賄えているかを表しています。類似団体より高い水準ではありますが、半分以上を使用料以外で賄っているため、適正な使用料収入の確保及び汚水処理費の削減を図る必要があります。
⑥汚水処理原価は、1㎥あたりの処理単価を表しています。施設が新しく維持管理費が低く抑えらているため、類似団体の平均値より低い結果となっています。
⑦施設利用率は、平成29年度に供用開始した地区にて新規接続が続いており、類似団体の平均値より高い利用率となっています。
⑧水洗化率は、類似団体と比較して高い水準にあります。100%に近いものの処理区域内の未接続者に水洗化を促します。</t>
    <rPh sb="29" eb="32">
      <t>ゲスイドウ</t>
    </rPh>
    <rPh sb="63" eb="66">
      <t>シュウエキテキ</t>
    </rPh>
    <rPh sb="66" eb="68">
      <t>シュウシ</t>
    </rPh>
    <rPh sb="68" eb="70">
      <t>ヒリツ</t>
    </rPh>
    <rPh sb="72" eb="74">
      <t>リョウキン</t>
    </rPh>
    <rPh sb="74" eb="76">
      <t>シュウニュウ</t>
    </rPh>
    <rPh sb="76" eb="77">
      <t>オヨ</t>
    </rPh>
    <rPh sb="102" eb="103">
      <t>オオム</t>
    </rPh>
    <rPh sb="129" eb="132">
      <t>シヨウリョウ</t>
    </rPh>
    <rPh sb="133" eb="135">
      <t>カイシュウ</t>
    </rPh>
    <rPh sb="138" eb="140">
      <t>ヒヨウ</t>
    </rPh>
    <rPh sb="141" eb="142">
      <t>タイ</t>
    </rPh>
    <rPh sb="147" eb="149">
      <t>テイド</t>
    </rPh>
    <rPh sb="149" eb="152">
      <t>シヨウリョウ</t>
    </rPh>
    <rPh sb="153" eb="154">
      <t>マカナ</t>
    </rPh>
    <rPh sb="160" eb="161">
      <t>アラワ</t>
    </rPh>
    <rPh sb="167" eb="169">
      <t>ルイジ</t>
    </rPh>
    <rPh sb="169" eb="171">
      <t>ダンタイ</t>
    </rPh>
    <rPh sb="173" eb="174">
      <t>タカ</t>
    </rPh>
    <rPh sb="175" eb="177">
      <t>スイジュン</t>
    </rPh>
    <rPh sb="185" eb="187">
      <t>ハンブン</t>
    </rPh>
    <rPh sb="187" eb="189">
      <t>イジョウ</t>
    </rPh>
    <rPh sb="190" eb="192">
      <t>シヨウ</t>
    </rPh>
    <rPh sb="192" eb="193">
      <t>リョウ</t>
    </rPh>
    <rPh sb="193" eb="195">
      <t>イガイ</t>
    </rPh>
    <rPh sb="196" eb="197">
      <t>マカナ</t>
    </rPh>
    <rPh sb="204" eb="206">
      <t>テキセイ</t>
    </rPh>
    <rPh sb="207" eb="210">
      <t>シヨウリョウ</t>
    </rPh>
    <rPh sb="210" eb="212">
      <t>シュウニュウ</t>
    </rPh>
    <rPh sb="213" eb="215">
      <t>カクホ</t>
    </rPh>
    <rPh sb="215" eb="216">
      <t>オヨ</t>
    </rPh>
    <rPh sb="217" eb="219">
      <t>オスイ</t>
    </rPh>
    <rPh sb="219" eb="221">
      <t>ショリ</t>
    </rPh>
    <rPh sb="221" eb="222">
      <t>ヒ</t>
    </rPh>
    <rPh sb="223" eb="225">
      <t>サクゲン</t>
    </rPh>
    <rPh sb="226" eb="227">
      <t>ハカ</t>
    </rPh>
    <rPh sb="228" eb="230">
      <t>ヒツヨウ</t>
    </rPh>
    <rPh sb="253" eb="255">
      <t>ショリ</t>
    </rPh>
    <rPh sb="255" eb="257">
      <t>タンカ</t>
    </rPh>
    <rPh sb="258" eb="259">
      <t>アラワ</t>
    </rPh>
    <rPh sb="265" eb="267">
      <t>シセツ</t>
    </rPh>
    <rPh sb="268" eb="269">
      <t>アタラ</t>
    </rPh>
    <rPh sb="271" eb="273">
      <t>イジ</t>
    </rPh>
    <rPh sb="273" eb="276">
      <t>カンリヒ</t>
    </rPh>
    <rPh sb="277" eb="278">
      <t>ヒク</t>
    </rPh>
    <rPh sb="279" eb="280">
      <t>オサ</t>
    </rPh>
    <rPh sb="298" eb="299">
      <t>ヒク</t>
    </rPh>
    <rPh sb="325" eb="326">
      <t>ド</t>
    </rPh>
    <rPh sb="327" eb="329">
      <t>キョウヨウ</t>
    </rPh>
    <rPh sb="329" eb="331">
      <t>カイシ</t>
    </rPh>
    <rPh sb="333" eb="335">
      <t>チク</t>
    </rPh>
    <rPh sb="337" eb="339">
      <t>シンキ</t>
    </rPh>
    <rPh sb="339" eb="341">
      <t>セツゾク</t>
    </rPh>
    <rPh sb="342" eb="343">
      <t>ツヅ</t>
    </rPh>
    <rPh sb="353" eb="356">
      <t>ヘイキンチ</t>
    </rPh>
    <rPh sb="358" eb="359">
      <t>タカ</t>
    </rPh>
    <rPh sb="389" eb="390">
      <t>タカ</t>
    </rPh>
    <rPh sb="404" eb="405">
      <t>チカ</t>
    </rPh>
    <rPh sb="420" eb="423">
      <t>スイセンカ</t>
    </rPh>
    <rPh sb="424" eb="425">
      <t>ウナガ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</si>
</sst>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6E-4338-A044-E42D1F2DD8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0.56999999999999995</c:v>
                </c:pt>
                <c:pt idx="3" formatCode="#,##0.00;&quot;△&quot;#,##0.00">
                  <c:v>0</c:v>
                </c:pt>
                <c:pt idx="4" formatCode="#,##0.00;&quot;△&quot;#,##0.00">
                  <c:v>0</c:v>
                </c:pt>
              </c:numCache>
            </c:numRef>
          </c:val>
          <c:smooth val="0"/>
          <c:extLst>
            <c:ext xmlns:c16="http://schemas.microsoft.com/office/drawing/2014/chart" uri="{C3380CC4-5D6E-409C-BE32-E72D297353CC}">
              <c16:uniqueId val="{00000001-A56E-4338-A044-E42D1F2DD8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17.5</c:v>
                </c:pt>
                <c:pt idx="1">
                  <c:v>30.25</c:v>
                </c:pt>
                <c:pt idx="2">
                  <c:v>33.15</c:v>
                </c:pt>
                <c:pt idx="3">
                  <c:v>53.45</c:v>
                </c:pt>
                <c:pt idx="4">
                  <c:v>53.25</c:v>
                </c:pt>
              </c:numCache>
            </c:numRef>
          </c:val>
          <c:extLst>
            <c:ext xmlns:c16="http://schemas.microsoft.com/office/drawing/2014/chart" uri="{C3380CC4-5D6E-409C-BE32-E72D297353CC}">
              <c16:uniqueId val="{00000000-7C35-4A00-BB32-AB1B48BB5D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36.97</c:v>
                </c:pt>
                <c:pt idx="3">
                  <c:v>39.51</c:v>
                </c:pt>
                <c:pt idx="4">
                  <c:v>41.6</c:v>
                </c:pt>
              </c:numCache>
            </c:numRef>
          </c:val>
          <c:smooth val="0"/>
          <c:extLst>
            <c:ext xmlns:c16="http://schemas.microsoft.com/office/drawing/2014/chart" uri="{C3380CC4-5D6E-409C-BE32-E72D297353CC}">
              <c16:uniqueId val="{00000001-7C35-4A00-BB32-AB1B48BB5D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27.48</c:v>
                </c:pt>
                <c:pt idx="1">
                  <c:v>92.16</c:v>
                </c:pt>
                <c:pt idx="2">
                  <c:v>93.07</c:v>
                </c:pt>
                <c:pt idx="3">
                  <c:v>93.41</c:v>
                </c:pt>
                <c:pt idx="4">
                  <c:v>93.26</c:v>
                </c:pt>
              </c:numCache>
            </c:numRef>
          </c:val>
          <c:extLst>
            <c:ext xmlns:c16="http://schemas.microsoft.com/office/drawing/2014/chart" uri="{C3380CC4-5D6E-409C-BE32-E72D297353CC}">
              <c16:uniqueId val="{00000000-CC1B-445E-AC8D-84DCDE8F8A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67.12</c:v>
                </c:pt>
                <c:pt idx="3">
                  <c:v>61.03</c:v>
                </c:pt>
                <c:pt idx="4">
                  <c:v>64.790000000000006</c:v>
                </c:pt>
              </c:numCache>
            </c:numRef>
          </c:val>
          <c:smooth val="0"/>
          <c:extLst>
            <c:ext xmlns:c16="http://schemas.microsoft.com/office/drawing/2014/chart" uri="{C3380CC4-5D6E-409C-BE32-E72D297353CC}">
              <c16:uniqueId val="{00000001-CC1B-445E-AC8D-84DCDE8F8A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99.93</c:v>
                </c:pt>
                <c:pt idx="1">
                  <c:v>100</c:v>
                </c:pt>
                <c:pt idx="2">
                  <c:v>100.21</c:v>
                </c:pt>
                <c:pt idx="3">
                  <c:v>95.02</c:v>
                </c:pt>
                <c:pt idx="4">
                  <c:v>86.47</c:v>
                </c:pt>
              </c:numCache>
            </c:numRef>
          </c:val>
          <c:extLst>
            <c:ext xmlns:c16="http://schemas.microsoft.com/office/drawing/2014/chart" uri="{C3380CC4-5D6E-409C-BE32-E72D297353CC}">
              <c16:uniqueId val="{00000000-5CFF-41FF-9A1A-AC3CA9BE1B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FF-41FF-9A1A-AC3CA9BE1B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6F-4592-8934-37C66E9E90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6F-4592-8934-37C66E9E90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C-4275-B45B-C93833A53AC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C-4275-B45B-C93833A53AC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9E-4D5D-9F3B-899DB9B1F5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9E-4D5D-9F3B-899DB9B1F5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9B-4B37-8BF9-A70656F140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9B-4B37-8BF9-A70656F140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1970.68</c:v>
                </c:pt>
                <c:pt idx="3">
                  <c:v>0</c:v>
                </c:pt>
                <c:pt idx="4">
                  <c:v>0</c:v>
                </c:pt>
              </c:numCache>
            </c:numRef>
          </c:val>
          <c:extLst>
            <c:ext xmlns:c16="http://schemas.microsoft.com/office/drawing/2014/chart" uri="{C3380CC4-5D6E-409C-BE32-E72D297353CC}">
              <c16:uniqueId val="{00000000-2B39-4865-9FF4-C517D5BB27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1689.65</c:v>
                </c:pt>
                <c:pt idx="3">
                  <c:v>808.77</c:v>
                </c:pt>
                <c:pt idx="4">
                  <c:v>560.16</c:v>
                </c:pt>
              </c:numCache>
            </c:numRef>
          </c:val>
          <c:smooth val="0"/>
          <c:extLst>
            <c:ext xmlns:c16="http://schemas.microsoft.com/office/drawing/2014/chart" uri="{C3380CC4-5D6E-409C-BE32-E72D297353CC}">
              <c16:uniqueId val="{00000001-2B39-4865-9FF4-C517D5BB27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57.96</c:v>
                </c:pt>
                <c:pt idx="1">
                  <c:v>68.06</c:v>
                </c:pt>
                <c:pt idx="2">
                  <c:v>67.36</c:v>
                </c:pt>
                <c:pt idx="3">
                  <c:v>56.38</c:v>
                </c:pt>
                <c:pt idx="4">
                  <c:v>46.93</c:v>
                </c:pt>
              </c:numCache>
            </c:numRef>
          </c:val>
          <c:extLst>
            <c:ext xmlns:c16="http://schemas.microsoft.com/office/drawing/2014/chart" uri="{C3380CC4-5D6E-409C-BE32-E72D297353CC}">
              <c16:uniqueId val="{00000000-84BE-4737-AE9C-4F858EE188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58.12</c:v>
                </c:pt>
                <c:pt idx="3">
                  <c:v>48.2</c:v>
                </c:pt>
                <c:pt idx="4">
                  <c:v>30.88</c:v>
                </c:pt>
              </c:numCache>
            </c:numRef>
          </c:val>
          <c:smooth val="0"/>
          <c:extLst>
            <c:ext xmlns:c16="http://schemas.microsoft.com/office/drawing/2014/chart" uri="{C3380CC4-5D6E-409C-BE32-E72D297353CC}">
              <c16:uniqueId val="{00000001-84BE-4737-AE9C-4F858EE188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309.14999999999998</c:v>
                </c:pt>
                <c:pt idx="1">
                  <c:v>240.14</c:v>
                </c:pt>
                <c:pt idx="2">
                  <c:v>228.22</c:v>
                </c:pt>
                <c:pt idx="3">
                  <c:v>181.87</c:v>
                </c:pt>
                <c:pt idx="4">
                  <c:v>230.22</c:v>
                </c:pt>
              </c:numCache>
            </c:numRef>
          </c:val>
          <c:extLst>
            <c:ext xmlns:c16="http://schemas.microsoft.com/office/drawing/2014/chart" uri="{C3380CC4-5D6E-409C-BE32-E72D297353CC}">
              <c16:uniqueId val="{00000000-4C8C-405E-8111-8465043720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304.98</c:v>
                </c:pt>
                <c:pt idx="3">
                  <c:v>345.96</c:v>
                </c:pt>
                <c:pt idx="4">
                  <c:v>525.91999999999996</c:v>
                </c:pt>
              </c:numCache>
            </c:numRef>
          </c:val>
          <c:smooth val="0"/>
          <c:extLst>
            <c:ext xmlns:c16="http://schemas.microsoft.com/office/drawing/2014/chart" uri="{C3380CC4-5D6E-409C-BE32-E72D297353CC}">
              <c16:uniqueId val="{00000001-4C8C-405E-8111-8465043720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芝山町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7116</v>
      </c>
      <c r="AM8" s="51"/>
      <c r="AN8" s="51"/>
      <c r="AO8" s="51"/>
      <c r="AP8" s="51"/>
      <c r="AQ8" s="51"/>
      <c r="AR8" s="51"/>
      <c r="AS8" s="51"/>
      <c r="AT8" s="46">
        <f>データ!T6</f>
        <v>43.24</v>
      </c>
      <c r="AU8" s="46"/>
      <c r="AV8" s="46"/>
      <c r="AW8" s="46"/>
      <c r="AX8" s="46"/>
      <c r="AY8" s="46"/>
      <c r="AZ8" s="46"/>
      <c r="BA8" s="46"/>
      <c r="BB8" s="46">
        <f>データ!U6</f>
        <v>164.57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22.78</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1618</v>
      </c>
      <c r="AM10" s="51"/>
      <c r="AN10" s="51"/>
      <c r="AO10" s="51"/>
      <c r="AP10" s="51"/>
      <c r="AQ10" s="51"/>
      <c r="AR10" s="51"/>
      <c r="AS10" s="51"/>
      <c r="AT10" s="46">
        <f>データ!W6</f>
        <v>0.87</v>
      </c>
      <c r="AU10" s="46"/>
      <c r="AV10" s="46"/>
      <c r="AW10" s="46"/>
      <c r="AX10" s="46"/>
      <c r="AY10" s="46"/>
      <c r="AZ10" s="46"/>
      <c r="BA10" s="46"/>
      <c r="BB10" s="46">
        <f>データ!X6</f>
        <v>1859.77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45</v>
      </c>
      <c r="O86" s="26" t="str">
        <f>データ!EO6</f>
        <v>【0.30】</v>
      </c>
    </row>
  </sheetData>
  <sheetProtection algorithmName="SHA-512" hashValue="BBQa4zttQgjxFZaTpzUGbRFx1V9a8VUUG7v/yiM5Nn/cg0vcYYDk23wdZWtUwLcQOXaYdmUXShgALhFMu7m8Kw==" saltValue="3U6qrV4OcmFxakCZXizL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124095</v>
      </c>
      <c r="D6" s="33">
        <f t="shared" si="3"/>
        <v>47</v>
      </c>
      <c r="E6" s="33">
        <f t="shared" si="3"/>
        <v>17</v>
      </c>
      <c r="F6" s="33">
        <f t="shared" si="3"/>
        <v>1</v>
      </c>
      <c r="G6" s="33">
        <f t="shared" si="3"/>
        <v>0</v>
      </c>
      <c r="H6" s="33" t="str">
        <f t="shared" si="3"/>
        <v>千葉県　芝山町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22.78</v>
      </c>
      <c r="Q6" s="34">
        <f t="shared" si="3"/>
        <v>100</v>
      </c>
      <c r="R6" s="34">
        <f t="shared" si="3"/>
        <v>3850</v>
      </c>
      <c r="S6" s="34">
        <f t="shared" si="3"/>
        <v>7116</v>
      </c>
      <c r="T6" s="34">
        <f t="shared" si="3"/>
        <v>43.24</v>
      </c>
      <c r="U6" s="34">
        <f t="shared" si="3"/>
        <v>164.57</v>
      </c>
      <c r="V6" s="34">
        <f t="shared" si="3"/>
        <v>1618</v>
      </c>
      <c r="W6" s="34">
        <f t="shared" si="3"/>
        <v>0.87</v>
      </c>
      <c r="X6" s="34">
        <f t="shared" si="3"/>
        <v>1859.77</v>
      </c>
      <c r="Y6" s="35">
        <f>IF(Y7="",NA(),Y7)</f>
        <v>99.93</v>
      </c>
      <c r="Z6" s="35">
        <f t="shared" ref="Z6:AH6" si="4">IF(Z7="",NA(),Z7)</f>
        <v>100</v>
      </c>
      <c r="AA6" s="35">
        <f t="shared" si="4"/>
        <v>100.21</v>
      </c>
      <c r="AB6" s="35">
        <f t="shared" si="4"/>
        <v>95.02</v>
      </c>
      <c r="AC6" s="35">
        <f t="shared" si="4"/>
        <v>86.47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1970.68</v>
      </c>
      <c r="BI6" s="34">
        <f t="shared" si="7"/>
        <v>0</v>
      </c>
      <c r="BJ6" s="34">
        <f t="shared" si="7"/>
        <v>0</v>
      </c>
      <c r="BK6" s="35">
        <f t="shared" si="7"/>
        <v>1604.64</v>
      </c>
      <c r="BL6" s="35">
        <f t="shared" si="7"/>
        <v>1217.7</v>
      </c>
      <c r="BM6" s="35">
        <f t="shared" si="7"/>
        <v>1689.65</v>
      </c>
      <c r="BN6" s="35">
        <f t="shared" si="7"/>
        <v>808.77</v>
      </c>
      <c r="BO6" s="35">
        <f t="shared" si="7"/>
        <v>560.16</v>
      </c>
      <c r="BP6" s="34" t="str">
        <f>IF(BP7="","",IF(BP7="-","【-】","【"&amp;SUBSTITUTE(TEXT(BP7,"#,##0.00"),"-","△")&amp;"】"))</f>
        <v>【705.21】</v>
      </c>
      <c r="BQ6" s="35">
        <f>IF(BQ7="",NA(),BQ7)</f>
        <v>57.96</v>
      </c>
      <c r="BR6" s="35">
        <f t="shared" ref="BR6:BZ6" si="8">IF(BR7="",NA(),BR7)</f>
        <v>68.06</v>
      </c>
      <c r="BS6" s="35">
        <f t="shared" si="8"/>
        <v>67.36</v>
      </c>
      <c r="BT6" s="35">
        <f t="shared" si="8"/>
        <v>56.38</v>
      </c>
      <c r="BU6" s="35">
        <f t="shared" si="8"/>
        <v>46.93</v>
      </c>
      <c r="BV6" s="35">
        <f t="shared" si="8"/>
        <v>60.01</v>
      </c>
      <c r="BW6" s="35">
        <f t="shared" si="8"/>
        <v>66.680000000000007</v>
      </c>
      <c r="BX6" s="35">
        <f t="shared" si="8"/>
        <v>58.12</v>
      </c>
      <c r="BY6" s="35">
        <f t="shared" si="8"/>
        <v>48.2</v>
      </c>
      <c r="BZ6" s="35">
        <f t="shared" si="8"/>
        <v>30.88</v>
      </c>
      <c r="CA6" s="34" t="str">
        <f>IF(CA7="","",IF(CA7="-","【-】","【"&amp;SUBSTITUTE(TEXT(CA7,"#,##0.00"),"-","△")&amp;"】"))</f>
        <v>【98.96】</v>
      </c>
      <c r="CB6" s="35">
        <f>IF(CB7="",NA(),CB7)</f>
        <v>309.14999999999998</v>
      </c>
      <c r="CC6" s="35">
        <f t="shared" ref="CC6:CK6" si="9">IF(CC7="",NA(),CC7)</f>
        <v>240.14</v>
      </c>
      <c r="CD6" s="35">
        <f t="shared" si="9"/>
        <v>228.22</v>
      </c>
      <c r="CE6" s="35">
        <f t="shared" si="9"/>
        <v>181.87</v>
      </c>
      <c r="CF6" s="35">
        <f t="shared" si="9"/>
        <v>230.22</v>
      </c>
      <c r="CG6" s="35">
        <f t="shared" si="9"/>
        <v>277.67</v>
      </c>
      <c r="CH6" s="35">
        <f t="shared" si="9"/>
        <v>260.11</v>
      </c>
      <c r="CI6" s="35">
        <f t="shared" si="9"/>
        <v>304.98</v>
      </c>
      <c r="CJ6" s="35">
        <f t="shared" si="9"/>
        <v>345.96</v>
      </c>
      <c r="CK6" s="35">
        <f t="shared" si="9"/>
        <v>525.91999999999996</v>
      </c>
      <c r="CL6" s="34" t="str">
        <f>IF(CL7="","",IF(CL7="-","【-】","【"&amp;SUBSTITUTE(TEXT(CL7,"#,##0.00"),"-","△")&amp;"】"))</f>
        <v>【134.52】</v>
      </c>
      <c r="CM6" s="35">
        <f>IF(CM7="",NA(),CM7)</f>
        <v>17.5</v>
      </c>
      <c r="CN6" s="35">
        <f t="shared" ref="CN6:CV6" si="10">IF(CN7="",NA(),CN7)</f>
        <v>30.25</v>
      </c>
      <c r="CO6" s="35">
        <f t="shared" si="10"/>
        <v>33.15</v>
      </c>
      <c r="CP6" s="35">
        <f t="shared" si="10"/>
        <v>53.45</v>
      </c>
      <c r="CQ6" s="35">
        <f t="shared" si="10"/>
        <v>53.25</v>
      </c>
      <c r="CR6" s="35">
        <f t="shared" si="10"/>
        <v>41.28</v>
      </c>
      <c r="CS6" s="35">
        <f t="shared" si="10"/>
        <v>41.45</v>
      </c>
      <c r="CT6" s="35">
        <f t="shared" si="10"/>
        <v>36.97</v>
      </c>
      <c r="CU6" s="35">
        <f t="shared" si="10"/>
        <v>39.51</v>
      </c>
      <c r="CV6" s="35">
        <f t="shared" si="10"/>
        <v>41.6</v>
      </c>
      <c r="CW6" s="34" t="str">
        <f>IF(CW7="","",IF(CW7="-","【-】","【"&amp;SUBSTITUTE(TEXT(CW7,"#,##0.00"),"-","△")&amp;"】"))</f>
        <v>【59.57】</v>
      </c>
      <c r="CX6" s="35">
        <f>IF(CX7="",NA(),CX7)</f>
        <v>27.48</v>
      </c>
      <c r="CY6" s="35">
        <f t="shared" ref="CY6:DG6" si="11">IF(CY7="",NA(),CY7)</f>
        <v>92.16</v>
      </c>
      <c r="CZ6" s="35">
        <f t="shared" si="11"/>
        <v>93.07</v>
      </c>
      <c r="DA6" s="35">
        <f t="shared" si="11"/>
        <v>93.41</v>
      </c>
      <c r="DB6" s="35">
        <f t="shared" si="11"/>
        <v>93.26</v>
      </c>
      <c r="DC6" s="35">
        <f t="shared" si="11"/>
        <v>61.3</v>
      </c>
      <c r="DD6" s="35">
        <f t="shared" si="11"/>
        <v>64.510000000000005</v>
      </c>
      <c r="DE6" s="35">
        <f t="shared" si="11"/>
        <v>67.12</v>
      </c>
      <c r="DF6" s="35">
        <f t="shared" si="11"/>
        <v>61.03</v>
      </c>
      <c r="DG6" s="35">
        <f t="shared" si="11"/>
        <v>64.790000000000006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7.0000000000000007E-2</v>
      </c>
      <c r="EL6" s="35">
        <f t="shared" si="14"/>
        <v>0.56999999999999995</v>
      </c>
      <c r="EM6" s="34">
        <f t="shared" si="14"/>
        <v>0</v>
      </c>
      <c r="EN6" s="34">
        <f t="shared" si="14"/>
        <v>0</v>
      </c>
      <c r="EO6" s="34" t="str">
        <f>IF(EO7="","",IF(EO7="-","【-】","【"&amp;SUBSTITUTE(TEXT(EO7,"#,##0.00"),"-","△")&amp;"】"))</f>
        <v>【0.30】</v>
      </c>
    </row>
    <row r="7" spans="1:145" s="36" customFormat="1" x14ac:dyDescent="0.15">
      <c r="A7" s="28"/>
      <c r="B7" s="37">
        <v>2020</v>
      </c>
      <c r="C7" s="37">
        <v>124095</v>
      </c>
      <c r="D7" s="37">
        <v>47</v>
      </c>
      <c r="E7" s="37">
        <v>17</v>
      </c>
      <c r="F7" s="37">
        <v>1</v>
      </c>
      <c r="G7" s="37">
        <v>0</v>
      </c>
      <c r="H7" s="37" t="s">
        <v>99</v>
      </c>
      <c r="I7" s="37" t="s">
        <v>100</v>
      </c>
      <c r="J7" s="37" t="s">
        <v>101</v>
      </c>
      <c r="K7" s="37" t="s">
        <v>102</v>
      </c>
      <c r="L7" s="37" t="s">
        <v>103</v>
      </c>
      <c r="M7" s="37" t="s">
        <v>104</v>
      </c>
      <c r="N7" s="38" t="s">
        <v>105</v>
      </c>
      <c r="O7" s="38" t="s">
        <v>106</v>
      </c>
      <c r="P7" s="38">
        <v>22.78</v>
      </c>
      <c r="Q7" s="38">
        <v>100</v>
      </c>
      <c r="R7" s="38">
        <v>3850</v>
      </c>
      <c r="S7" s="38">
        <v>7116</v>
      </c>
      <c r="T7" s="38">
        <v>43.24</v>
      </c>
      <c r="U7" s="38">
        <v>164.57</v>
      </c>
      <c r="V7" s="38">
        <v>1618</v>
      </c>
      <c r="W7" s="38">
        <v>0.87</v>
      </c>
      <c r="X7" s="38">
        <v>1859.77</v>
      </c>
      <c r="Y7" s="38">
        <v>99.93</v>
      </c>
      <c r="Z7" s="38">
        <v>100</v>
      </c>
      <c r="AA7" s="38">
        <v>100.21</v>
      </c>
      <c r="AB7" s="38">
        <v>95.02</v>
      </c>
      <c r="AC7" s="38">
        <v>86.47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1970.68</v>
      </c>
      <c r="BI7" s="38">
        <v>0</v>
      </c>
      <c r="BJ7" s="38">
        <v>0</v>
      </c>
      <c r="BK7" s="38">
        <v>1604.64</v>
      </c>
      <c r="BL7" s="38">
        <v>1217.7</v>
      </c>
      <c r="BM7" s="38">
        <v>1689.65</v>
      </c>
      <c r="BN7" s="38">
        <v>808.77</v>
      </c>
      <c r="BO7" s="38">
        <v>560.16</v>
      </c>
      <c r="BP7" s="38">
        <v>705.21</v>
      </c>
      <c r="BQ7" s="38">
        <v>57.96</v>
      </c>
      <c r="BR7" s="38">
        <v>68.06</v>
      </c>
      <c r="BS7" s="38">
        <v>67.36</v>
      </c>
      <c r="BT7" s="38">
        <v>56.38</v>
      </c>
      <c r="BU7" s="38">
        <v>46.93</v>
      </c>
      <c r="BV7" s="38">
        <v>60.01</v>
      </c>
      <c r="BW7" s="38">
        <v>66.680000000000007</v>
      </c>
      <c r="BX7" s="38">
        <v>58.12</v>
      </c>
      <c r="BY7" s="38">
        <v>48.2</v>
      </c>
      <c r="BZ7" s="38">
        <v>30.88</v>
      </c>
      <c r="CA7" s="38">
        <v>98.96</v>
      </c>
      <c r="CB7" s="38">
        <v>309.14999999999998</v>
      </c>
      <c r="CC7" s="38">
        <v>240.14</v>
      </c>
      <c r="CD7" s="38">
        <v>228.22</v>
      </c>
      <c r="CE7" s="38">
        <v>181.87</v>
      </c>
      <c r="CF7" s="38">
        <v>230.22</v>
      </c>
      <c r="CG7" s="38">
        <v>277.67</v>
      </c>
      <c r="CH7" s="38">
        <v>260.11</v>
      </c>
      <c r="CI7" s="38">
        <v>304.98</v>
      </c>
      <c r="CJ7" s="38">
        <v>345.96</v>
      </c>
      <c r="CK7" s="38">
        <v>525.91999999999996</v>
      </c>
      <c r="CL7" s="38">
        <v>134.52000000000001</v>
      </c>
      <c r="CM7" s="38">
        <v>17.5</v>
      </c>
      <c r="CN7" s="38">
        <v>30.25</v>
      </c>
      <c r="CO7" s="38">
        <v>33.15</v>
      </c>
      <c r="CP7" s="38">
        <v>53.45</v>
      </c>
      <c r="CQ7" s="38">
        <v>53.25</v>
      </c>
      <c r="CR7" s="38">
        <v>41.28</v>
      </c>
      <c r="CS7" s="38">
        <v>41.45</v>
      </c>
      <c r="CT7" s="38">
        <v>36.97</v>
      </c>
      <c r="CU7" s="38">
        <v>39.51</v>
      </c>
      <c r="CV7" s="38">
        <v>41.6</v>
      </c>
      <c r="CW7" s="38">
        <v>59.57</v>
      </c>
      <c r="CX7" s="38">
        <v>27.48</v>
      </c>
      <c r="CY7" s="38">
        <v>92.16</v>
      </c>
      <c r="CZ7" s="38">
        <v>93.07</v>
      </c>
      <c r="DA7" s="38">
        <v>93.41</v>
      </c>
      <c r="DB7" s="38">
        <v>93.26</v>
      </c>
      <c r="DC7" s="38">
        <v>61.3</v>
      </c>
      <c r="DD7" s="38">
        <v>64.510000000000005</v>
      </c>
      <c r="DE7" s="38">
        <v>67.12</v>
      </c>
      <c r="DF7" s="38">
        <v>61.03</v>
      </c>
      <c r="DG7" s="38">
        <v>64.790000000000006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7.0000000000000007E-2</v>
      </c>
      <c r="EL7" s="38">
        <v>0.56999999999999995</v>
      </c>
      <c r="EM7" s="38">
        <v>0</v>
      </c>
      <c r="EN7" s="38">
        <v>0</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2022-01-24T04:24:54Z</cp:lastPrinted>
  <dcterms:created xsi:type="dcterms:W3CDTF">2021-12-03T07:44:35Z</dcterms:created>
  <dcterms:modified xsi:type="dcterms:W3CDTF">2022-02-08T02:04:18Z</dcterms:modified>
  <cp:category/>
</cp:coreProperties>
</file>