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ile2901.intra\fsh2901\fs030100\業務班\伊藤\経営比較分析表（令和2年度決算）分析等\06-01 経営比較分析表（水道）\【経営比較分析表】2020_123226_46_010\"/>
    </mc:Choice>
  </mc:AlternateContent>
  <xr:revisionPtr revIDLastSave="0" documentId="13_ncr:1_{4147EE3C-740A-4626-9198-3A0BC878DAF0}" xr6:coauthVersionLast="43" xr6:coauthVersionMax="43" xr10:uidLastSave="{00000000-0000-0000-0000-000000000000}"/>
  <workbookProtection workbookAlgorithmName="SHA-512" workbookHashValue="ZRBmJwx+FGhEfa4Rh0aruWdxXMbdHPWyJnPa+y7U1erVoPx168MQww6AYgQb+c1jDF18D+gQA/BtQeA2vAfznA==" workbookSaltValue="dpswcsw/msEQfKVDd+AUu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F85" i="4"/>
  <c r="E85" i="4"/>
  <c r="BB10" i="4"/>
  <c r="AT10" i="4"/>
  <c r="AL10" i="4"/>
  <c r="W10" i="4"/>
  <c r="I10" i="4"/>
  <c r="B10" i="4"/>
  <c r="BB8" i="4"/>
  <c r="AT8" i="4"/>
  <c r="W8" i="4"/>
  <c r="I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<sst xmlns="http://schemas.openxmlformats.org/spreadsheetml/2006/main" count="228" uniqueCount="115">
  <si>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</si>
  <si>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</si>
  <si>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</si>
  <si>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</si>
  <si>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</si>
  <si>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</si>
  <si>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</si>
  <si>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</si>
  <si>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</si>
  <si>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</si>
  <si>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</si>
  <si>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</si>
  <si>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</si>
  <si>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</si>
  <si>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</si>
  <si>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</si>
  <si>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</si>
  <si>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</si>
  <si>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</si>
  <si>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</si>
  <si>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</si>
  <si>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</si>
  <si>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</si>
  <si>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</si>
  <si>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</si>
  <si>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</si>
  <si>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</si>
  <si>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</si>
  <si>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</si>
  <si>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</si>
  <si>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</si>
  <si>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</si>
  <si>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</si>
  <si>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</si>
  <si>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</si>
  <si>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</si>
  <si>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</si>
  <si>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</si>
  <si>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</si>
  <si>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</si>
  <si>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</si>
  <si>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</si>
  <si>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</si>
  <si>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</si>
  <si>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</si>
  <si>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</si>
  <si>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</si>
  <si>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</si>
  <si>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</si>
  <si>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</si>
  <si>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</si>
  <si>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</si>
  <si>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</si>
  <si>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</si>
  <si>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</si>
  <si>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</si>
  <si>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</si>
  <si>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</si>
  <si>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</si>
  <si>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</si>
  <si>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</si>
  <si>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</si>
  <si>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</si>
  <si>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</si>
  <si>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</si>
  <si>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</si>
  <si>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</si>
  <si>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</si>
  <si>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</si>
  <si>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</si>
  <si>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</si>
  <si>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</si>
  <si>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</si>
  <si>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</si>
  <si>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</si>
  <si>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</si>
  <si>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</si>
  <si>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</si>
  <si>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</si>
  <si>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</si>
  <si>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</si>
  <si>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</si>
  <si>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</si>
  <si>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</si>
  <si>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</si>
  <si>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</si>
  <si>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</si>
  <si>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</si>
  <si>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</si>
  <si>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</si>
  <si>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</si>
  <si>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</si>
  <si>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</si>
  <si>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酒々井町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</si>
  <si>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</si>
  <si>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</si>
  <si>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</si>
  <si>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</si>
  <si>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</si>
  <si>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</si>
  <si>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</si>
  <si>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</si>
  <si>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</si>
  <si>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</si>
  <si>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</si>
  <si>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</si>
  <si>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</si>
  <si>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</si>
  <si>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</si>
  <si>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</si>
  <si>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</si>
  <si>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</si>
  <si>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経常収支比率、料金回収率ともに100％以上であり、有収率も全国平均と比べ、高い数値である。さらに、累積欠損金も発生しておらず、経営の健全性・効率性は良好な水準にあるといえる。
　今後は、少子高齢化等により収益の伸びが期待できなくなると思われることから、より効率的な経営をしていかなかればならない。</t>
    <rPh sb="1" eb="7">
      <t>ケイジョウシュウシヒリツ</t>
    </rPh>
    <rPh sb="8" eb="13">
      <t>リョウキンカイシュウリツ</t>
    </rPh>
    <rPh sb="20" eb="22">
      <t>イジョウ</t>
    </rPh>
    <rPh sb="26" eb="29">
      <t>ユウシュウリツ</t>
    </rPh>
    <rPh sb="30" eb="34">
      <t>ゼンコクヘイキン</t>
    </rPh>
    <rPh sb="35" eb="36">
      <t>クラ</t>
    </rPh>
    <rPh sb="38" eb="39">
      <t>タカ</t>
    </rPh>
    <rPh sb="40" eb="42">
      <t>スウチ</t>
    </rPh>
    <rPh sb="50" eb="54">
      <t>ルイセキケッソン</t>
    </rPh>
    <rPh sb="54" eb="55">
      <t>キン</t>
    </rPh>
    <rPh sb="56" eb="58">
      <t>ハッセイ</t>
    </rPh>
    <rPh sb="64" eb="66">
      <t>ケイエイ</t>
    </rPh>
    <rPh sb="67" eb="70">
      <t>ケンゼンセイ</t>
    </rPh>
    <rPh sb="71" eb="74">
      <t>コウリツセイ</t>
    </rPh>
    <rPh sb="75" eb="77">
      <t>リョウコウ</t>
    </rPh>
    <rPh sb="78" eb="80">
      <t>スイジュン</t>
    </rPh>
    <rPh sb="90" eb="92">
      <t>コンゴ</t>
    </rPh>
    <rPh sb="94" eb="100">
      <t>ショウシコウレイカトウ</t>
    </rPh>
    <rPh sb="103" eb="105">
      <t>シュウエキ</t>
    </rPh>
    <rPh sb="106" eb="107">
      <t>ノ</t>
    </rPh>
    <rPh sb="109" eb="111">
      <t>キタイ</t>
    </rPh>
    <rPh sb="118" eb="119">
      <t>オモ</t>
    </rPh>
    <rPh sb="129" eb="132">
      <t>コウリツテキ</t>
    </rPh>
    <rPh sb="133" eb="135">
      <t>ケイエイ</t>
    </rPh>
    <phoneticPr fontId="4"/>
  </si>
  <si>
    <t>　昭和40年代後半から50年代にかけた宅地開発に伴い布設した管の老朽化が進み、耐用年数を迎えることになる。
　今後は、計画的に老朽管の更新や耐震化工事を進めていくことになる。</t>
    <rPh sb="1" eb="3">
      <t>ショウワ</t>
    </rPh>
    <rPh sb="5" eb="6">
      <t>ネン</t>
    </rPh>
    <rPh sb="6" eb="9">
      <t>ダイコウハン</t>
    </rPh>
    <rPh sb="13" eb="15">
      <t>ネンダイ</t>
    </rPh>
    <rPh sb="19" eb="23">
      <t>タクチカイハツ</t>
    </rPh>
    <rPh sb="24" eb="25">
      <t>トモナ</t>
    </rPh>
    <rPh sb="26" eb="28">
      <t>フセツ</t>
    </rPh>
    <rPh sb="30" eb="31">
      <t>カン</t>
    </rPh>
    <rPh sb="32" eb="35">
      <t>ロウキュウカ</t>
    </rPh>
    <rPh sb="36" eb="37">
      <t>スス</t>
    </rPh>
    <rPh sb="39" eb="43">
      <t>タイヨウネンスウ</t>
    </rPh>
    <rPh sb="44" eb="45">
      <t>ムカ</t>
    </rPh>
    <rPh sb="55" eb="57">
      <t>コンゴ</t>
    </rPh>
    <rPh sb="59" eb="62">
      <t>ケイカクテキ</t>
    </rPh>
    <rPh sb="63" eb="66">
      <t>ロウキュウカン</t>
    </rPh>
    <rPh sb="67" eb="69">
      <t>コウシン</t>
    </rPh>
    <rPh sb="70" eb="73">
      <t>タイシンカ</t>
    </rPh>
    <rPh sb="73" eb="75">
      <t>コウジ</t>
    </rPh>
    <rPh sb="76" eb="77">
      <t>スス</t>
    </rPh>
    <phoneticPr fontId="4"/>
  </si>
  <si>
    <t>　現時点で経営状況は健全であり、安定しているといえる。
　しかしながら、少子高齢化等により給水量の増加は期待できず、収益の伸びは鈍くなるものと思われ、一方で管の老朽化が進み修繕や更新工事が増加していくことから、今後は町水道ビジョン等に基づき、計画的な経営や更新工事等をしていかなければならない。</t>
    <rPh sb="1" eb="4">
      <t>ゲンジテン</t>
    </rPh>
    <rPh sb="5" eb="9">
      <t>ケイエイジョウキョウ</t>
    </rPh>
    <rPh sb="10" eb="12">
      <t>ケンゼン</t>
    </rPh>
    <rPh sb="16" eb="18">
      <t>アンテイ</t>
    </rPh>
    <rPh sb="36" eb="42">
      <t>ショウシコウレイカトウ</t>
    </rPh>
    <rPh sb="45" eb="48">
      <t>キュウスイリョウ</t>
    </rPh>
    <rPh sb="49" eb="51">
      <t>ゾウカ</t>
    </rPh>
    <rPh sb="52" eb="54">
      <t>キタイ</t>
    </rPh>
    <rPh sb="58" eb="60">
      <t>シュウエキ</t>
    </rPh>
    <rPh sb="61" eb="62">
      <t>ノ</t>
    </rPh>
    <rPh sb="64" eb="65">
      <t>ニブ</t>
    </rPh>
    <rPh sb="71" eb="72">
      <t>オモ</t>
    </rPh>
    <rPh sb="75" eb="77">
      <t>イッポウ</t>
    </rPh>
    <rPh sb="78" eb="79">
      <t>カン</t>
    </rPh>
    <rPh sb="80" eb="82">
      <t>ロウキュウ</t>
    </rPh>
    <rPh sb="82" eb="83">
      <t>カ</t>
    </rPh>
    <rPh sb="84" eb="85">
      <t>スス</t>
    </rPh>
    <rPh sb="86" eb="88">
      <t>シュウゼン</t>
    </rPh>
    <rPh sb="89" eb="93">
      <t>コウシンコウジ</t>
    </rPh>
    <rPh sb="94" eb="96">
      <t>ゾウカ</t>
    </rPh>
    <rPh sb="105" eb="107">
      <t>コンゴ</t>
    </rPh>
    <rPh sb="108" eb="109">
      <t>マチ</t>
    </rPh>
    <rPh sb="109" eb="111">
      <t>スイドウ</t>
    </rPh>
    <rPh sb="115" eb="116">
      <t>トウ</t>
    </rPh>
    <rPh sb="117" eb="118">
      <t>モト</t>
    </rPh>
    <rPh sb="121" eb="124">
      <t>ケイカクテキ</t>
    </rPh>
    <rPh sb="125" eb="127">
      <t>ケイエイ</t>
    </rPh>
    <rPh sb="128" eb="133">
      <t>コウシンコウジトウ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</si>
</sst>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formatCode="#,##0.00;&quot;△&quot;#,##0.00;&quot;-&quot;">
                  <c:v>1.17</c:v>
                </c:pt>
                <c:pt idx="1">
                  <c:v>0</c:v>
                </c:pt>
                <c:pt idx="2" formatCode="#,##0.00;&quot;△&quot;#,##0.00;&quot;-&quot;">
                  <c:v>1.37</c:v>
                </c:pt>
                <c:pt idx="3" formatCode="#,##0.00;&quot;△&quot;#,##0.00;&quot;-&quot;">
                  <c:v>1.9</c:v>
                </c:pt>
                <c:pt idx="4" formatCode="#,##0.00;&quot;△&quot;#,##0.00;&quot;-&quot;">
                  <c:v>1.9</c:v>
                </c:pt>
              </c:numCache>
            </c:numRef>
          </c:val>
          <c:extLst>
            <c:ext xmlns:c16="http://schemas.microsoft.com/office/drawing/2014/chart" uri="{C3380CC4-5D6E-409C-BE32-E72D297353CC}">
              <c16:uniqueId val="{00000000-6FDF-4719-B5BA-F3354B055B3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FDF-4719-B5BA-F3354B055B3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69.180000000000007</c:v>
                </c:pt>
                <c:pt idx="1">
                  <c:v>69.83</c:v>
                </c:pt>
                <c:pt idx="2">
                  <c:v>68.56</c:v>
                </c:pt>
                <c:pt idx="3">
                  <c:v>66.02</c:v>
                </c:pt>
                <c:pt idx="4">
                  <c:v>66.47</c:v>
                </c:pt>
              </c:numCache>
            </c:numRef>
          </c:val>
          <c:extLst>
            <c:ext xmlns:c16="http://schemas.microsoft.com/office/drawing/2014/chart" uri="{C3380CC4-5D6E-409C-BE32-E72D297353CC}">
              <c16:uniqueId val="{00000000-6FFD-47D8-9268-43FC31509D6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6FFD-47D8-9268-43FC31509D6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92.75</c:v>
                </c:pt>
                <c:pt idx="1">
                  <c:v>91.44</c:v>
                </c:pt>
                <c:pt idx="2">
                  <c:v>90.81</c:v>
                </c:pt>
                <c:pt idx="3">
                  <c:v>93.26</c:v>
                </c:pt>
                <c:pt idx="4">
                  <c:v>92.26</c:v>
                </c:pt>
              </c:numCache>
            </c:numRef>
          </c:val>
          <c:extLst>
            <c:ext xmlns:c16="http://schemas.microsoft.com/office/drawing/2014/chart" uri="{C3380CC4-5D6E-409C-BE32-E72D297353CC}">
              <c16:uniqueId val="{00000000-B896-4F8D-BAF3-42B28A9615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896-4F8D-BAF3-42B28A9615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150.56</c:v>
                </c:pt>
                <c:pt idx="1">
                  <c:v>136.33000000000001</c:v>
                </c:pt>
                <c:pt idx="2">
                  <c:v>142.66999999999999</c:v>
                </c:pt>
                <c:pt idx="3">
                  <c:v>131.63</c:v>
                </c:pt>
                <c:pt idx="4">
                  <c:v>126.66</c:v>
                </c:pt>
              </c:numCache>
            </c:numRef>
          </c:val>
          <c:extLst>
            <c:ext xmlns:c16="http://schemas.microsoft.com/office/drawing/2014/chart" uri="{C3380CC4-5D6E-409C-BE32-E72D297353CC}">
              <c16:uniqueId val="{00000000-EFA7-45F4-A6A4-DD3226B01E0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EFA7-45F4-A6A4-DD3226B01E0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54.06</c:v>
                </c:pt>
                <c:pt idx="1">
                  <c:v>55.31</c:v>
                </c:pt>
                <c:pt idx="2">
                  <c:v>55.53</c:v>
                </c:pt>
                <c:pt idx="3">
                  <c:v>56.45</c:v>
                </c:pt>
                <c:pt idx="4">
                  <c:v>52.4</c:v>
                </c:pt>
              </c:numCache>
            </c:numRef>
          </c:val>
          <c:extLst>
            <c:ext xmlns:c16="http://schemas.microsoft.com/office/drawing/2014/chart" uri="{C3380CC4-5D6E-409C-BE32-E72D297353CC}">
              <c16:uniqueId val="{00000000-34DA-42E8-A3A3-E6567B6926D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34DA-42E8-A3A3-E6567B6926D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quot;-&quot;">
                  <c:v>37.18</c:v>
                </c:pt>
                <c:pt idx="1">
                  <c:v>0</c:v>
                </c:pt>
                <c:pt idx="2" formatCode="#,##0.00;&quot;△&quot;#,##0.00;&quot;-&quot;">
                  <c:v>41.44</c:v>
                </c:pt>
                <c:pt idx="3" formatCode="#,##0.00;&quot;△&quot;#,##0.00;&quot;-&quot;">
                  <c:v>41.44</c:v>
                </c:pt>
                <c:pt idx="4" formatCode="#,##0.00;&quot;△&quot;#,##0.00;&quot;-&quot;">
                  <c:v>41.44</c:v>
                </c:pt>
              </c:numCache>
            </c:numRef>
          </c:val>
          <c:extLst>
            <c:ext xmlns:c16="http://schemas.microsoft.com/office/drawing/2014/chart" uri="{C3380CC4-5D6E-409C-BE32-E72D297353CC}">
              <c16:uniqueId val="{00000000-7BFC-46F8-83C5-AB146E77DF6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7BFC-46F8-83C5-AB146E77DF6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8C-43DC-9F6F-CD3B5027184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7F8C-43DC-9F6F-CD3B5027184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543.64</c:v>
                </c:pt>
                <c:pt idx="1">
                  <c:v>634.83000000000004</c:v>
                </c:pt>
                <c:pt idx="2">
                  <c:v>464.97</c:v>
                </c:pt>
                <c:pt idx="3">
                  <c:v>521.91999999999996</c:v>
                </c:pt>
                <c:pt idx="4">
                  <c:v>222.25</c:v>
                </c:pt>
              </c:numCache>
            </c:numRef>
          </c:val>
          <c:extLst>
            <c:ext xmlns:c16="http://schemas.microsoft.com/office/drawing/2014/chart" uri="{C3380CC4-5D6E-409C-BE32-E72D297353CC}">
              <c16:uniqueId val="{00000000-6576-4CD0-81C3-D1A435C365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6576-4CD0-81C3-D1A435C365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159.82</c:v>
                </c:pt>
                <c:pt idx="1">
                  <c:v>135.66</c:v>
                </c:pt>
                <c:pt idx="2">
                  <c:v>167.01</c:v>
                </c:pt>
                <c:pt idx="3">
                  <c:v>188.33</c:v>
                </c:pt>
                <c:pt idx="4">
                  <c:v>159.54</c:v>
                </c:pt>
              </c:numCache>
            </c:numRef>
          </c:val>
          <c:extLst>
            <c:ext xmlns:c16="http://schemas.microsoft.com/office/drawing/2014/chart" uri="{C3380CC4-5D6E-409C-BE32-E72D297353CC}">
              <c16:uniqueId val="{00000000-EDAF-40F9-B83F-B12CB9E952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EDAF-40F9-B83F-B12CB9E952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154</c:v>
                </c:pt>
                <c:pt idx="1">
                  <c:v>133.28</c:v>
                </c:pt>
                <c:pt idx="2">
                  <c:v>141.69</c:v>
                </c:pt>
                <c:pt idx="3">
                  <c:v>129.91999999999999</c:v>
                </c:pt>
                <c:pt idx="4">
                  <c:v>122.29</c:v>
                </c:pt>
              </c:numCache>
            </c:numRef>
          </c:val>
          <c:extLst>
            <c:ext xmlns:c16="http://schemas.microsoft.com/office/drawing/2014/chart" uri="{C3380CC4-5D6E-409C-BE32-E72D297353CC}">
              <c16:uniqueId val="{00000000-76B3-48BD-A4DF-E0C2F0CF80C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76B3-48BD-A4DF-E0C2F0CF80C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141.06</c:v>
                </c:pt>
                <c:pt idx="1">
                  <c:v>163.58000000000001</c:v>
                </c:pt>
                <c:pt idx="2">
                  <c:v>151.85</c:v>
                </c:pt>
                <c:pt idx="3">
                  <c:v>160.38999999999999</c:v>
                </c:pt>
                <c:pt idx="4">
                  <c:v>170.4</c:v>
                </c:pt>
              </c:numCache>
            </c:numRef>
          </c:val>
          <c:extLst>
            <c:ext xmlns:c16="http://schemas.microsoft.com/office/drawing/2014/chart" uri="{C3380CC4-5D6E-409C-BE32-E72D297353CC}">
              <c16:uniqueId val="{00000000-3FB8-4909-B7A9-CDE593B800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FB8-4909-B7A9-CDE593B800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酒々井町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20659</v>
      </c>
      <c r="AM8" s="61"/>
      <c r="AN8" s="61"/>
      <c r="AO8" s="61"/>
      <c r="AP8" s="61"/>
      <c r="AQ8" s="61"/>
      <c r="AR8" s="61"/>
      <c r="AS8" s="61"/>
      <c r="AT8" s="52">
        <f>データ!$S$6</f>
        <v>19.010000000000002</v>
      </c>
      <c r="AU8" s="53"/>
      <c r="AV8" s="53"/>
      <c r="AW8" s="53"/>
      <c r="AX8" s="53"/>
      <c r="AY8" s="53"/>
      <c r="AZ8" s="53"/>
      <c r="BA8" s="53"/>
      <c r="BB8" s="54">
        <f>データ!$T$6</f>
        <v>1086.74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83.73</v>
      </c>
      <c r="J10" s="53"/>
      <c r="K10" s="53"/>
      <c r="L10" s="53"/>
      <c r="M10" s="53"/>
      <c r="N10" s="53"/>
      <c r="O10" s="64"/>
      <c r="P10" s="54">
        <f>データ!$P$6</f>
        <v>93.75</v>
      </c>
      <c r="Q10" s="54"/>
      <c r="R10" s="54"/>
      <c r="S10" s="54"/>
      <c r="T10" s="54"/>
      <c r="U10" s="54"/>
      <c r="V10" s="54"/>
      <c r="W10" s="61">
        <f>データ!$Q$6</f>
        <v>3740</v>
      </c>
      <c r="X10" s="61"/>
      <c r="Y10" s="61"/>
      <c r="Z10" s="61"/>
      <c r="AA10" s="61"/>
      <c r="AB10" s="61"/>
      <c r="AC10" s="61"/>
      <c r="AD10" s="2"/>
      <c r="AE10" s="2"/>
      <c r="AF10" s="2"/>
      <c r="AG10" s="2"/>
      <c r="AH10" s="4"/>
      <c r="AI10" s="4"/>
      <c r="AJ10" s="4"/>
      <c r="AK10" s="4"/>
      <c r="AL10" s="61">
        <f>データ!$U$6</f>
        <v>18990</v>
      </c>
      <c r="AM10" s="61"/>
      <c r="AN10" s="61"/>
      <c r="AO10" s="61"/>
      <c r="AP10" s="61"/>
      <c r="AQ10" s="61"/>
      <c r="AR10" s="61"/>
      <c r="AS10" s="61"/>
      <c r="AT10" s="52">
        <f>データ!$V$6</f>
        <v>17.18</v>
      </c>
      <c r="AU10" s="53"/>
      <c r="AV10" s="53"/>
      <c r="AW10" s="53"/>
      <c r="AX10" s="53"/>
      <c r="AY10" s="53"/>
      <c r="AZ10" s="53"/>
      <c r="BA10" s="53"/>
      <c r="BB10" s="54">
        <f>データ!$W$6</f>
        <v>1105.3599999999999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VD33ayVqgOknwHL/xOvAzZVCC5naVJJGSIkP+pQwdIDdBSxr5DgfME0rTBYtBOS45W+Moei84/lYZTN7dShzw==" saltValue="OZPo9huJqV390UmaQh4mT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123226</v>
      </c>
      <c r="D6" s="34">
        <f t="shared" si="3"/>
        <v>46</v>
      </c>
      <c r="E6" s="34">
        <f t="shared" si="3"/>
        <v>1</v>
      </c>
      <c r="F6" s="34">
        <f t="shared" si="3"/>
        <v>0</v>
      </c>
      <c r="G6" s="34">
        <f t="shared" si="3"/>
        <v>1</v>
      </c>
      <c r="H6" s="34" t="str">
        <f t="shared" si="3"/>
        <v>千葉県　酒々井町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83.73</v>
      </c>
      <c r="P6" s="35">
        <f t="shared" si="3"/>
        <v>93.75</v>
      </c>
      <c r="Q6" s="35">
        <f t="shared" si="3"/>
        <v>3740</v>
      </c>
      <c r="R6" s="35">
        <f t="shared" si="3"/>
        <v>20659</v>
      </c>
      <c r="S6" s="35">
        <f t="shared" si="3"/>
        <v>19.010000000000002</v>
      </c>
      <c r="T6" s="35">
        <f t="shared" si="3"/>
        <v>1086.74</v>
      </c>
      <c r="U6" s="35">
        <f t="shared" si="3"/>
        <v>18990</v>
      </c>
      <c r="V6" s="35">
        <f t="shared" si="3"/>
        <v>17.18</v>
      </c>
      <c r="W6" s="35">
        <f t="shared" si="3"/>
        <v>1105.3599999999999</v>
      </c>
      <c r="X6" s="36">
        <f>IF(X7="",NA(),X7)</f>
        <v>150.56</v>
      </c>
      <c r="Y6" s="36">
        <f t="shared" ref="Y6:AG6" si="4">IF(Y7="",NA(),Y7)</f>
        <v>136.33000000000001</v>
      </c>
      <c r="Z6" s="36">
        <f t="shared" si="4"/>
        <v>142.66999999999999</v>
      </c>
      <c r="AA6" s="36">
        <f t="shared" si="4"/>
        <v>131.63</v>
      </c>
      <c r="AB6" s="36">
        <f t="shared" si="4"/>
        <v>126.66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543.64</v>
      </c>
      <c r="AU6" s="36">
        <f t="shared" ref="AU6:BC6" si="6">IF(AU7="",NA(),AU7)</f>
        <v>634.83000000000004</v>
      </c>
      <c r="AV6" s="36">
        <f t="shared" si="6"/>
        <v>464.97</v>
      </c>
      <c r="AW6" s="36">
        <f t="shared" si="6"/>
        <v>521.91999999999996</v>
      </c>
      <c r="AX6" s="36">
        <f t="shared" si="6"/>
        <v>222.25</v>
      </c>
      <c r="AY6" s="36">
        <f t="shared" si="6"/>
        <v>384.34</v>
      </c>
      <c r="AZ6" s="36">
        <f t="shared" si="6"/>
        <v>359.47</v>
      </c>
      <c r="BA6" s="36">
        <f t="shared" si="6"/>
        <v>369.69</v>
      </c>
      <c r="BB6" s="36">
        <f t="shared" si="6"/>
        <v>379.08</v>
      </c>
      <c r="BC6" s="36">
        <f t="shared" si="6"/>
        <v>367.55</v>
      </c>
      <c r="BD6" s="35" t="str">
        <f>IF(BD7="","",IF(BD7="-","【-】","【"&amp;SUBSTITUTE(TEXT(BD7,"#,##0.00"),"-","△")&amp;"】"))</f>
        <v>【260.31】</v>
      </c>
      <c r="BE6" s="36">
        <f>IF(BE7="",NA(),BE7)</f>
        <v>159.82</v>
      </c>
      <c r="BF6" s="36">
        <f t="shared" ref="BF6:BN6" si="7">IF(BF7="",NA(),BF7)</f>
        <v>135.66</v>
      </c>
      <c r="BG6" s="36">
        <f t="shared" si="7"/>
        <v>167.01</v>
      </c>
      <c r="BH6" s="36">
        <f t="shared" si="7"/>
        <v>188.33</v>
      </c>
      <c r="BI6" s="36">
        <f t="shared" si="7"/>
        <v>159.54</v>
      </c>
      <c r="BJ6" s="36">
        <f t="shared" si="7"/>
        <v>380.58</v>
      </c>
      <c r="BK6" s="36">
        <f t="shared" si="7"/>
        <v>401.79</v>
      </c>
      <c r="BL6" s="36">
        <f t="shared" si="7"/>
        <v>402.99</v>
      </c>
      <c r="BM6" s="36">
        <f t="shared" si="7"/>
        <v>398.98</v>
      </c>
      <c r="BN6" s="36">
        <f t="shared" si="7"/>
        <v>418.68</v>
      </c>
      <c r="BO6" s="35" t="str">
        <f>IF(BO7="","",IF(BO7="-","【-】","【"&amp;SUBSTITUTE(TEXT(BO7,"#,##0.00"),"-","△")&amp;"】"))</f>
        <v>【275.67】</v>
      </c>
      <c r="BP6" s="36">
        <f>IF(BP7="",NA(),BP7)</f>
        <v>154</v>
      </c>
      <c r="BQ6" s="36">
        <f t="shared" ref="BQ6:BY6" si="8">IF(BQ7="",NA(),BQ7)</f>
        <v>133.28</v>
      </c>
      <c r="BR6" s="36">
        <f t="shared" si="8"/>
        <v>141.69</v>
      </c>
      <c r="BS6" s="36">
        <f t="shared" si="8"/>
        <v>129.91999999999999</v>
      </c>
      <c r="BT6" s="36">
        <f t="shared" si="8"/>
        <v>122.29</v>
      </c>
      <c r="BU6" s="36">
        <f t="shared" si="8"/>
        <v>102.38</v>
      </c>
      <c r="BV6" s="36">
        <f t="shared" si="8"/>
        <v>100.12</v>
      </c>
      <c r="BW6" s="36">
        <f t="shared" si="8"/>
        <v>98.66</v>
      </c>
      <c r="BX6" s="36">
        <f t="shared" si="8"/>
        <v>98.64</v>
      </c>
      <c r="BY6" s="36">
        <f t="shared" si="8"/>
        <v>94.78</v>
      </c>
      <c r="BZ6" s="35" t="str">
        <f>IF(BZ7="","",IF(BZ7="-","【-】","【"&amp;SUBSTITUTE(TEXT(BZ7,"#,##0.00"),"-","△")&amp;"】"))</f>
        <v>【100.05】</v>
      </c>
      <c r="CA6" s="36">
        <f>IF(CA7="",NA(),CA7)</f>
        <v>141.06</v>
      </c>
      <c r="CB6" s="36">
        <f t="shared" ref="CB6:CJ6" si="9">IF(CB7="",NA(),CB7)</f>
        <v>163.58000000000001</v>
      </c>
      <c r="CC6" s="36">
        <f t="shared" si="9"/>
        <v>151.85</v>
      </c>
      <c r="CD6" s="36">
        <f t="shared" si="9"/>
        <v>160.38999999999999</v>
      </c>
      <c r="CE6" s="36">
        <f t="shared" si="9"/>
        <v>170.4</v>
      </c>
      <c r="CF6" s="36">
        <f t="shared" si="9"/>
        <v>168.67</v>
      </c>
      <c r="CG6" s="36">
        <f t="shared" si="9"/>
        <v>174.97</v>
      </c>
      <c r="CH6" s="36">
        <f t="shared" si="9"/>
        <v>178.59</v>
      </c>
      <c r="CI6" s="36">
        <f t="shared" si="9"/>
        <v>178.92</v>
      </c>
      <c r="CJ6" s="36">
        <f t="shared" si="9"/>
        <v>181.3</v>
      </c>
      <c r="CK6" s="35" t="str">
        <f>IF(CK7="","",IF(CK7="-","【-】","【"&amp;SUBSTITUTE(TEXT(CK7,"#,##0.00"),"-","△")&amp;"】"))</f>
        <v>【166.40】</v>
      </c>
      <c r="CL6" s="36">
        <f>IF(CL7="",NA(),CL7)</f>
        <v>69.180000000000007</v>
      </c>
      <c r="CM6" s="36">
        <f t="shared" ref="CM6:CU6" si="10">IF(CM7="",NA(),CM7)</f>
        <v>69.83</v>
      </c>
      <c r="CN6" s="36">
        <f t="shared" si="10"/>
        <v>68.56</v>
      </c>
      <c r="CO6" s="36">
        <f t="shared" si="10"/>
        <v>66.02</v>
      </c>
      <c r="CP6" s="36">
        <f t="shared" si="10"/>
        <v>66.47</v>
      </c>
      <c r="CQ6" s="36">
        <f t="shared" si="10"/>
        <v>54.92</v>
      </c>
      <c r="CR6" s="36">
        <f t="shared" si="10"/>
        <v>55.63</v>
      </c>
      <c r="CS6" s="36">
        <f t="shared" si="10"/>
        <v>55.03</v>
      </c>
      <c r="CT6" s="36">
        <f t="shared" si="10"/>
        <v>55.14</v>
      </c>
      <c r="CU6" s="36">
        <f t="shared" si="10"/>
        <v>55.89</v>
      </c>
      <c r="CV6" s="35" t="str">
        <f>IF(CV7="","",IF(CV7="-","【-】","【"&amp;SUBSTITUTE(TEXT(CV7,"#,##0.00"),"-","△")&amp;"】"))</f>
        <v>【60.69】</v>
      </c>
      <c r="CW6" s="36">
        <f>IF(CW7="",NA(),CW7)</f>
        <v>92.75</v>
      </c>
      <c r="CX6" s="36">
        <f t="shared" ref="CX6:DF6" si="11">IF(CX7="",NA(),CX7)</f>
        <v>91.44</v>
      </c>
      <c r="CY6" s="36">
        <f t="shared" si="11"/>
        <v>90.81</v>
      </c>
      <c r="CZ6" s="36">
        <f t="shared" si="11"/>
        <v>93.26</v>
      </c>
      <c r="DA6" s="36">
        <f t="shared" si="11"/>
        <v>92.26</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54.06</v>
      </c>
      <c r="DI6" s="36">
        <f t="shared" ref="DI6:DQ6" si="12">IF(DI7="",NA(),DI7)</f>
        <v>55.31</v>
      </c>
      <c r="DJ6" s="36">
        <f t="shared" si="12"/>
        <v>55.53</v>
      </c>
      <c r="DK6" s="36">
        <f t="shared" si="12"/>
        <v>56.45</v>
      </c>
      <c r="DL6" s="36">
        <f t="shared" si="12"/>
        <v>52.4</v>
      </c>
      <c r="DM6" s="36">
        <f t="shared" si="12"/>
        <v>48.49</v>
      </c>
      <c r="DN6" s="36">
        <f t="shared" si="12"/>
        <v>48.05</v>
      </c>
      <c r="DO6" s="36">
        <f t="shared" si="12"/>
        <v>48.87</v>
      </c>
      <c r="DP6" s="36">
        <f t="shared" si="12"/>
        <v>49.92</v>
      </c>
      <c r="DQ6" s="36">
        <f t="shared" si="12"/>
        <v>50.63</v>
      </c>
      <c r="DR6" s="35" t="str">
        <f>IF(DR7="","",IF(DR7="-","【-】","【"&amp;SUBSTITUTE(TEXT(DR7,"#,##0.00"),"-","△")&amp;"】"))</f>
        <v>【50.19】</v>
      </c>
      <c r="DS6" s="36">
        <f>IF(DS7="",NA(),DS7)</f>
        <v>37.18</v>
      </c>
      <c r="DT6" s="35">
        <f t="shared" ref="DT6:EB6" si="13">IF(DT7="",NA(),DT7)</f>
        <v>0</v>
      </c>
      <c r="DU6" s="36">
        <f t="shared" si="13"/>
        <v>41.44</v>
      </c>
      <c r="DV6" s="36">
        <f t="shared" si="13"/>
        <v>41.44</v>
      </c>
      <c r="DW6" s="36">
        <f t="shared" si="13"/>
        <v>41.44</v>
      </c>
      <c r="DX6" s="36">
        <f t="shared" si="13"/>
        <v>12.79</v>
      </c>
      <c r="DY6" s="36">
        <f t="shared" si="13"/>
        <v>13.39</v>
      </c>
      <c r="DZ6" s="36">
        <f t="shared" si="13"/>
        <v>14.85</v>
      </c>
      <c r="EA6" s="36">
        <f t="shared" si="13"/>
        <v>16.88</v>
      </c>
      <c r="EB6" s="36">
        <f t="shared" si="13"/>
        <v>18.28</v>
      </c>
      <c r="EC6" s="35" t="str">
        <f>IF(EC7="","",IF(EC7="-","【-】","【"&amp;SUBSTITUTE(TEXT(EC7,"#,##0.00"),"-","△")&amp;"】"))</f>
        <v>【20.63】</v>
      </c>
      <c r="ED6" s="36">
        <f>IF(ED7="",NA(),ED7)</f>
        <v>1.17</v>
      </c>
      <c r="EE6" s="35">
        <f t="shared" ref="EE6:EM6" si="14">IF(EE7="",NA(),EE7)</f>
        <v>0</v>
      </c>
      <c r="EF6" s="36">
        <f t="shared" si="14"/>
        <v>1.37</v>
      </c>
      <c r="EG6" s="36">
        <f t="shared" si="14"/>
        <v>1.9</v>
      </c>
      <c r="EH6" s="36">
        <f t="shared" si="14"/>
        <v>1.9</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123226</v>
      </c>
      <c r="D7" s="38">
        <v>46</v>
      </c>
      <c r="E7" s="38">
        <v>1</v>
      </c>
      <c r="F7" s="38">
        <v>0</v>
      </c>
      <c r="G7" s="38">
        <v>1</v>
      </c>
      <c r="H7" s="38" t="s">
        <v>93</v>
      </c>
      <c r="I7" s="38" t="s">
        <v>94</v>
      </c>
      <c r="J7" s="38" t="s">
        <v>95</v>
      </c>
      <c r="K7" s="38" t="s">
        <v>96</v>
      </c>
      <c r="L7" s="38" t="s">
        <v>97</v>
      </c>
      <c r="M7" s="38" t="s">
        <v>98</v>
      </c>
      <c r="N7" s="39" t="s">
        <v>99</v>
      </c>
      <c r="O7" s="39">
        <v>83.73</v>
      </c>
      <c r="P7" s="39">
        <v>93.75</v>
      </c>
      <c r="Q7" s="39">
        <v>3740</v>
      </c>
      <c r="R7" s="39">
        <v>20659</v>
      </c>
      <c r="S7" s="39">
        <v>19.010000000000002</v>
      </c>
      <c r="T7" s="39">
        <v>1086.74</v>
      </c>
      <c r="U7" s="39">
        <v>18990</v>
      </c>
      <c r="V7" s="39">
        <v>17.18</v>
      </c>
      <c r="W7" s="39">
        <v>1105.3599999999999</v>
      </c>
      <c r="X7" s="39">
        <v>150.56</v>
      </c>
      <c r="Y7" s="39">
        <v>136.33000000000001</v>
      </c>
      <c r="Z7" s="39">
        <v>142.66999999999999</v>
      </c>
      <c r="AA7" s="39">
        <v>131.63</v>
      </c>
      <c r="AB7" s="39">
        <v>126.66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543.64</v>
      </c>
      <c r="AU7" s="39">
        <v>634.83000000000004</v>
      </c>
      <c r="AV7" s="39">
        <v>464.97</v>
      </c>
      <c r="AW7" s="39">
        <v>521.91999999999996</v>
      </c>
      <c r="AX7" s="39">
        <v>222.25</v>
      </c>
      <c r="AY7" s="39">
        <v>384.34</v>
      </c>
      <c r="AZ7" s="39">
        <v>359.47</v>
      </c>
      <c r="BA7" s="39">
        <v>369.69</v>
      </c>
      <c r="BB7" s="39">
        <v>379.08</v>
      </c>
      <c r="BC7" s="39">
        <v>367.55</v>
      </c>
      <c r="BD7" s="39">
        <v>260.31</v>
      </c>
      <c r="BE7" s="39">
        <v>159.82</v>
      </c>
      <c r="BF7" s="39">
        <v>135.66</v>
      </c>
      <c r="BG7" s="39">
        <v>167.01</v>
      </c>
      <c r="BH7" s="39">
        <v>188.33</v>
      </c>
      <c r="BI7" s="39">
        <v>159.54</v>
      </c>
      <c r="BJ7" s="39">
        <v>380.58</v>
      </c>
      <c r="BK7" s="39">
        <v>401.79</v>
      </c>
      <c r="BL7" s="39">
        <v>402.99</v>
      </c>
      <c r="BM7" s="39">
        <v>398.98</v>
      </c>
      <c r="BN7" s="39">
        <v>418.68</v>
      </c>
      <c r="BO7" s="39">
        <v>275.67</v>
      </c>
      <c r="BP7" s="39">
        <v>154</v>
      </c>
      <c r="BQ7" s="39">
        <v>133.28</v>
      </c>
      <c r="BR7" s="39">
        <v>141.69</v>
      </c>
      <c r="BS7" s="39">
        <v>129.91999999999999</v>
      </c>
      <c r="BT7" s="39">
        <v>122.29</v>
      </c>
      <c r="BU7" s="39">
        <v>102.38</v>
      </c>
      <c r="BV7" s="39">
        <v>100.12</v>
      </c>
      <c r="BW7" s="39">
        <v>98.66</v>
      </c>
      <c r="BX7" s="39">
        <v>98.64</v>
      </c>
      <c r="BY7" s="39">
        <v>94.78</v>
      </c>
      <c r="BZ7" s="39">
        <v>100.05</v>
      </c>
      <c r="CA7" s="39">
        <v>141.06</v>
      </c>
      <c r="CB7" s="39">
        <v>163.58000000000001</v>
      </c>
      <c r="CC7" s="39">
        <v>151.85</v>
      </c>
      <c r="CD7" s="39">
        <v>160.38999999999999</v>
      </c>
      <c r="CE7" s="39">
        <v>170.4</v>
      </c>
      <c r="CF7" s="39">
        <v>168.67</v>
      </c>
      <c r="CG7" s="39">
        <v>174.97</v>
      </c>
      <c r="CH7" s="39">
        <v>178.59</v>
      </c>
      <c r="CI7" s="39">
        <v>178.92</v>
      </c>
      <c r="CJ7" s="39">
        <v>181.3</v>
      </c>
      <c r="CK7" s="39">
        <v>166.4</v>
      </c>
      <c r="CL7" s="39">
        <v>69.180000000000007</v>
      </c>
      <c r="CM7" s="39">
        <v>69.83</v>
      </c>
      <c r="CN7" s="39">
        <v>68.56</v>
      </c>
      <c r="CO7" s="39">
        <v>66.02</v>
      </c>
      <c r="CP7" s="39">
        <v>66.47</v>
      </c>
      <c r="CQ7" s="39">
        <v>54.92</v>
      </c>
      <c r="CR7" s="39">
        <v>55.63</v>
      </c>
      <c r="CS7" s="39">
        <v>55.03</v>
      </c>
      <c r="CT7" s="39">
        <v>55.14</v>
      </c>
      <c r="CU7" s="39">
        <v>55.89</v>
      </c>
      <c r="CV7" s="39">
        <v>60.69</v>
      </c>
      <c r="CW7" s="39">
        <v>92.75</v>
      </c>
      <c r="CX7" s="39">
        <v>91.44</v>
      </c>
      <c r="CY7" s="39">
        <v>90.81</v>
      </c>
      <c r="CZ7" s="39">
        <v>93.26</v>
      </c>
      <c r="DA7" s="39">
        <v>92.26</v>
      </c>
      <c r="DB7" s="39">
        <v>82.66</v>
      </c>
      <c r="DC7" s="39">
        <v>82.04</v>
      </c>
      <c r="DD7" s="39">
        <v>81.900000000000006</v>
      </c>
      <c r="DE7" s="39">
        <v>81.39</v>
      </c>
      <c r="DF7" s="39">
        <v>81.27</v>
      </c>
      <c r="DG7" s="39">
        <v>89.82</v>
      </c>
      <c r="DH7" s="39">
        <v>54.06</v>
      </c>
      <c r="DI7" s="39">
        <v>55.31</v>
      </c>
      <c r="DJ7" s="39">
        <v>55.53</v>
      </c>
      <c r="DK7" s="39">
        <v>56.45</v>
      </c>
      <c r="DL7" s="39">
        <v>52.4</v>
      </c>
      <c r="DM7" s="39">
        <v>48.49</v>
      </c>
      <c r="DN7" s="39">
        <v>48.05</v>
      </c>
      <c r="DO7" s="39">
        <v>48.87</v>
      </c>
      <c r="DP7" s="39">
        <v>49.92</v>
      </c>
      <c r="DQ7" s="39">
        <v>50.63</v>
      </c>
      <c r="DR7" s="39">
        <v>50.19</v>
      </c>
      <c r="DS7" s="39">
        <v>37.18</v>
      </c>
      <c r="DT7" s="39">
        <v>0</v>
      </c>
      <c r="DU7" s="39">
        <v>41.44</v>
      </c>
      <c r="DV7" s="39">
        <v>41.44</v>
      </c>
      <c r="DW7" s="39">
        <v>41.44</v>
      </c>
      <c r="DX7" s="39">
        <v>12.79</v>
      </c>
      <c r="DY7" s="39">
        <v>13.39</v>
      </c>
      <c r="DZ7" s="39">
        <v>14.85</v>
      </c>
      <c r="EA7" s="39">
        <v>16.88</v>
      </c>
      <c r="EB7" s="39">
        <v>18.28</v>
      </c>
      <c r="EC7" s="39">
        <v>20.63</v>
      </c>
      <c r="ED7" s="39">
        <v>1.17</v>
      </c>
      <c r="EE7" s="39">
        <v>0</v>
      </c>
      <c r="EF7" s="39">
        <v>1.37</v>
      </c>
      <c r="EG7" s="39">
        <v>1.9</v>
      </c>
      <c r="EH7" s="39">
        <v>1.9</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伊藤尚志</cp:lastModifiedBy>
  <cp:lastPrinted>2022-01-24T04:05:46Z</cp:lastPrinted>
  <dcterms:created xsi:type="dcterms:W3CDTF">2021-12-03T06:47:20Z</dcterms:created>
  <dcterms:modified xsi:type="dcterms:W3CDTF">2022-01-24T05:04:29Z</dcterms:modified>
  <cp:category/>
</cp:coreProperties>
</file>