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6検収後最終版データ\175下水道（農集）\"/>
    </mc:Choice>
  </mc:AlternateContent>
  <workbookProtection workbookAlgorithmName="SHA-512" workbookHashValue="RFZrmJCMhKBz2U4GnE3Cru4dCaHHH2X4Ny36JsAfY36Vys8k5xx0kaMivpkMczXSTPsKduZmCgAUFSjRRvdQjQ==" workbookSaltValue="9qH6jADuKsIlL88zzLNDgg=="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T10" i="4"/>
  <c r="AL10" i="4"/>
  <c r="AD10" i="4"/>
  <c r="B10"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<sst xmlns="http://schemas.openxmlformats.org/spreadsheetml/2006/main" count="236" uniqueCount="119">
  <si>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</si>
  <si>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</si>
  <si>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</si>
  <si>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</si>
  <si>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</si>
  <si>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</si>
  <si>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</si>
  <si>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</si>
  <si>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</si>
  <si>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</si>
  <si>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</si>
  <si>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</si>
  <si>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</si>
  <si>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</si>
  <si>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</si>
  <si>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</si>
  <si>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</si>
  <si>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</si>
  <si>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</si>
  <si>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</si>
  <si>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</si>
  <si>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</si>
  <si>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</si>
  <si>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</si>
  <si>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</si>
  <si>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</si>
  <si>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</si>
  <si>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</si>
  <si>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</si>
  <si>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</si>
  <si>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</si>
  <si>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</si>
  <si>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</si>
  <si>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</si>
  <si>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</si>
  <si>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</si>
  <si>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</si>
  <si>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</si>
  <si>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</si>
  <si>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</si>
  <si>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</si>
  <si>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</si>
  <si>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</si>
  <si>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</si>
  <si>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</si>
  <si>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</si>
  <si>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</si>
  <si>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</si>
  <si>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</si>
  <si>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</si>
  <si>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</si>
  <si>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</si>
  <si>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</si>
  <si>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</si>
  <si>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</si>
  <si>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</si>
  <si>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</si>
  <si>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</si>
  <si>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</si>
  <si>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</si>
  <si>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</si>
  <si>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</si>
  <si>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</si>
  <si>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</si>
  <si>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</si>
  <si>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</si>
  <si>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</si>
  <si>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</si>
  <si>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</si>
  <si>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</si>
  <si>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</si>
  <si>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</si>
  <si>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</si>
  <si>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</si>
  <si>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</si>
  <si>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</si>
  <si>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</si>
  <si>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</si>
  <si>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</si>
  <si>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</si>
  <si>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</si>
  <si>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</si>
  <si>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</si>
  <si>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</si>
  <si>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</si>
  <si>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</si>
  <si>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</si>
  <si>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</si>
  <si>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</si>
  <si>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</si>
  <si>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</si>
  <si>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</si>
  <si>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</si>
  <si>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</si>
  <si>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</si>
  <si>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</si>
  <si>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</si>
  <si>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</si>
  <si>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山武市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</si>
  <si>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</si>
  <si>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</si>
  <si>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</si>
  <si>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</si>
  <si>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</si>
  <si>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</si>
  <si>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</si>
  <si>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</si>
  <si>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</si>
  <si>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</si>
  <si>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</si>
  <si>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</si>
  <si>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</si>
  <si>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</si>
  <si>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</si>
  <si>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</si>
  <si>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</si>
  <si>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経営の健全性を向上させるため、引き続き接続率の上昇に取り組み、収益的収入の改善を行う必要があります。そのためには、広報等を利用して周知することや、対象者を臨戸するなど啓発活動が必要です。</t>
    <phoneticPr fontId="4"/>
  </si>
  <si>
    <t>　供用開始から２２年であり、施設の多くが耐用年数内であることから大規模修繕等の予定はありません。</t>
    <phoneticPr fontId="4"/>
  </si>
  <si>
    <t>　地方債の償還額が平成27年度から令和５年度がピークとなるため、収益的収支比率は今後同水準を推移することが見込まれます。
　左記表①の30年度の収支比率については、一部事業を年度繰越しており当該年度内に支出していないため、比率が100%以上となっています。
　左記表⑤経費回収率が平均値を下回るのは、接続率が低い地区があるためであり、接続率の向上を図ることで改善が見込まれます。</t>
    <rPh sb="17" eb="19">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</si>
</sst>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E8-4BE1-96AC-AF4B0C24723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49E8-4BE1-96AC-AF4B0C24723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41.78</c:v>
                </c:pt>
                <c:pt idx="1">
                  <c:v>41.78</c:v>
                </c:pt>
                <c:pt idx="2">
                  <c:v>40.46</c:v>
                </c:pt>
                <c:pt idx="3">
                  <c:v>40.590000000000003</c:v>
                </c:pt>
                <c:pt idx="4">
                  <c:v>40.98</c:v>
                </c:pt>
              </c:numCache>
            </c:numRef>
          </c:val>
          <c:extLst>
            <c:ext xmlns:c16="http://schemas.microsoft.com/office/drawing/2014/chart" uri="{C3380CC4-5D6E-409C-BE32-E72D297353CC}">
              <c16:uniqueId val="{00000000-E957-4DE2-A204-73CE581E726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E957-4DE2-A204-73CE581E726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55.67</c:v>
                </c:pt>
                <c:pt idx="1">
                  <c:v>53.64</c:v>
                </c:pt>
                <c:pt idx="2">
                  <c:v>64.260000000000005</c:v>
                </c:pt>
                <c:pt idx="3">
                  <c:v>67.13</c:v>
                </c:pt>
                <c:pt idx="4">
                  <c:v>69.7</c:v>
                </c:pt>
              </c:numCache>
            </c:numRef>
          </c:val>
          <c:extLst>
            <c:ext xmlns:c16="http://schemas.microsoft.com/office/drawing/2014/chart" uri="{C3380CC4-5D6E-409C-BE32-E72D297353CC}">
              <c16:uniqueId val="{00000000-DD02-46D4-846D-4DDB78A25AF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DD02-46D4-846D-4DDB78A25AF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99.15</c:v>
                </c:pt>
                <c:pt idx="1">
                  <c:v>99.93</c:v>
                </c:pt>
                <c:pt idx="2">
                  <c:v>103.69</c:v>
                </c:pt>
                <c:pt idx="3">
                  <c:v>96.23</c:v>
                </c:pt>
                <c:pt idx="4">
                  <c:v>98.47</c:v>
                </c:pt>
              </c:numCache>
            </c:numRef>
          </c:val>
          <c:extLst>
            <c:ext xmlns:c16="http://schemas.microsoft.com/office/drawing/2014/chart" uri="{C3380CC4-5D6E-409C-BE32-E72D297353CC}">
              <c16:uniqueId val="{00000000-9B55-4ADF-9383-231B1B44496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55-4ADF-9383-231B1B44496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1C-4D5A-B0EC-6A01D43AECE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1C-4D5A-B0EC-6A01D43AECE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B8-44C7-88A4-BC426852C57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B8-44C7-88A4-BC426852C57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D5-4543-B48B-F1630A3AD94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D5-4543-B48B-F1630A3AD94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61-43D0-A596-4866AAA67DC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61-43D0-A596-4866AAA67DC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07-48ED-A606-BC2695AFCCD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CF07-48ED-A606-BC2695AFCCD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58.87</c:v>
                </c:pt>
                <c:pt idx="1">
                  <c:v>56.29</c:v>
                </c:pt>
                <c:pt idx="2">
                  <c:v>56.99</c:v>
                </c:pt>
                <c:pt idx="3">
                  <c:v>45.13</c:v>
                </c:pt>
                <c:pt idx="4">
                  <c:v>50.23</c:v>
                </c:pt>
              </c:numCache>
            </c:numRef>
          </c:val>
          <c:extLst>
            <c:ext xmlns:c16="http://schemas.microsoft.com/office/drawing/2014/chart" uri="{C3380CC4-5D6E-409C-BE32-E72D297353CC}">
              <c16:uniqueId val="{00000000-9313-4732-BF3C-C34BA42E209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9313-4732-BF3C-C34BA42E209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251.98</c:v>
                </c:pt>
                <c:pt idx="1">
                  <c:v>260.55</c:v>
                </c:pt>
                <c:pt idx="2">
                  <c:v>267.01</c:v>
                </c:pt>
                <c:pt idx="3">
                  <c:v>333.52</c:v>
                </c:pt>
                <c:pt idx="4">
                  <c:v>299.87</c:v>
                </c:pt>
              </c:numCache>
            </c:numRef>
          </c:val>
          <c:extLst>
            <c:ext xmlns:c16="http://schemas.microsoft.com/office/drawing/2014/chart" uri="{C3380CC4-5D6E-409C-BE32-E72D297353CC}">
              <c16:uniqueId val="{00000000-5047-442A-80F2-0640064DC30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5047-442A-80F2-0640064DC30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千葉県　山武市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50336</v>
      </c>
      <c r="AM8" s="69"/>
      <c r="AN8" s="69"/>
      <c r="AO8" s="69"/>
      <c r="AP8" s="69"/>
      <c r="AQ8" s="69"/>
      <c r="AR8" s="69"/>
      <c r="AS8" s="69"/>
      <c r="AT8" s="68">
        <f>データ!T6</f>
        <v>146.77000000000001</v>
      </c>
      <c r="AU8" s="68"/>
      <c r="AV8" s="68"/>
      <c r="AW8" s="68"/>
      <c r="AX8" s="68"/>
      <c r="AY8" s="68"/>
      <c r="AZ8" s="68"/>
      <c r="BA8" s="68"/>
      <c r="BB8" s="68">
        <f>データ!U6</f>
        <v>342.96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9.9499999999999993</v>
      </c>
      <c r="Q10" s="68"/>
      <c r="R10" s="68"/>
      <c r="S10" s="68"/>
      <c r="T10" s="68"/>
      <c r="U10" s="68"/>
      <c r="V10" s="68"/>
      <c r="W10" s="68">
        <f>データ!Q6</f>
        <v>100</v>
      </c>
      <c r="X10" s="68"/>
      <c r="Y10" s="68"/>
      <c r="Z10" s="68"/>
      <c r="AA10" s="68"/>
      <c r="AB10" s="68"/>
      <c r="AC10" s="68"/>
      <c r="AD10" s="69">
        <f>データ!R6</f>
        <v>3780</v>
      </c>
      <c r="AE10" s="69"/>
      <c r="AF10" s="69"/>
      <c r="AG10" s="69"/>
      <c r="AH10" s="69"/>
      <c r="AI10" s="69"/>
      <c r="AJ10" s="69"/>
      <c r="AK10" s="2"/>
      <c r="AL10" s="69">
        <f>データ!V6</f>
        <v>4981</v>
      </c>
      <c r="AM10" s="69"/>
      <c r="AN10" s="69"/>
      <c r="AO10" s="69"/>
      <c r="AP10" s="69"/>
      <c r="AQ10" s="69"/>
      <c r="AR10" s="69"/>
      <c r="AS10" s="69"/>
      <c r="AT10" s="68">
        <f>データ!W6</f>
        <v>2.57</v>
      </c>
      <c r="AU10" s="68"/>
      <c r="AV10" s="68"/>
      <c r="AW10" s="68"/>
      <c r="AX10" s="68"/>
      <c r="AY10" s="68"/>
      <c r="AZ10" s="68"/>
      <c r="BA10" s="68"/>
      <c r="BB10" s="68">
        <f>データ!X6</f>
        <v>1938.13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NdYZNQmn5i/9+lY+ZS+0D1zZjqKVa3OrPxeNZsbGERaFYKgq7mft0guqqfQbSRyh1RHC0sJj0La1svUqIxbAEA==" saltValue="xRZs03qoEDWngunr0jnap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122378</v>
      </c>
      <c r="D6" s="33">
        <f t="shared" si="3"/>
        <v>47</v>
      </c>
      <c r="E6" s="33">
        <f t="shared" si="3"/>
        <v>17</v>
      </c>
      <c r="F6" s="33">
        <f t="shared" si="3"/>
        <v>5</v>
      </c>
      <c r="G6" s="33">
        <f t="shared" si="3"/>
        <v>0</v>
      </c>
      <c r="H6" s="33" t="str">
        <f t="shared" si="3"/>
        <v>千葉県　山武市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9.9499999999999993</v>
      </c>
      <c r="Q6" s="34">
        <f t="shared" si="3"/>
        <v>100</v>
      </c>
      <c r="R6" s="34">
        <f t="shared" si="3"/>
        <v>3780</v>
      </c>
      <c r="S6" s="34">
        <f t="shared" si="3"/>
        <v>50336</v>
      </c>
      <c r="T6" s="34">
        <f t="shared" si="3"/>
        <v>146.77000000000001</v>
      </c>
      <c r="U6" s="34">
        <f t="shared" si="3"/>
        <v>342.96</v>
      </c>
      <c r="V6" s="34">
        <f t="shared" si="3"/>
        <v>4981</v>
      </c>
      <c r="W6" s="34">
        <f t="shared" si="3"/>
        <v>2.57</v>
      </c>
      <c r="X6" s="34">
        <f t="shared" si="3"/>
        <v>1938.13</v>
      </c>
      <c r="Y6" s="35">
        <f>IF(Y7="",NA(),Y7)</f>
        <v>99.15</v>
      </c>
      <c r="Z6" s="35">
        <f t="shared" ref="Z6:AH6" si="4">IF(Z7="",NA(),Z7)</f>
        <v>99.93</v>
      </c>
      <c r="AA6" s="35">
        <f t="shared" si="4"/>
        <v>103.69</v>
      </c>
      <c r="AB6" s="35">
        <f t="shared" si="4"/>
        <v>96.23</v>
      </c>
      <c r="AC6" s="35">
        <f t="shared" si="4"/>
        <v>98.47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58.87</v>
      </c>
      <c r="BR6" s="35">
        <f t="shared" ref="BR6:BZ6" si="8">IF(BR7="",NA(),BR7)</f>
        <v>56.29</v>
      </c>
      <c r="BS6" s="35">
        <f t="shared" si="8"/>
        <v>56.99</v>
      </c>
      <c r="BT6" s="35">
        <f t="shared" si="8"/>
        <v>45.13</v>
      </c>
      <c r="BU6" s="35">
        <f t="shared" si="8"/>
        <v>50.23</v>
      </c>
      <c r="BV6" s="35">
        <f t="shared" si="8"/>
        <v>55.32</v>
      </c>
      <c r="BW6" s="35">
        <f t="shared" si="8"/>
        <v>59.8</v>
      </c>
      <c r="BX6" s="35">
        <f t="shared" si="8"/>
        <v>57.77</v>
      </c>
      <c r="BY6" s="35">
        <f t="shared" si="8"/>
        <v>57.31</v>
      </c>
      <c r="BZ6" s="35">
        <f t="shared" si="8"/>
        <v>57.08</v>
      </c>
      <c r="CA6" s="34" t="str">
        <f>IF(CA7="","",IF(CA7="-","【-】","【"&amp;SUBSTITUTE(TEXT(CA7,"#,##0.00"),"-","△")&amp;"】"))</f>
        <v>【60.94】</v>
      </c>
      <c r="CB6" s="35">
        <f>IF(CB7="",NA(),CB7)</f>
        <v>251.98</v>
      </c>
      <c r="CC6" s="35">
        <f t="shared" ref="CC6:CK6" si="9">IF(CC7="",NA(),CC7)</f>
        <v>260.55</v>
      </c>
      <c r="CD6" s="35">
        <f t="shared" si="9"/>
        <v>267.01</v>
      </c>
      <c r="CE6" s="35">
        <f t="shared" si="9"/>
        <v>333.52</v>
      </c>
      <c r="CF6" s="35">
        <f t="shared" si="9"/>
        <v>299.87</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41.78</v>
      </c>
      <c r="CN6" s="35">
        <f t="shared" ref="CN6:CV6" si="10">IF(CN7="",NA(),CN7)</f>
        <v>41.78</v>
      </c>
      <c r="CO6" s="35">
        <f t="shared" si="10"/>
        <v>40.46</v>
      </c>
      <c r="CP6" s="35">
        <f t="shared" si="10"/>
        <v>40.590000000000003</v>
      </c>
      <c r="CQ6" s="35">
        <f t="shared" si="10"/>
        <v>40.98</v>
      </c>
      <c r="CR6" s="35">
        <f t="shared" si="10"/>
        <v>60.65</v>
      </c>
      <c r="CS6" s="35">
        <f t="shared" si="10"/>
        <v>51.75</v>
      </c>
      <c r="CT6" s="35">
        <f t="shared" si="10"/>
        <v>50.68</v>
      </c>
      <c r="CU6" s="35">
        <f t="shared" si="10"/>
        <v>50.14</v>
      </c>
      <c r="CV6" s="35">
        <f t="shared" si="10"/>
        <v>54.83</v>
      </c>
      <c r="CW6" s="34" t="str">
        <f>IF(CW7="","",IF(CW7="-","【-】","【"&amp;SUBSTITUTE(TEXT(CW7,"#,##0.00"),"-","△")&amp;"】"))</f>
        <v>【54.84】</v>
      </c>
      <c r="CX6" s="35">
        <f>IF(CX7="",NA(),CX7)</f>
        <v>55.67</v>
      </c>
      <c r="CY6" s="35">
        <f t="shared" ref="CY6:DG6" si="11">IF(CY7="",NA(),CY7)</f>
        <v>53.64</v>
      </c>
      <c r="CZ6" s="35">
        <f t="shared" si="11"/>
        <v>64.260000000000005</v>
      </c>
      <c r="DA6" s="35">
        <f t="shared" si="11"/>
        <v>67.13</v>
      </c>
      <c r="DB6" s="35">
        <f t="shared" si="11"/>
        <v>69.7</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122378</v>
      </c>
      <c r="D7" s="37">
        <v>47</v>
      </c>
      <c r="E7" s="37">
        <v>17</v>
      </c>
      <c r="F7" s="37">
        <v>5</v>
      </c>
      <c r="G7" s="37">
        <v>0</v>
      </c>
      <c r="H7" s="37" t="s">
        <v>98</v>
      </c>
      <c r="I7" s="37" t="s">
        <v>99</v>
      </c>
      <c r="J7" s="37" t="s">
        <v>100</v>
      </c>
      <c r="K7" s="37" t="s">
        <v>101</v>
      </c>
      <c r="L7" s="37" t="s">
        <v>102</v>
      </c>
      <c r="M7" s="37" t="s">
        <v>103</v>
      </c>
      <c r="N7" s="38" t="s">
        <v>104</v>
      </c>
      <c r="O7" s="38" t="s">
        <v>105</v>
      </c>
      <c r="P7" s="38">
        <v>9.9499999999999993</v>
      </c>
      <c r="Q7" s="38">
        <v>100</v>
      </c>
      <c r="R7" s="38">
        <v>3780</v>
      </c>
      <c r="S7" s="38">
        <v>50336</v>
      </c>
      <c r="T7" s="38">
        <v>146.77000000000001</v>
      </c>
      <c r="U7" s="38">
        <v>342.96</v>
      </c>
      <c r="V7" s="38">
        <v>4981</v>
      </c>
      <c r="W7" s="38">
        <v>2.57</v>
      </c>
      <c r="X7" s="38">
        <v>1938.13</v>
      </c>
      <c r="Y7" s="38">
        <v>99.15</v>
      </c>
      <c r="Z7" s="38">
        <v>99.93</v>
      </c>
      <c r="AA7" s="38">
        <v>103.69</v>
      </c>
      <c r="AB7" s="38">
        <v>96.23</v>
      </c>
      <c r="AC7" s="38">
        <v>98.47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867.83</v>
      </c>
      <c r="BP7" s="38">
        <v>832.52</v>
      </c>
      <c r="BQ7" s="38">
        <v>58.87</v>
      </c>
      <c r="BR7" s="38">
        <v>56.29</v>
      </c>
      <c r="BS7" s="38">
        <v>56.99</v>
      </c>
      <c r="BT7" s="38">
        <v>45.13</v>
      </c>
      <c r="BU7" s="38">
        <v>50.23</v>
      </c>
      <c r="BV7" s="38">
        <v>55.32</v>
      </c>
      <c r="BW7" s="38">
        <v>59.8</v>
      </c>
      <c r="BX7" s="38">
        <v>57.77</v>
      </c>
      <c r="BY7" s="38">
        <v>57.31</v>
      </c>
      <c r="BZ7" s="38">
        <v>57.08</v>
      </c>
      <c r="CA7" s="38">
        <v>60.94</v>
      </c>
      <c r="CB7" s="38">
        <v>251.98</v>
      </c>
      <c r="CC7" s="38">
        <v>260.55</v>
      </c>
      <c r="CD7" s="38">
        <v>267.01</v>
      </c>
      <c r="CE7" s="38">
        <v>333.52</v>
      </c>
      <c r="CF7" s="38">
        <v>299.87</v>
      </c>
      <c r="CG7" s="38">
        <v>283.17</v>
      </c>
      <c r="CH7" s="38">
        <v>263.76</v>
      </c>
      <c r="CI7" s="38">
        <v>274.35000000000002</v>
      </c>
      <c r="CJ7" s="38">
        <v>273.52</v>
      </c>
      <c r="CK7" s="38">
        <v>274.99</v>
      </c>
      <c r="CL7" s="38">
        <v>253.04</v>
      </c>
      <c r="CM7" s="38">
        <v>41.78</v>
      </c>
      <c r="CN7" s="38">
        <v>41.78</v>
      </c>
      <c r="CO7" s="38">
        <v>40.46</v>
      </c>
      <c r="CP7" s="38">
        <v>40.590000000000003</v>
      </c>
      <c r="CQ7" s="38">
        <v>40.98</v>
      </c>
      <c r="CR7" s="38">
        <v>60.65</v>
      </c>
      <c r="CS7" s="38">
        <v>51.75</v>
      </c>
      <c r="CT7" s="38">
        <v>50.68</v>
      </c>
      <c r="CU7" s="38">
        <v>50.14</v>
      </c>
      <c r="CV7" s="38">
        <v>54.83</v>
      </c>
      <c r="CW7" s="38">
        <v>54.84</v>
      </c>
      <c r="CX7" s="38">
        <v>55.67</v>
      </c>
      <c r="CY7" s="38">
        <v>53.64</v>
      </c>
      <c r="CZ7" s="38">
        <v>64.260000000000005</v>
      </c>
      <c r="DA7" s="38">
        <v>67.13</v>
      </c>
      <c r="DB7" s="38">
        <v>69.7</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dcterms:created xsi:type="dcterms:W3CDTF">2021-12-03T07:57:25Z</dcterms:created>
  <dcterms:modified xsi:type="dcterms:W3CDTF">2022-02-04T05:21:55Z</dcterms:modified>
  <cp:category/>
</cp:coreProperties>
</file>