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ULq3fThPyxGqd7eZ+XzvQwkYtUFKAZpz6IYCvq//6gM62BkfEQnW1Kox7BsBCaeJ5G1CdTP6dqWdhA3QWJj0kw==" workbookSaltValue="8eQMUBWa1pHRTcIsSICdTA==" workbookSpinCount="100000" lockStructure="1"/>
  <bookViews>
    <workbookView xWindow="0" yWindow="0" windowWidth="23040" windowHeight="909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IE76" i="4"/>
  <c r="LT76" i="4"/>
  <c r="GQ51" i="4"/>
  <c r="LH30" i="4"/>
  <c r="BZ51" i="4"/>
  <c r="GQ30" i="4"/>
  <c r="BZ30" i="4"/>
  <c r="BG30" i="4"/>
  <c r="AV76" i="4"/>
  <c r="KO51" i="4"/>
  <c r="LE76" i="4"/>
  <c r="HP76" i="4"/>
  <c r="FX51" i="4"/>
  <c r="KO30" i="4"/>
  <c r="BG51" i="4"/>
  <c r="FX30" i="4"/>
  <c r="HA76" i="4"/>
  <c r="AN51" i="4"/>
  <c r="FE30" i="4"/>
  <c r="JV51" i="4"/>
  <c r="KP76" i="4"/>
  <c r="FE51" i="4"/>
  <c r="JV30" i="4"/>
  <c r="AN30" i="4"/>
  <c r="AG76" i="4"/>
  <c r="KA76" i="4"/>
  <c r="EL51" i="4"/>
  <c r="JC30" i="4"/>
  <c r="GL76" i="4"/>
  <c r="U51" i="4"/>
  <c r="EL30" i="4"/>
  <c r="U30" i="4"/>
  <c r="JC51" i="4"/>
  <c r="R76"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<sst xmlns="http://schemas.openxmlformats.org/spreadsheetml/2006/main" count="278" uniqueCount="126">
  <si>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</si>
  <si>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</si>
  <si>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</si>
  <si>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</si>
  <si>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</si>
  <si>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</si>
  <si>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</si>
  <si>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</si>
  <si>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</si>
  <si>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</si>
  <si>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</si>
  <si>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</si>
  <si>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</si>
  <si>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</si>
  <si>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</si>
  <si>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</si>
  <si>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</si>
  <si>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</si>
  <si>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</si>
  <si>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</si>
  <si>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</si>
  <si>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</si>
  <si>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</si>
  <si>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</si>
  <si>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</si>
  <si>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</si>
  <si>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</si>
  <si>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</si>
  <si>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</si>
  <si>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</si>
  <si>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</si>
  <si>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</si>
  <si>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</si>
  <si>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</si>
  <si>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</si>
  <si>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</si>
  <si>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</si>
  <si>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</si>
  <si>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</si>
  <si>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</si>
  <si>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</si>
  <si>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</si>
  <si>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</si>
  <si>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</si>
  <si>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</si>
  <si>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</si>
  <si>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</si>
  <si>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</si>
  <si>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</si>
  <si>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</si>
  <si>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</si>
  <si>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</si>
  <si>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</si>
  <si>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</si>
  <si>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</si>
  <si>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</si>
  <si>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</si>
  <si>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</si>
  <si>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</si>
  <si>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</si>
  <si>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</si>
  <si>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</si>
  <si>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</si>
  <si>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</si>
  <si>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</si>
  <si>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</si>
  <si>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</si>
  <si>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</si>
  <si>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</si>
  <si>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</si>
  <si>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</si>
  <si>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</si>
  <si>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</si>
  <si>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</si>
  <si>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</si>
  <si>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</si>
  <si>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</si>
  <si>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</si>
  <si>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</si>
  <si>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</si>
  <si>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</si>
  <si>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</si>
  <si>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</si>
  <si>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</si>
  <si>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</si>
  <si>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</si>
  <si>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</si>
  <si>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</si>
  <si>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</si>
  <si>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</si>
  <si>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</si>
  <si>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</si>
  <si>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</si>
  <si>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</si>
  <si>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</si>
  <si>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</si>
  <si>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</si>
  <si>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</si>
  <si>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</si>
  <si>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</si>
  <si>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</si>
  <si>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</si>
  <si>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</si>
  <si>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</si>
  <si>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香取市</t>
  </si>
  <si>
    <t>佐原駅北駐車場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</si>
  <si>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</si>
  <si>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</si>
  <si>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</si>
  <si>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</si>
  <si>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</si>
  <si>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</si>
  <si>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</si>
  <si>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</si>
  <si>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</si>
  <si>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</si>
  <si>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</si>
  <si>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</si>
  <si>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</si>
  <si>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</si>
  <si>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</si>
  <si>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</si>
  <si>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①収益的収支比率は類似施設平均値より低いが、指定管理者制度を導入しているため、営業費用や設備投資を低く抑えることができている。
そのため、新型コロナウイルス感染症の影響を受け収益は下落しているが、④売上高GOP比率、⑤EBITDAは類似施設平均値より高くなっている。
このことから、経営の健全性は確保されていると考える。</t>
    <rPh sb="69" eb="71">
      <t>シンガタ</t>
    </rPh>
    <rPh sb="78" eb="81">
      <t>カンセンショウ</t>
    </rPh>
    <rPh sb="82" eb="84">
      <t>エイキョウ</t>
    </rPh>
    <rPh sb="85" eb="86">
      <t>ウ</t>
    </rPh>
    <rPh sb="87" eb="89">
      <t>シュウエキ</t>
    </rPh>
    <rPh sb="90" eb="92">
      <t>ゲラク</t>
    </rPh>
    <phoneticPr fontId="5"/>
  </si>
  <si>
    <t>駐車場の立地上、ＪＲや高速バスの利用者（通勤・旅行など）が多いため、必然的に１台当たりの駐車時間が長くなり、回転率が低いと考えられる。
令和２年度は新型コロナウイルス感染症の影響で駐車台数が減少しているため、稼働率も例年より低下している。</t>
    <rPh sb="68" eb="70">
      <t>レイワ</t>
    </rPh>
    <rPh sb="71" eb="73">
      <t>ネンド</t>
    </rPh>
    <rPh sb="74" eb="76">
      <t>シンガタ</t>
    </rPh>
    <rPh sb="83" eb="86">
      <t>カンセンショウ</t>
    </rPh>
    <rPh sb="87" eb="89">
      <t>エイキョウ</t>
    </rPh>
    <rPh sb="90" eb="92">
      <t>チュウシャ</t>
    </rPh>
    <rPh sb="92" eb="94">
      <t>ダイスウ</t>
    </rPh>
    <rPh sb="95" eb="97">
      <t>ゲンショウ</t>
    </rPh>
    <rPh sb="104" eb="106">
      <t>カドウ</t>
    </rPh>
    <rPh sb="106" eb="107">
      <t>リツ</t>
    </rPh>
    <rPh sb="108" eb="110">
      <t>レイネン</t>
    </rPh>
    <rPh sb="112" eb="114">
      <t>テイカ</t>
    </rPh>
    <phoneticPr fontId="5"/>
  </si>
  <si>
    <t>新型コロナウイルス感染症の影響で、①収益的収支比率及び⑪稼働率は、例年よりも類似施設平均値を下回って減少している状況である。
一方⑤EBITDAにおいての純利益は、類似施設平均値を上回っており、コロナ禍においても経営の健全性は確保されていると考えられる。</t>
    <rPh sb="0" eb="2">
      <t>シンガタ</t>
    </rPh>
    <rPh sb="9" eb="12">
      <t>カンセンショウ</t>
    </rPh>
    <rPh sb="13" eb="15">
      <t>エイキョウ</t>
    </rPh>
    <rPh sb="33" eb="35">
      <t>レイネン</t>
    </rPh>
    <rPh sb="47" eb="48">
      <t>マワ</t>
    </rPh>
    <rPh sb="50" eb="52">
      <t>ゲンショウ</t>
    </rPh>
    <rPh sb="63" eb="65">
      <t>イッポウ</t>
    </rPh>
    <rPh sb="100" eb="101">
      <t>カ</t>
    </rPh>
    <phoneticPr fontId="5"/>
  </si>
  <si>
    <t>令和3年度に照明灯のLED化工事を予定しており、場内環境の向上及び維持費の削減を図る。
今後施設の老朽化に伴い発生しうる更新費用については、指定管理者制度を活用して可能な限り低く抑えていく考えである。</t>
    <rPh sb="0" eb="2">
      <t>レイワ</t>
    </rPh>
    <rPh sb="3" eb="5">
      <t>ネンド</t>
    </rPh>
    <rPh sb="6" eb="9">
      <t>ショウメイトウ</t>
    </rPh>
    <rPh sb="13" eb="14">
      <t>カ</t>
    </rPh>
    <rPh sb="14" eb="16">
      <t>コウジ</t>
    </rPh>
    <rPh sb="17" eb="19">
      <t>ヨテイ</t>
    </rPh>
    <rPh sb="24" eb="26">
      <t>ジョウナイ</t>
    </rPh>
    <rPh sb="26" eb="28">
      <t>カンキョウ</t>
    </rPh>
    <rPh sb="29" eb="31">
      <t>コウジョウ</t>
    </rPh>
    <rPh sb="31" eb="32">
      <t>オヨ</t>
    </rPh>
    <rPh sb="33" eb="36">
      <t>イジヒ</t>
    </rPh>
    <rPh sb="37" eb="39">
      <t>サクゲン</t>
    </rPh>
    <rPh sb="40" eb="4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</si>
</sst>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277.8</c:v>
                </c:pt>
                <c:pt idx="1">
                  <c:v>310.10000000000002</c:v>
                </c:pt>
                <c:pt idx="2">
                  <c:v>376.3</c:v>
                </c:pt>
                <c:pt idx="3">
                  <c:v>364.3</c:v>
                </c:pt>
                <c:pt idx="4">
                  <c:v>194.4</c:v>
                </c:pt>
              </c:numCache>
            </c:numRef>
          </c:val>
          <c:extLst>
            <c:ext xmlns:c16="http://schemas.microsoft.com/office/drawing/2014/chart" uri="{C3380CC4-5D6E-409C-BE32-E72D297353CC}">
              <c16:uniqueId val="{00000000-91AD-42BB-9C15-D67B1600FE4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91AD-42BB-9C15-D67B1600FE4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AF-4547-BB63-993D4BD164D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EAF-4547-BB63-993D4BD164D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613-4FC3-ADF4-AA40B600B95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613-4FC3-ADF4-AA40B600B95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AAC-4B22-9CA3-2C9FD0A337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AC-4B22-9CA3-2C9FD0A337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CBE-42BB-9787-F0B22EF7101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0CBE-42BB-9787-F0B22EF7101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281-4512-839D-3FC5CEBF8C8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2281-4512-839D-3FC5CEBF8C8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84.5</c:v>
                </c:pt>
                <c:pt idx="1">
                  <c:v>84.5</c:v>
                </c:pt>
                <c:pt idx="2">
                  <c:v>85</c:v>
                </c:pt>
                <c:pt idx="3">
                  <c:v>86.8</c:v>
                </c:pt>
                <c:pt idx="4">
                  <c:v>52.3</c:v>
                </c:pt>
              </c:numCache>
            </c:numRef>
          </c:val>
          <c:extLst>
            <c:ext xmlns:c16="http://schemas.microsoft.com/office/drawing/2014/chart" uri="{C3380CC4-5D6E-409C-BE32-E72D297353CC}">
              <c16:uniqueId val="{00000000-AABC-4911-A372-AB7BF1E6A5D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AABC-4911-A372-AB7BF1E6A5D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64</c:v>
                </c:pt>
                <c:pt idx="1">
                  <c:v>67.8</c:v>
                </c:pt>
                <c:pt idx="2">
                  <c:v>73.400000000000006</c:v>
                </c:pt>
                <c:pt idx="3">
                  <c:v>72.599999999999994</c:v>
                </c:pt>
                <c:pt idx="4">
                  <c:v>48.5</c:v>
                </c:pt>
              </c:numCache>
            </c:numRef>
          </c:val>
          <c:extLst>
            <c:ext xmlns:c16="http://schemas.microsoft.com/office/drawing/2014/chart" uri="{C3380CC4-5D6E-409C-BE32-E72D297353CC}">
              <c16:uniqueId val="{00000000-5B18-41D6-833B-4AD88D5C98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5B18-41D6-833B-4AD88D5C98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14675</c:v>
                </c:pt>
                <c:pt idx="1">
                  <c:v>15528</c:v>
                </c:pt>
                <c:pt idx="2">
                  <c:v>17340</c:v>
                </c:pt>
                <c:pt idx="3">
                  <c:v>16745</c:v>
                </c:pt>
                <c:pt idx="4">
                  <c:v>6528</c:v>
                </c:pt>
              </c:numCache>
            </c:numRef>
          </c:val>
          <c:extLst>
            <c:ext xmlns:c16="http://schemas.microsoft.com/office/drawing/2014/chart" uri="{C3380CC4-5D6E-409C-BE32-E72D297353CC}">
              <c16:uniqueId val="{00000000-C334-400A-B687-B0494BEB0E7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C334-400A-B687-B0494BEB0E7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千葉県香取市　佐原駅北駐車場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5610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277.8</v>
      </c>
      <c r="V31" s="118"/>
      <c r="W31" s="118"/>
      <c r="X31" s="118"/>
      <c r="Y31" s="118"/>
      <c r="Z31" s="118"/>
      <c r="AA31" s="118"/>
      <c r="AB31" s="118"/>
      <c r="AC31" s="118"/>
      <c r="AD31" s="118"/>
      <c r="AE31" s="118"/>
      <c r="AF31" s="118"/>
      <c r="AG31" s="118"/>
      <c r="AH31" s="118"/>
      <c r="AI31" s="118"/>
      <c r="AJ31" s="118"/>
      <c r="AK31" s="118"/>
      <c r="AL31" s="118"/>
      <c r="AM31" s="118"/>
      <c r="AN31" s="118">
        <f>データ!Z7</f>
        <v>310.10000000000002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376.3</v>
      </c>
      <c r="BH31" s="118"/>
      <c r="BI31" s="118"/>
      <c r="BJ31" s="118"/>
      <c r="BK31" s="118"/>
      <c r="BL31" s="118"/>
      <c r="BM31" s="118"/>
      <c r="BN31" s="118"/>
      <c r="BO31" s="118"/>
      <c r="BP31" s="118"/>
      <c r="BQ31" s="118"/>
      <c r="BR31" s="118"/>
      <c r="BS31" s="118"/>
      <c r="BT31" s="118"/>
      <c r="BU31" s="118"/>
      <c r="BV31" s="118"/>
      <c r="BW31" s="118"/>
      <c r="BX31" s="118"/>
      <c r="BY31" s="118"/>
      <c r="BZ31" s="118">
        <f>データ!AB7</f>
        <v>364.3</v>
      </c>
      <c r="CA31" s="118"/>
      <c r="CB31" s="118"/>
      <c r="CC31" s="118"/>
      <c r="CD31" s="118"/>
      <c r="CE31" s="118"/>
      <c r="CF31" s="118"/>
      <c r="CG31" s="118"/>
      <c r="CH31" s="118"/>
      <c r="CI31" s="118"/>
      <c r="CJ31" s="118"/>
      <c r="CK31" s="118"/>
      <c r="CL31" s="118"/>
      <c r="CM31" s="118"/>
      <c r="CN31" s="118"/>
      <c r="CO31" s="118"/>
      <c r="CP31" s="118"/>
      <c r="CQ31" s="118"/>
      <c r="CR31" s="118"/>
      <c r="CS31" s="118">
        <f>データ!AC7</f>
        <v>194.4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84.5</v>
      </c>
      <c r="JD31" s="120"/>
      <c r="JE31" s="120"/>
      <c r="JF31" s="120"/>
      <c r="JG31" s="120"/>
      <c r="JH31" s="120"/>
      <c r="JI31" s="120"/>
      <c r="JJ31" s="120"/>
      <c r="JK31" s="120"/>
      <c r="JL31" s="120"/>
      <c r="JM31" s="120"/>
      <c r="JN31" s="120"/>
      <c r="JO31" s="120"/>
      <c r="JP31" s="120"/>
      <c r="JQ31" s="120"/>
      <c r="JR31" s="120"/>
      <c r="JS31" s="120"/>
      <c r="JT31" s="120"/>
      <c r="JU31" s="121"/>
      <c r="JV31" s="119">
        <f>データ!DL7</f>
        <v>84.5</v>
      </c>
      <c r="JW31" s="120"/>
      <c r="JX31" s="120"/>
      <c r="JY31" s="120"/>
      <c r="JZ31" s="120"/>
      <c r="KA31" s="120"/>
      <c r="KB31" s="120"/>
      <c r="KC31" s="120"/>
      <c r="KD31" s="120"/>
      <c r="KE31" s="120"/>
      <c r="KF31" s="120"/>
      <c r="KG31" s="120"/>
      <c r="KH31" s="120"/>
      <c r="KI31" s="120"/>
      <c r="KJ31" s="120"/>
      <c r="KK31" s="120"/>
      <c r="KL31" s="120"/>
      <c r="KM31" s="120"/>
      <c r="KN31" s="121"/>
      <c r="KO31" s="119">
        <f>データ!DM7</f>
        <v>85</v>
      </c>
      <c r="KP31" s="120"/>
      <c r="KQ31" s="120"/>
      <c r="KR31" s="120"/>
      <c r="KS31" s="120"/>
      <c r="KT31" s="120"/>
      <c r="KU31" s="120"/>
      <c r="KV31" s="120"/>
      <c r="KW31" s="120"/>
      <c r="KX31" s="120"/>
      <c r="KY31" s="120"/>
      <c r="KZ31" s="120"/>
      <c r="LA31" s="120"/>
      <c r="LB31" s="120"/>
      <c r="LC31" s="120"/>
      <c r="LD31" s="120"/>
      <c r="LE31" s="120"/>
      <c r="LF31" s="120"/>
      <c r="LG31" s="121"/>
      <c r="LH31" s="119">
        <f>データ!DN7</f>
        <v>86.8</v>
      </c>
      <c r="LI31" s="120"/>
      <c r="LJ31" s="120"/>
      <c r="LK31" s="120"/>
      <c r="LL31" s="120"/>
      <c r="LM31" s="120"/>
      <c r="LN31" s="120"/>
      <c r="LO31" s="120"/>
      <c r="LP31" s="120"/>
      <c r="LQ31" s="120"/>
      <c r="LR31" s="120"/>
      <c r="LS31" s="120"/>
      <c r="LT31" s="120"/>
      <c r="LU31" s="120"/>
      <c r="LV31" s="120"/>
      <c r="LW31" s="120"/>
      <c r="LX31" s="120"/>
      <c r="LY31" s="120"/>
      <c r="LZ31" s="121"/>
      <c r="MA31" s="119">
        <f>データ!DO7</f>
        <v>52.3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64</v>
      </c>
      <c r="EM52" s="118"/>
      <c r="EN52" s="118"/>
      <c r="EO52" s="118"/>
      <c r="EP52" s="118"/>
      <c r="EQ52" s="118"/>
      <c r="ER52" s="118"/>
      <c r="ES52" s="118"/>
      <c r="ET52" s="118"/>
      <c r="EU52" s="118"/>
      <c r="EV52" s="118"/>
      <c r="EW52" s="118"/>
      <c r="EX52" s="118"/>
      <c r="EY52" s="118"/>
      <c r="EZ52" s="118"/>
      <c r="FA52" s="118"/>
      <c r="FB52" s="118"/>
      <c r="FC52" s="118"/>
      <c r="FD52" s="118"/>
      <c r="FE52" s="118">
        <f>データ!BG7</f>
        <v>67.8</v>
      </c>
      <c r="FF52" s="118"/>
      <c r="FG52" s="118"/>
      <c r="FH52" s="118"/>
      <c r="FI52" s="118"/>
      <c r="FJ52" s="118"/>
      <c r="FK52" s="118"/>
      <c r="FL52" s="118"/>
      <c r="FM52" s="118"/>
      <c r="FN52" s="118"/>
      <c r="FO52" s="118"/>
      <c r="FP52" s="118"/>
      <c r="FQ52" s="118"/>
      <c r="FR52" s="118"/>
      <c r="FS52" s="118"/>
      <c r="FT52" s="118"/>
      <c r="FU52" s="118"/>
      <c r="FV52" s="118"/>
      <c r="FW52" s="118"/>
      <c r="FX52" s="118">
        <f>データ!BH7</f>
        <v>73.400000000000006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72.599999999999994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48.5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14675</v>
      </c>
      <c r="JD52" s="125"/>
      <c r="JE52" s="125"/>
      <c r="JF52" s="125"/>
      <c r="JG52" s="125"/>
      <c r="JH52" s="125"/>
      <c r="JI52" s="125"/>
      <c r="JJ52" s="125"/>
      <c r="JK52" s="125"/>
      <c r="JL52" s="125"/>
      <c r="JM52" s="125"/>
      <c r="JN52" s="125"/>
      <c r="JO52" s="125"/>
      <c r="JP52" s="125"/>
      <c r="JQ52" s="125"/>
      <c r="JR52" s="125"/>
      <c r="JS52" s="125"/>
      <c r="JT52" s="125"/>
      <c r="JU52" s="125"/>
      <c r="JV52" s="125">
        <f>データ!BR7</f>
        <v>15528</v>
      </c>
      <c r="JW52" s="125"/>
      <c r="JX52" s="125"/>
      <c r="JY52" s="125"/>
      <c r="JZ52" s="125"/>
      <c r="KA52" s="125"/>
      <c r="KB52" s="125"/>
      <c r="KC52" s="125"/>
      <c r="KD52" s="125"/>
      <c r="KE52" s="125"/>
      <c r="KF52" s="125"/>
      <c r="KG52" s="125"/>
      <c r="KH52" s="125"/>
      <c r="KI52" s="125"/>
      <c r="KJ52" s="125"/>
      <c r="KK52" s="125"/>
      <c r="KL52" s="125"/>
      <c r="KM52" s="125"/>
      <c r="KN52" s="125"/>
      <c r="KO52" s="125">
        <f>データ!BS7</f>
        <v>17340</v>
      </c>
      <c r="KP52" s="125"/>
      <c r="KQ52" s="125"/>
      <c r="KR52" s="125"/>
      <c r="KS52" s="125"/>
      <c r="KT52" s="125"/>
      <c r="KU52" s="125"/>
      <c r="KV52" s="125"/>
      <c r="KW52" s="125"/>
      <c r="KX52" s="125"/>
      <c r="KY52" s="125"/>
      <c r="KZ52" s="125"/>
      <c r="LA52" s="125"/>
      <c r="LB52" s="125"/>
      <c r="LC52" s="125"/>
      <c r="LD52" s="125"/>
      <c r="LE52" s="125"/>
      <c r="LF52" s="125"/>
      <c r="LG52" s="125"/>
      <c r="LH52" s="125">
        <f>データ!BT7</f>
        <v>16745</v>
      </c>
      <c r="LI52" s="125"/>
      <c r="LJ52" s="125"/>
      <c r="LK52" s="125"/>
      <c r="LL52" s="125"/>
      <c r="LM52" s="125"/>
      <c r="LN52" s="125"/>
      <c r="LO52" s="125"/>
      <c r="LP52" s="125"/>
      <c r="LQ52" s="125"/>
      <c r="LR52" s="125"/>
      <c r="LS52" s="125"/>
      <c r="LT52" s="125"/>
      <c r="LU52" s="125"/>
      <c r="LV52" s="125"/>
      <c r="LW52" s="125"/>
      <c r="LX52" s="125"/>
      <c r="LY52" s="125"/>
      <c r="LZ52" s="125"/>
      <c r="MA52" s="125">
        <f>データ!BU7</f>
        <v>6528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220473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1298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h9AkHNAXRQy8TWYHaTitjq2iFlQdKOAv/6DJcKaVWz2Sez0mjemRIFqtb1U+Oro7XYwpX4sHw+y5fHSyCIHvA==" saltValue="z9o2MrH7EjJ+n3ryYe17F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122360</v>
      </c>
      <c r="D6" s="60">
        <f t="shared" si="1"/>
        <v>47</v>
      </c>
      <c r="E6" s="60">
        <f t="shared" si="1"/>
        <v>14</v>
      </c>
      <c r="F6" s="60">
        <f t="shared" si="1"/>
        <v>0</v>
      </c>
      <c r="G6" s="60">
        <f t="shared" si="1"/>
        <v>2</v>
      </c>
      <c r="H6" s="60" t="str">
        <f>SUBSTITUTE(H8,"　","")</f>
        <v>千葉県香取市</v>
      </c>
      <c r="I6" s="60" t="str">
        <f t="shared" si="1"/>
        <v>佐原駅北駐車場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44</v>
      </c>
      <c r="S6" s="62" t="str">
        <f t="shared" si="1"/>
        <v>駅</v>
      </c>
      <c r="T6" s="62" t="str">
        <f t="shared" si="1"/>
        <v>無</v>
      </c>
      <c r="U6" s="63">
        <f t="shared" si="1"/>
        <v>5610</v>
      </c>
      <c r="V6" s="63">
        <f t="shared" si="1"/>
        <v>220</v>
      </c>
      <c r="W6" s="63">
        <f t="shared" si="1"/>
        <v>300</v>
      </c>
      <c r="X6" s="62" t="str">
        <f t="shared" si="1"/>
        <v>代行制</v>
      </c>
      <c r="Y6" s="64">
        <f>IF(Y8="-",NA(),Y8)</f>
        <v>277.8</v>
      </c>
      <c r="Z6" s="64">
        <f t="shared" ref="Z6:AH6" si="2">IF(Z8="-",NA(),Z8)</f>
        <v>310.10000000000002</v>
      </c>
      <c r="AA6" s="64">
        <f t="shared" si="2"/>
        <v>376.3</v>
      </c>
      <c r="AB6" s="64">
        <f t="shared" si="2"/>
        <v>364.3</v>
      </c>
      <c r="AC6" s="64">
        <f t="shared" si="2"/>
        <v>194.4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64</v>
      </c>
      <c r="BG6" s="64">
        <f t="shared" ref="BG6:BO6" si="5">IF(BG8="-",NA(),BG8)</f>
        <v>67.8</v>
      </c>
      <c r="BH6" s="64">
        <f t="shared" si="5"/>
        <v>73.400000000000006</v>
      </c>
      <c r="BI6" s="64">
        <f t="shared" si="5"/>
        <v>72.599999999999994</v>
      </c>
      <c r="BJ6" s="64">
        <f t="shared" si="5"/>
        <v>48.5</v>
      </c>
      <c r="BK6" s="64">
        <f t="shared" si="5"/>
        <v>34.700000000000003</v>
      </c>
      <c r="BL6" s="64">
        <f t="shared" si="5"/>
        <v>39.6</v>
      </c>
      <c r="BM6" s="64">
        <f t="shared" si="5"/>
        <v>29</v>
      </c>
      <c r="BN6" s="64">
        <f t="shared" si="5"/>
        <v>32.9</v>
      </c>
      <c r="BO6" s="64">
        <f t="shared" si="5"/>
        <v>-121.8</v>
      </c>
      <c r="BP6" s="61" t="str">
        <f>IF(BP8="-","",IF(BP8="-","【-】","【"&amp;SUBSTITUTE(TEXT(BP8,"#,##0.0"),"-","△")&amp;"】"))</f>
        <v>【△65.9】</v>
      </c>
      <c r="BQ6" s="65">
        <f>IF(BQ8="-",NA(),BQ8)</f>
        <v>14675</v>
      </c>
      <c r="BR6" s="65">
        <f t="shared" ref="BR6:BZ6" si="6">IF(BR8="-",NA(),BR8)</f>
        <v>15528</v>
      </c>
      <c r="BS6" s="65">
        <f t="shared" si="6"/>
        <v>17340</v>
      </c>
      <c r="BT6" s="65">
        <f t="shared" si="6"/>
        <v>16745</v>
      </c>
      <c r="BU6" s="65">
        <f t="shared" si="6"/>
        <v>6528</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101</v>
      </c>
      <c r="CM6" s="63">
        <f t="shared" ref="CM6:CN6" si="7">CM8</f>
        <v>220473</v>
      </c>
      <c r="CN6" s="63">
        <f t="shared" si="7"/>
        <v>1298</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84.5</v>
      </c>
      <c r="DL6" s="64">
        <f t="shared" ref="DL6:DT6" si="9">IF(DL8="-",NA(),DL8)</f>
        <v>84.5</v>
      </c>
      <c r="DM6" s="64">
        <f t="shared" si="9"/>
        <v>85</v>
      </c>
      <c r="DN6" s="64">
        <f t="shared" si="9"/>
        <v>86.8</v>
      </c>
      <c r="DO6" s="64">
        <f t="shared" si="9"/>
        <v>52.3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102</v>
      </c>
      <c r="B7" s="60">
        <f t="shared" ref="B7:X7" si="10">B8</f>
        <v>2020</v>
      </c>
      <c r="C7" s="60">
        <f t="shared" si="10"/>
        <v>122360</v>
      </c>
      <c r="D7" s="60">
        <f t="shared" si="10"/>
        <v>47</v>
      </c>
      <c r="E7" s="60">
        <f t="shared" si="10"/>
        <v>14</v>
      </c>
      <c r="F7" s="60">
        <f t="shared" si="10"/>
        <v>0</v>
      </c>
      <c r="G7" s="60">
        <f t="shared" si="10"/>
        <v>2</v>
      </c>
      <c r="H7" s="60" t="str">
        <f t="shared" si="10"/>
        <v>千葉県　香取市</v>
      </c>
      <c r="I7" s="60" t="str">
        <f t="shared" si="10"/>
        <v>佐原駅北駐車場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44</v>
      </c>
      <c r="S7" s="62" t="str">
        <f t="shared" si="10"/>
        <v>駅</v>
      </c>
      <c r="T7" s="62" t="str">
        <f t="shared" si="10"/>
        <v>無</v>
      </c>
      <c r="U7" s="63">
        <f t="shared" si="10"/>
        <v>5610</v>
      </c>
      <c r="V7" s="63">
        <f t="shared" si="10"/>
        <v>220</v>
      </c>
      <c r="W7" s="63">
        <f t="shared" si="10"/>
        <v>300</v>
      </c>
      <c r="X7" s="62" t="str">
        <f t="shared" si="10"/>
        <v>代行制</v>
      </c>
      <c r="Y7" s="64">
        <f>Y8</f>
        <v>277.8</v>
      </c>
      <c r="Z7" s="64">
        <f t="shared" ref="Z7:AH7" si="11">Z8</f>
        <v>310.10000000000002</v>
      </c>
      <c r="AA7" s="64">
        <f t="shared" si="11"/>
        <v>376.3</v>
      </c>
      <c r="AB7" s="64">
        <f t="shared" si="11"/>
        <v>364.3</v>
      </c>
      <c r="AC7" s="64">
        <f t="shared" si="11"/>
        <v>194.4</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64</v>
      </c>
      <c r="BG7" s="64">
        <f t="shared" ref="BG7:BO7" si="14">BG8</f>
        <v>67.8</v>
      </c>
      <c r="BH7" s="64">
        <f t="shared" si="14"/>
        <v>73.400000000000006</v>
      </c>
      <c r="BI7" s="64">
        <f t="shared" si="14"/>
        <v>72.599999999999994</v>
      </c>
      <c r="BJ7" s="64">
        <f t="shared" si="14"/>
        <v>48.5</v>
      </c>
      <c r="BK7" s="64">
        <f t="shared" si="14"/>
        <v>34.700000000000003</v>
      </c>
      <c r="BL7" s="64">
        <f t="shared" si="14"/>
        <v>39.6</v>
      </c>
      <c r="BM7" s="64">
        <f t="shared" si="14"/>
        <v>29</v>
      </c>
      <c r="BN7" s="64">
        <f t="shared" si="14"/>
        <v>32.9</v>
      </c>
      <c r="BO7" s="64">
        <f t="shared" si="14"/>
        <v>-121.8</v>
      </c>
      <c r="BP7" s="61"/>
      <c r="BQ7" s="65">
        <f>BQ8</f>
        <v>14675</v>
      </c>
      <c r="BR7" s="65">
        <f t="shared" ref="BR7:BZ7" si="15">BR8</f>
        <v>15528</v>
      </c>
      <c r="BS7" s="65">
        <f t="shared" si="15"/>
        <v>17340</v>
      </c>
      <c r="BT7" s="65">
        <f t="shared" si="15"/>
        <v>16745</v>
      </c>
      <c r="BU7" s="65">
        <f t="shared" si="15"/>
        <v>6528</v>
      </c>
      <c r="BV7" s="65">
        <f t="shared" si="15"/>
        <v>7123</v>
      </c>
      <c r="BW7" s="65">
        <f t="shared" si="15"/>
        <v>8017</v>
      </c>
      <c r="BX7" s="65">
        <f t="shared" si="15"/>
        <v>8137</v>
      </c>
      <c r="BY7" s="65">
        <f t="shared" si="15"/>
        <v>8005</v>
      </c>
      <c r="BZ7" s="65">
        <f t="shared" si="15"/>
        <v>2698</v>
      </c>
      <c r="CA7" s="63"/>
      <c r="CB7" s="64" t="s">
        <v>103</v>
      </c>
      <c r="CC7" s="64" t="s">
        <v>103</v>
      </c>
      <c r="CD7" s="64" t="s">
        <v>103</v>
      </c>
      <c r="CE7" s="64" t="s">
        <v>103</v>
      </c>
      <c r="CF7" s="64" t="s">
        <v>103</v>
      </c>
      <c r="CG7" s="64" t="s">
        <v>103</v>
      </c>
      <c r="CH7" s="64" t="s">
        <v>103</v>
      </c>
      <c r="CI7" s="64" t="s">
        <v>103</v>
      </c>
      <c r="CJ7" s="64" t="s">
        <v>103</v>
      </c>
      <c r="CK7" s="64" t="s">
        <v>101</v>
      </c>
      <c r="CL7" s="61"/>
      <c r="CM7" s="63">
        <f>CM8</f>
        <v>220473</v>
      </c>
      <c r="CN7" s="63">
        <f>CN8</f>
        <v>1298</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84.5</v>
      </c>
      <c r="DL7" s="64">
        <f t="shared" ref="DL7:DT7" si="17">DL8</f>
        <v>84.5</v>
      </c>
      <c r="DM7" s="64">
        <f t="shared" si="17"/>
        <v>85</v>
      </c>
      <c r="DN7" s="64">
        <f t="shared" si="17"/>
        <v>86.8</v>
      </c>
      <c r="DO7" s="64">
        <f t="shared" si="17"/>
        <v>52.3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122360</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44</v>
      </c>
      <c r="S8" s="69" t="s">
        <v>114</v>
      </c>
      <c r="T8" s="69" t="s">
        <v>115</v>
      </c>
      <c r="U8" s="70">
        <v>5610</v>
      </c>
      <c r="V8" s="70">
        <v>220</v>
      </c>
      <c r="W8" s="70">
        <v>300</v>
      </c>
      <c r="X8" s="69" t="s">
        <v>116</v>
      </c>
      <c r="Y8" s="71">
        <v>277.8</v>
      </c>
      <c r="Z8" s="71">
        <v>310.10000000000002</v>
      </c>
      <c r="AA8" s="71">
        <v>376.3</v>
      </c>
      <c r="AB8" s="71">
        <v>364.3</v>
      </c>
      <c r="AC8" s="71">
        <v>194.4</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64</v>
      </c>
      <c r="BG8" s="71">
        <v>67.8</v>
      </c>
      <c r="BH8" s="71">
        <v>73.400000000000006</v>
      </c>
      <c r="BI8" s="71">
        <v>72.599999999999994</v>
      </c>
      <c r="BJ8" s="71">
        <v>48.5</v>
      </c>
      <c r="BK8" s="71">
        <v>34.700000000000003</v>
      </c>
      <c r="BL8" s="71">
        <v>39.6</v>
      </c>
      <c r="BM8" s="71">
        <v>29</v>
      </c>
      <c r="BN8" s="71">
        <v>32.9</v>
      </c>
      <c r="BO8" s="71">
        <v>-121.8</v>
      </c>
      <c r="BP8" s="68">
        <v>-65.900000000000006</v>
      </c>
      <c r="BQ8" s="72">
        <v>14675</v>
      </c>
      <c r="BR8" s="72">
        <v>15528</v>
      </c>
      <c r="BS8" s="72">
        <v>17340</v>
      </c>
      <c r="BT8" s="73">
        <v>16745</v>
      </c>
      <c r="BU8" s="73">
        <v>6528</v>
      </c>
      <c r="BV8" s="72">
        <v>7123</v>
      </c>
      <c r="BW8" s="72">
        <v>8017</v>
      </c>
      <c r="BX8" s="72">
        <v>8137</v>
      </c>
      <c r="BY8" s="72">
        <v>8005</v>
      </c>
      <c r="BZ8" s="72">
        <v>2698</v>
      </c>
      <c r="CA8" s="70">
        <v>3932</v>
      </c>
      <c r="CB8" s="71" t="s">
        <v>108</v>
      </c>
      <c r="CC8" s="71" t="s">
        <v>108</v>
      </c>
      <c r="CD8" s="71" t="s">
        <v>108</v>
      </c>
      <c r="CE8" s="71" t="s">
        <v>108</v>
      </c>
      <c r="CF8" s="71" t="s">
        <v>108</v>
      </c>
      <c r="CG8" s="71" t="s">
        <v>108</v>
      </c>
      <c r="CH8" s="71" t="s">
        <v>108</v>
      </c>
      <c r="CI8" s="71" t="s">
        <v>108</v>
      </c>
      <c r="CJ8" s="71" t="s">
        <v>108</v>
      </c>
      <c r="CK8" s="71" t="s">
        <v>108</v>
      </c>
      <c r="CL8" s="68" t="s">
        <v>108</v>
      </c>
      <c r="CM8" s="70">
        <v>220473</v>
      </c>
      <c r="CN8" s="70">
        <v>1298</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62.8</v>
      </c>
      <c r="DF8" s="71">
        <v>62.3</v>
      </c>
      <c r="DG8" s="71">
        <v>87.9</v>
      </c>
      <c r="DH8" s="71">
        <v>56.3</v>
      </c>
      <c r="DI8" s="71">
        <v>70.3</v>
      </c>
      <c r="DJ8" s="68">
        <v>183.4</v>
      </c>
      <c r="DK8" s="71">
        <v>84.5</v>
      </c>
      <c r="DL8" s="71">
        <v>84.5</v>
      </c>
      <c r="DM8" s="71">
        <v>85</v>
      </c>
      <c r="DN8" s="71">
        <v>86.8</v>
      </c>
      <c r="DO8" s="71">
        <v>52.3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2022-02-03T01:25:57Z</cp:lastPrinted>
  <dcterms:created xsi:type="dcterms:W3CDTF">2021-12-17T06:01:00Z</dcterms:created>
  <dcterms:modified xsi:type="dcterms:W3CDTF">2022-02-03T01:26:00Z</dcterms:modified>
  <cp:category/>
</cp:coreProperties>
</file>