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010上水道（末端）\"/>
    </mc:Choice>
  </mc:AlternateContent>
  <workbookProtection workbookAlgorithmName="SHA-512" workbookHashValue="hKnJB0QtH6vcvyE+UXplMS9n2dZJ7r3oVIHtuVIGVVfffhe2zqDI3/r/m1YLxsLeRS8WFhQ04pkBKZ9mTKe4tQ==" workbookSaltValue="1l9dmPncr5xh2JZ8he7weQ==" workbookSpinCount="100000" lockStructure="1"/>
  <bookViews>
    <workbookView xWindow="0" yWindow="0" windowWidth="28800" windowHeight="122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<sst xmlns="http://schemas.openxmlformats.org/spreadsheetml/2006/main" count="228" uniqueCount="114">
  <si>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</si>
  <si>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</si>
  <si>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</si>
  <si>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</si>
  <si>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</si>
  <si>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</si>
  <si>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</si>
  <si>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</si>
  <si>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</si>
  <si>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</si>
  <si>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</si>
  <si>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</si>
  <si>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</si>
  <si>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</si>
  <si>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</si>
  <si>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</si>
  <si>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</si>
  <si>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</si>
  <si>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</si>
  <si>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</si>
  <si>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</si>
  <si>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</si>
  <si>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</si>
  <si>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</si>
  <si>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</si>
  <si>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</si>
  <si>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</si>
  <si>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</si>
  <si>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</si>
  <si>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</si>
  <si>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</si>
  <si>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</si>
  <si>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</si>
  <si>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</si>
  <si>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</si>
  <si>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</si>
  <si>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</si>
  <si>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</si>
  <si>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</si>
  <si>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</si>
  <si>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</si>
  <si>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</si>
  <si>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</si>
  <si>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</si>
  <si>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</si>
  <si>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</si>
  <si>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</si>
  <si>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</si>
  <si>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</si>
  <si>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</si>
  <si>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</si>
  <si>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</si>
  <si>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</si>
  <si>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</si>
  <si>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</si>
  <si>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</si>
  <si>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</si>
  <si>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</si>
  <si>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</si>
  <si>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</si>
  <si>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</si>
  <si>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</si>
  <si>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</si>
  <si>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</si>
  <si>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</si>
  <si>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</si>
  <si>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</si>
  <si>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</si>
  <si>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</si>
  <si>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</si>
  <si>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</si>
  <si>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</si>
  <si>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</si>
  <si>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</si>
  <si>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</si>
  <si>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</si>
  <si>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</si>
  <si>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</si>
  <si>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</si>
  <si>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</si>
  <si>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</si>
  <si>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</si>
  <si>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</si>
  <si>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</si>
  <si>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</si>
  <si>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</si>
  <si>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</si>
  <si>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</si>
  <si>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</si>
  <si>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</si>
  <si>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</si>
  <si>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</si>
  <si>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</si>
  <si>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富里市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</si>
  <si>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</si>
  <si>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</si>
  <si>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</si>
  <si>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</si>
  <si>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</si>
  <si>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</si>
  <si>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</si>
  <si>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</si>
  <si>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</si>
  <si>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</si>
  <si>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</si>
  <si>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</si>
  <si>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</si>
  <si>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</si>
  <si>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</si>
  <si>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</si>
  <si>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</si>
  <si>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昭和４８年に水道事業を創設して以来４０年以上が経過しており、創設当初に布設した管路が多く占めるため、管路経年化率・有形固定資産減価償却率は、類似団体の平均値と比べかなり高い数値を示している。
　こうした中、管路更新率は平均値と比べて著しく低い数値を示しているが、多額の費用を要する管路の更新と、老朽化した浄水場施設の更新を同時に実施しなければならない状況にあることが、その主な要因として挙げられる。
</t>
    <phoneticPr fontId="4"/>
  </si>
  <si>
    <t xml:space="preserve">　経常収支比率は前年度の数値に比べ改善しているものの、類似団体の平均値を下回っている。
 また、流動比率は理想とされる200％を上回っているものの、令和元年度以降は、類似団体の平均値を下回っている。
  なお、給水収益に対する企業債残高の割合は、拡張工事に係る企業債の償還が順調に進んでいることから、類似団体の平均値を下回っているが、これは給水収益の増加が見込めない中において、更新工事等への投資を抑制せざるを得ない状況を受けての結果と捉えている。
  また、料金回収率は100％を上回ったものの、給水原価については、類似団体の平均値を大幅に上回っており、辛うじて収支バランスを黒字で維持できているのは、給水費用を給水収益以外の収益で補填していることに過ぎない。
  こうした状況は、水源のうち、自己水源よりも高額な受水費が、給水費用の４割を占めていることが大きな要因として挙げられる。その自己水源である５本の井戸の内３本は、代替水源が確保されるまでの暫定井戸であるため、代替水源の受水が開始された場合には、更なる給水原価の上昇が見込まれ、事業経営に大きく影響を与えることが想定される。
  以上のことから、更なる経費削減や経営効率化に努めるとともに、更新需要に則した適切な歳入確保の観点から、様々な角度から検討を進めなければならない時期を迎えているものと認識している。
</t>
    <phoneticPr fontId="4"/>
  </si>
  <si>
    <t xml:space="preserve">　人口減少及び大口需要者の地下水への転換に伴う有収水量の減少傾向に伴い、将来の給水収
益の減少が予測されている。あわせて、暫定井戸から受水への転換時期が迫る中、受水に係る費
用がさらに増加することで、これまで以上に経営状況が圧迫されることが見込まれる。
　そのような状況の中、費用削減の取り組みとして、用水供給事業者等との受水費の低減に向け
た調整を行うなど、水道事業サービスが安定的に提供できるよう取り組むとともに、「水道事業ビジョン」、「経営戦略」に位置付けた事業運営方針を実現することにより、更なる経営基盤の強化を図っていくこととしてい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</si>
</sst>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0.37</c:v>
                </c:pt>
                <c:pt idx="1">
                  <c:v>0.3</c:v>
                </c:pt>
                <c:pt idx="2">
                  <c:v>0.01</c:v>
                </c:pt>
                <c:pt idx="3">
                  <c:v>-0.06</c:v>
                </c:pt>
                <c:pt idx="4">
                  <c:v>7.0000000000000007E-2</c:v>
                </c:pt>
              </c:numCache>
            </c:numRef>
          </c:val>
          <c:extLst>
            <c:ext xmlns:c16="http://schemas.microsoft.com/office/drawing/2014/chart" uri="{C3380CC4-5D6E-409C-BE32-E72D297353CC}">
              <c16:uniqueId val="{00000000-B106-4610-8D2E-0638576C144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B106-4610-8D2E-0638576C144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54.59</c:v>
                </c:pt>
                <c:pt idx="1">
                  <c:v>56.11</c:v>
                </c:pt>
                <c:pt idx="2">
                  <c:v>55.49</c:v>
                </c:pt>
                <c:pt idx="3">
                  <c:v>54.5</c:v>
                </c:pt>
                <c:pt idx="4">
                  <c:v>56.06</c:v>
                </c:pt>
              </c:numCache>
            </c:numRef>
          </c:val>
          <c:extLst>
            <c:ext xmlns:c16="http://schemas.microsoft.com/office/drawing/2014/chart" uri="{C3380CC4-5D6E-409C-BE32-E72D297353CC}">
              <c16:uniqueId val="{00000000-A751-4752-A372-00412AD3398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A751-4752-A372-00412AD3398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82.67</c:v>
                </c:pt>
                <c:pt idx="1">
                  <c:v>81.150000000000006</c:v>
                </c:pt>
                <c:pt idx="2">
                  <c:v>82.85</c:v>
                </c:pt>
                <c:pt idx="3">
                  <c:v>84.16</c:v>
                </c:pt>
                <c:pt idx="4">
                  <c:v>83.96</c:v>
                </c:pt>
              </c:numCache>
            </c:numRef>
          </c:val>
          <c:extLst>
            <c:ext xmlns:c16="http://schemas.microsoft.com/office/drawing/2014/chart" uri="{C3380CC4-5D6E-409C-BE32-E72D297353CC}">
              <c16:uniqueId val="{00000000-A5E3-42EF-865D-052344DF7F6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A5E3-42EF-865D-052344DF7F6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108.31</c:v>
                </c:pt>
                <c:pt idx="1">
                  <c:v>107.09</c:v>
                </c:pt>
                <c:pt idx="2">
                  <c:v>103.99</c:v>
                </c:pt>
                <c:pt idx="3">
                  <c:v>104.29</c:v>
                </c:pt>
                <c:pt idx="4">
                  <c:v>106.62</c:v>
                </c:pt>
              </c:numCache>
            </c:numRef>
          </c:val>
          <c:extLst>
            <c:ext xmlns:c16="http://schemas.microsoft.com/office/drawing/2014/chart" uri="{C3380CC4-5D6E-409C-BE32-E72D297353CC}">
              <c16:uniqueId val="{00000000-D08A-4AA6-A741-5026DE5F62F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D08A-4AA6-A741-5026DE5F62F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55.3</c:v>
                </c:pt>
                <c:pt idx="1">
                  <c:v>55.77</c:v>
                </c:pt>
                <c:pt idx="2">
                  <c:v>56.27</c:v>
                </c:pt>
                <c:pt idx="3">
                  <c:v>56.75</c:v>
                </c:pt>
                <c:pt idx="4">
                  <c:v>57.45</c:v>
                </c:pt>
              </c:numCache>
            </c:numRef>
          </c:val>
          <c:extLst>
            <c:ext xmlns:c16="http://schemas.microsoft.com/office/drawing/2014/chart" uri="{C3380CC4-5D6E-409C-BE32-E72D297353CC}">
              <c16:uniqueId val="{00000000-1E7B-499A-B434-619A58380B9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1E7B-499A-B434-619A58380B9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45.07</c:v>
                </c:pt>
                <c:pt idx="1">
                  <c:v>46.05</c:v>
                </c:pt>
                <c:pt idx="2">
                  <c:v>45.75</c:v>
                </c:pt>
                <c:pt idx="3">
                  <c:v>45.77</c:v>
                </c:pt>
                <c:pt idx="4">
                  <c:v>71.64</c:v>
                </c:pt>
              </c:numCache>
            </c:numRef>
          </c:val>
          <c:extLst>
            <c:ext xmlns:c16="http://schemas.microsoft.com/office/drawing/2014/chart" uri="{C3380CC4-5D6E-409C-BE32-E72D297353CC}">
              <c16:uniqueId val="{00000000-D921-4797-B51B-36ED5FAEF0D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D921-4797-B51B-36ED5FAEF0D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81-45F2-A526-9CADBC0F565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1D81-45F2-A526-9CADBC0F565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585.74</c:v>
                </c:pt>
                <c:pt idx="1">
                  <c:v>557.05999999999995</c:v>
                </c:pt>
                <c:pt idx="2">
                  <c:v>519.64</c:v>
                </c:pt>
                <c:pt idx="3">
                  <c:v>317.58999999999997</c:v>
                </c:pt>
                <c:pt idx="4">
                  <c:v>211.57</c:v>
                </c:pt>
              </c:numCache>
            </c:numRef>
          </c:val>
          <c:extLst>
            <c:ext xmlns:c16="http://schemas.microsoft.com/office/drawing/2014/chart" uri="{C3380CC4-5D6E-409C-BE32-E72D297353CC}">
              <c16:uniqueId val="{00000000-72CE-41A5-B577-B563C22B0C6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72CE-41A5-B577-B563C22B0C6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190.08</c:v>
                </c:pt>
                <c:pt idx="1">
                  <c:v>185.88</c:v>
                </c:pt>
                <c:pt idx="2">
                  <c:v>180.51</c:v>
                </c:pt>
                <c:pt idx="3">
                  <c:v>182.74</c:v>
                </c:pt>
                <c:pt idx="4">
                  <c:v>176.88</c:v>
                </c:pt>
              </c:numCache>
            </c:numRef>
          </c:val>
          <c:extLst>
            <c:ext xmlns:c16="http://schemas.microsoft.com/office/drawing/2014/chart" uri="{C3380CC4-5D6E-409C-BE32-E72D297353CC}">
              <c16:uniqueId val="{00000000-B2ED-4636-B745-A0CC5F7851C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B2ED-4636-B745-A0CC5F7851C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95.73</c:v>
                </c:pt>
                <c:pt idx="1">
                  <c:v>95.58</c:v>
                </c:pt>
                <c:pt idx="2">
                  <c:v>97.21</c:v>
                </c:pt>
                <c:pt idx="3">
                  <c:v>98.14</c:v>
                </c:pt>
                <c:pt idx="4">
                  <c:v>100.01</c:v>
                </c:pt>
              </c:numCache>
            </c:numRef>
          </c:val>
          <c:extLst>
            <c:ext xmlns:c16="http://schemas.microsoft.com/office/drawing/2014/chart" uri="{C3380CC4-5D6E-409C-BE32-E72D297353CC}">
              <c16:uniqueId val="{00000000-B08B-47C8-87C4-DD52E70DD3F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B08B-47C8-87C4-DD52E70DD3F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238.55</c:v>
                </c:pt>
                <c:pt idx="1">
                  <c:v>239.73</c:v>
                </c:pt>
                <c:pt idx="2">
                  <c:v>236.95</c:v>
                </c:pt>
                <c:pt idx="3">
                  <c:v>235.54</c:v>
                </c:pt>
                <c:pt idx="4">
                  <c:v>228.46</c:v>
                </c:pt>
              </c:numCache>
            </c:numRef>
          </c:val>
          <c:extLst>
            <c:ext xmlns:c16="http://schemas.microsoft.com/office/drawing/2014/chart" uri="{C3380CC4-5D6E-409C-BE32-E72D297353CC}">
              <c16:uniqueId val="{00000000-83B5-45FC-B6AF-8BADAB2C469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83B5-45FC-B6AF-8BADAB2C469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千葉県　富里市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50077</v>
      </c>
      <c r="AM8" s="71"/>
      <c r="AN8" s="71"/>
      <c r="AO8" s="71"/>
      <c r="AP8" s="71"/>
      <c r="AQ8" s="71"/>
      <c r="AR8" s="71"/>
      <c r="AS8" s="71"/>
      <c r="AT8" s="67">
        <f>データ!$S$6</f>
        <v>53.88</v>
      </c>
      <c r="AU8" s="68"/>
      <c r="AV8" s="68"/>
      <c r="AW8" s="68"/>
      <c r="AX8" s="68"/>
      <c r="AY8" s="68"/>
      <c r="AZ8" s="68"/>
      <c r="BA8" s="68"/>
      <c r="BB8" s="70">
        <f>データ!$T$6</f>
        <v>929.42</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69.92</v>
      </c>
      <c r="J10" s="68"/>
      <c r="K10" s="68"/>
      <c r="L10" s="68"/>
      <c r="M10" s="68"/>
      <c r="N10" s="68"/>
      <c r="O10" s="69"/>
      <c r="P10" s="70">
        <f>データ!$P$6</f>
        <v>80.23</v>
      </c>
      <c r="Q10" s="70"/>
      <c r="R10" s="70"/>
      <c r="S10" s="70"/>
      <c r="T10" s="70"/>
      <c r="U10" s="70"/>
      <c r="V10" s="70"/>
      <c r="W10" s="71">
        <f>データ!$Q$6</f>
        <v>4158</v>
      </c>
      <c r="X10" s="71"/>
      <c r="Y10" s="71"/>
      <c r="Z10" s="71"/>
      <c r="AA10" s="71"/>
      <c r="AB10" s="71"/>
      <c r="AC10" s="71"/>
      <c r="AD10" s="2"/>
      <c r="AE10" s="2"/>
      <c r="AF10" s="2"/>
      <c r="AG10" s="2"/>
      <c r="AH10" s="4"/>
      <c r="AI10" s="4"/>
      <c r="AJ10" s="4"/>
      <c r="AK10" s="4"/>
      <c r="AL10" s="71">
        <f>データ!$U$6</f>
        <v>39828</v>
      </c>
      <c r="AM10" s="71"/>
      <c r="AN10" s="71"/>
      <c r="AO10" s="71"/>
      <c r="AP10" s="71"/>
      <c r="AQ10" s="71"/>
      <c r="AR10" s="71"/>
      <c r="AS10" s="71"/>
      <c r="AT10" s="67">
        <f>データ!$V$6</f>
        <v>42.38</v>
      </c>
      <c r="AU10" s="68"/>
      <c r="AV10" s="68"/>
      <c r="AW10" s="68"/>
      <c r="AX10" s="68"/>
      <c r="AY10" s="68"/>
      <c r="AZ10" s="68"/>
      <c r="BA10" s="68"/>
      <c r="BB10" s="70">
        <f>データ!$W$6</f>
        <v>939.78</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tib81Ii+0Yk/vA6y+7q9nODWjea5Z07OUHyxQOeRbx8KDZYKIA3mFhSnQ+Eov/55RpdTQZYPUSOFEeVmTOyEoA==" saltValue="RvqLCAFjR5xrQhkdHh09k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122335</v>
      </c>
      <c r="D6" s="34">
        <f t="shared" si="3"/>
        <v>46</v>
      </c>
      <c r="E6" s="34">
        <f t="shared" si="3"/>
        <v>1</v>
      </c>
      <c r="F6" s="34">
        <f t="shared" si="3"/>
        <v>0</v>
      </c>
      <c r="G6" s="34">
        <f t="shared" si="3"/>
        <v>1</v>
      </c>
      <c r="H6" s="34" t="str">
        <f t="shared" si="3"/>
        <v>千葉県　富里市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69.92</v>
      </c>
      <c r="P6" s="35">
        <f t="shared" si="3"/>
        <v>80.23</v>
      </c>
      <c r="Q6" s="35">
        <f t="shared" si="3"/>
        <v>4158</v>
      </c>
      <c r="R6" s="35">
        <f t="shared" si="3"/>
        <v>50077</v>
      </c>
      <c r="S6" s="35">
        <f t="shared" si="3"/>
        <v>53.88</v>
      </c>
      <c r="T6" s="35">
        <f t="shared" si="3"/>
        <v>929.42</v>
      </c>
      <c r="U6" s="35">
        <f t="shared" si="3"/>
        <v>39828</v>
      </c>
      <c r="V6" s="35">
        <f t="shared" si="3"/>
        <v>42.38</v>
      </c>
      <c r="W6" s="35">
        <f t="shared" si="3"/>
        <v>939.78</v>
      </c>
      <c r="X6" s="36">
        <f>IF(X7="",NA(),X7)</f>
        <v>108.31</v>
      </c>
      <c r="Y6" s="36">
        <f t="shared" ref="Y6:AG6" si="4">IF(Y7="",NA(),Y7)</f>
        <v>107.09</v>
      </c>
      <c r="Z6" s="36">
        <f t="shared" si="4"/>
        <v>103.99</v>
      </c>
      <c r="AA6" s="36">
        <f t="shared" si="4"/>
        <v>104.29</v>
      </c>
      <c r="AB6" s="36">
        <f t="shared" si="4"/>
        <v>106.62</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585.74</v>
      </c>
      <c r="AU6" s="36">
        <f t="shared" ref="AU6:BC6" si="6">IF(AU7="",NA(),AU7)</f>
        <v>557.05999999999995</v>
      </c>
      <c r="AV6" s="36">
        <f t="shared" si="6"/>
        <v>519.64</v>
      </c>
      <c r="AW6" s="36">
        <f t="shared" si="6"/>
        <v>317.58999999999997</v>
      </c>
      <c r="AX6" s="36">
        <f t="shared" si="6"/>
        <v>211.57</v>
      </c>
      <c r="AY6" s="36">
        <f t="shared" si="6"/>
        <v>377.63</v>
      </c>
      <c r="AZ6" s="36">
        <f t="shared" si="6"/>
        <v>357.34</v>
      </c>
      <c r="BA6" s="36">
        <f t="shared" si="6"/>
        <v>366.03</v>
      </c>
      <c r="BB6" s="36">
        <f t="shared" si="6"/>
        <v>365.18</v>
      </c>
      <c r="BC6" s="36">
        <f t="shared" si="6"/>
        <v>327.77</v>
      </c>
      <c r="BD6" s="35" t="str">
        <f>IF(BD7="","",IF(BD7="-","【-】","【"&amp;SUBSTITUTE(TEXT(BD7,"#,##0.00"),"-","△")&amp;"】"))</f>
        <v>【260.31】</v>
      </c>
      <c r="BE6" s="36">
        <f>IF(BE7="",NA(),BE7)</f>
        <v>190.08</v>
      </c>
      <c r="BF6" s="36">
        <f t="shared" ref="BF6:BN6" si="7">IF(BF7="",NA(),BF7)</f>
        <v>185.88</v>
      </c>
      <c r="BG6" s="36">
        <f t="shared" si="7"/>
        <v>180.51</v>
      </c>
      <c r="BH6" s="36">
        <f t="shared" si="7"/>
        <v>182.74</v>
      </c>
      <c r="BI6" s="36">
        <f t="shared" si="7"/>
        <v>176.88</v>
      </c>
      <c r="BJ6" s="36">
        <f t="shared" si="7"/>
        <v>364.71</v>
      </c>
      <c r="BK6" s="36">
        <f t="shared" si="7"/>
        <v>373.69</v>
      </c>
      <c r="BL6" s="36">
        <f t="shared" si="7"/>
        <v>370.12</v>
      </c>
      <c r="BM6" s="36">
        <f t="shared" si="7"/>
        <v>371.65</v>
      </c>
      <c r="BN6" s="36">
        <f t="shared" si="7"/>
        <v>397.1</v>
      </c>
      <c r="BO6" s="35" t="str">
        <f>IF(BO7="","",IF(BO7="-","【-】","【"&amp;SUBSTITUTE(TEXT(BO7,"#,##0.00"),"-","△")&amp;"】"))</f>
        <v>【275.67】</v>
      </c>
      <c r="BP6" s="36">
        <f>IF(BP7="",NA(),BP7)</f>
        <v>95.73</v>
      </c>
      <c r="BQ6" s="36">
        <f t="shared" ref="BQ6:BY6" si="8">IF(BQ7="",NA(),BQ7)</f>
        <v>95.58</v>
      </c>
      <c r="BR6" s="36">
        <f t="shared" si="8"/>
        <v>97.21</v>
      </c>
      <c r="BS6" s="36">
        <f t="shared" si="8"/>
        <v>98.14</v>
      </c>
      <c r="BT6" s="36">
        <f t="shared" si="8"/>
        <v>100.01</v>
      </c>
      <c r="BU6" s="36">
        <f t="shared" si="8"/>
        <v>100.65</v>
      </c>
      <c r="BV6" s="36">
        <f t="shared" si="8"/>
        <v>99.87</v>
      </c>
      <c r="BW6" s="36">
        <f t="shared" si="8"/>
        <v>100.42</v>
      </c>
      <c r="BX6" s="36">
        <f t="shared" si="8"/>
        <v>98.77</v>
      </c>
      <c r="BY6" s="36">
        <f t="shared" si="8"/>
        <v>95.79</v>
      </c>
      <c r="BZ6" s="35" t="str">
        <f>IF(BZ7="","",IF(BZ7="-","【-】","【"&amp;SUBSTITUTE(TEXT(BZ7,"#,##0.00"),"-","△")&amp;"】"))</f>
        <v>【100.05】</v>
      </c>
      <c r="CA6" s="36">
        <f>IF(CA7="",NA(),CA7)</f>
        <v>238.55</v>
      </c>
      <c r="CB6" s="36">
        <f t="shared" ref="CB6:CJ6" si="9">IF(CB7="",NA(),CB7)</f>
        <v>239.73</v>
      </c>
      <c r="CC6" s="36">
        <f t="shared" si="9"/>
        <v>236.95</v>
      </c>
      <c r="CD6" s="36">
        <f t="shared" si="9"/>
        <v>235.54</v>
      </c>
      <c r="CE6" s="36">
        <f t="shared" si="9"/>
        <v>228.46</v>
      </c>
      <c r="CF6" s="36">
        <f t="shared" si="9"/>
        <v>170.19</v>
      </c>
      <c r="CG6" s="36">
        <f t="shared" si="9"/>
        <v>171.81</v>
      </c>
      <c r="CH6" s="36">
        <f t="shared" si="9"/>
        <v>171.67</v>
      </c>
      <c r="CI6" s="36">
        <f t="shared" si="9"/>
        <v>173.67</v>
      </c>
      <c r="CJ6" s="36">
        <f t="shared" si="9"/>
        <v>171.13</v>
      </c>
      <c r="CK6" s="35" t="str">
        <f>IF(CK7="","",IF(CK7="-","【-】","【"&amp;SUBSTITUTE(TEXT(CK7,"#,##0.00"),"-","△")&amp;"】"))</f>
        <v>【166.40】</v>
      </c>
      <c r="CL6" s="36">
        <f>IF(CL7="",NA(),CL7)</f>
        <v>54.59</v>
      </c>
      <c r="CM6" s="36">
        <f t="shared" ref="CM6:CU6" si="10">IF(CM7="",NA(),CM7)</f>
        <v>56.11</v>
      </c>
      <c r="CN6" s="36">
        <f t="shared" si="10"/>
        <v>55.49</v>
      </c>
      <c r="CO6" s="36">
        <f t="shared" si="10"/>
        <v>54.5</v>
      </c>
      <c r="CP6" s="36">
        <f t="shared" si="10"/>
        <v>56.06</v>
      </c>
      <c r="CQ6" s="36">
        <f t="shared" si="10"/>
        <v>59.01</v>
      </c>
      <c r="CR6" s="36">
        <f t="shared" si="10"/>
        <v>60.03</v>
      </c>
      <c r="CS6" s="36">
        <f t="shared" si="10"/>
        <v>59.74</v>
      </c>
      <c r="CT6" s="36">
        <f t="shared" si="10"/>
        <v>59.67</v>
      </c>
      <c r="CU6" s="36">
        <f t="shared" si="10"/>
        <v>60.12</v>
      </c>
      <c r="CV6" s="35" t="str">
        <f>IF(CV7="","",IF(CV7="-","【-】","【"&amp;SUBSTITUTE(TEXT(CV7,"#,##0.00"),"-","△")&amp;"】"))</f>
        <v>【60.69】</v>
      </c>
      <c r="CW6" s="36">
        <f>IF(CW7="",NA(),CW7)</f>
        <v>82.67</v>
      </c>
      <c r="CX6" s="36">
        <f t="shared" ref="CX6:DF6" si="11">IF(CX7="",NA(),CX7)</f>
        <v>81.150000000000006</v>
      </c>
      <c r="CY6" s="36">
        <f t="shared" si="11"/>
        <v>82.85</v>
      </c>
      <c r="CZ6" s="36">
        <f t="shared" si="11"/>
        <v>84.16</v>
      </c>
      <c r="DA6" s="36">
        <f t="shared" si="11"/>
        <v>83.96</v>
      </c>
      <c r="DB6" s="36">
        <f t="shared" si="11"/>
        <v>85.37</v>
      </c>
      <c r="DC6" s="36">
        <f t="shared" si="11"/>
        <v>84.81</v>
      </c>
      <c r="DD6" s="36">
        <f t="shared" si="11"/>
        <v>84.8</v>
      </c>
      <c r="DE6" s="36">
        <f t="shared" si="11"/>
        <v>84.6</v>
      </c>
      <c r="DF6" s="36">
        <f t="shared" si="11"/>
        <v>84.24</v>
      </c>
      <c r="DG6" s="35" t="str">
        <f>IF(DG7="","",IF(DG7="-","【-】","【"&amp;SUBSTITUTE(TEXT(DG7,"#,##0.00"),"-","△")&amp;"】"))</f>
        <v>【89.82】</v>
      </c>
      <c r="DH6" s="36">
        <f>IF(DH7="",NA(),DH7)</f>
        <v>55.3</v>
      </c>
      <c r="DI6" s="36">
        <f t="shared" ref="DI6:DQ6" si="12">IF(DI7="",NA(),DI7)</f>
        <v>55.77</v>
      </c>
      <c r="DJ6" s="36">
        <f t="shared" si="12"/>
        <v>56.27</v>
      </c>
      <c r="DK6" s="36">
        <f t="shared" si="12"/>
        <v>56.75</v>
      </c>
      <c r="DL6" s="36">
        <f t="shared" si="12"/>
        <v>57.45</v>
      </c>
      <c r="DM6" s="36">
        <f t="shared" si="12"/>
        <v>46.9</v>
      </c>
      <c r="DN6" s="36">
        <f t="shared" si="12"/>
        <v>47.28</v>
      </c>
      <c r="DO6" s="36">
        <f t="shared" si="12"/>
        <v>47.66</v>
      </c>
      <c r="DP6" s="36">
        <f t="shared" si="12"/>
        <v>48.17</v>
      </c>
      <c r="DQ6" s="36">
        <f t="shared" si="12"/>
        <v>48.83</v>
      </c>
      <c r="DR6" s="35" t="str">
        <f>IF(DR7="","",IF(DR7="-","【-】","【"&amp;SUBSTITUTE(TEXT(DR7,"#,##0.00"),"-","△")&amp;"】"))</f>
        <v>【50.19】</v>
      </c>
      <c r="DS6" s="36">
        <f>IF(DS7="",NA(),DS7)</f>
        <v>45.07</v>
      </c>
      <c r="DT6" s="36">
        <f t="shared" ref="DT6:EB6" si="13">IF(DT7="",NA(),DT7)</f>
        <v>46.05</v>
      </c>
      <c r="DU6" s="36">
        <f t="shared" si="13"/>
        <v>45.75</v>
      </c>
      <c r="DV6" s="36">
        <f t="shared" si="13"/>
        <v>45.77</v>
      </c>
      <c r="DW6" s="36">
        <f t="shared" si="13"/>
        <v>71.64</v>
      </c>
      <c r="DX6" s="36">
        <f t="shared" si="13"/>
        <v>12.03</v>
      </c>
      <c r="DY6" s="36">
        <f t="shared" si="13"/>
        <v>12.19</v>
      </c>
      <c r="DZ6" s="36">
        <f t="shared" si="13"/>
        <v>15.1</v>
      </c>
      <c r="EA6" s="36">
        <f t="shared" si="13"/>
        <v>17.12</v>
      </c>
      <c r="EB6" s="36">
        <f t="shared" si="13"/>
        <v>18.18</v>
      </c>
      <c r="EC6" s="35" t="str">
        <f>IF(EC7="","",IF(EC7="-","【-】","【"&amp;SUBSTITUTE(TEXT(EC7,"#,##0.00"),"-","△")&amp;"】"))</f>
        <v>【20.63】</v>
      </c>
      <c r="ED6" s="36">
        <f>IF(ED7="",NA(),ED7)</f>
        <v>0.37</v>
      </c>
      <c r="EE6" s="36">
        <f t="shared" ref="EE6:EM6" si="14">IF(EE7="",NA(),EE7)</f>
        <v>0.3</v>
      </c>
      <c r="EF6" s="36">
        <f t="shared" si="14"/>
        <v>0.01</v>
      </c>
      <c r="EG6" s="36">
        <f t="shared" si="14"/>
        <v>-0.06</v>
      </c>
      <c r="EH6" s="36">
        <f t="shared" si="14"/>
        <v>7.0000000000000007E-2</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122335</v>
      </c>
      <c r="D7" s="38">
        <v>46</v>
      </c>
      <c r="E7" s="38">
        <v>1</v>
      </c>
      <c r="F7" s="38">
        <v>0</v>
      </c>
      <c r="G7" s="38">
        <v>1</v>
      </c>
      <c r="H7" s="38" t="s">
        <v>93</v>
      </c>
      <c r="I7" s="38" t="s">
        <v>94</v>
      </c>
      <c r="J7" s="38" t="s">
        <v>95</v>
      </c>
      <c r="K7" s="38" t="s">
        <v>96</v>
      </c>
      <c r="L7" s="38" t="s">
        <v>97</v>
      </c>
      <c r="M7" s="38" t="s">
        <v>98</v>
      </c>
      <c r="N7" s="39" t="s">
        <v>99</v>
      </c>
      <c r="O7" s="39">
        <v>69.92</v>
      </c>
      <c r="P7" s="39">
        <v>80.23</v>
      </c>
      <c r="Q7" s="39">
        <v>4158</v>
      </c>
      <c r="R7" s="39">
        <v>50077</v>
      </c>
      <c r="S7" s="39">
        <v>53.88</v>
      </c>
      <c r="T7" s="39">
        <v>929.42</v>
      </c>
      <c r="U7" s="39">
        <v>39828</v>
      </c>
      <c r="V7" s="39">
        <v>42.38</v>
      </c>
      <c r="W7" s="39">
        <v>939.78</v>
      </c>
      <c r="X7" s="39">
        <v>108.31</v>
      </c>
      <c r="Y7" s="39">
        <v>107.09</v>
      </c>
      <c r="Z7" s="39">
        <v>103.99</v>
      </c>
      <c r="AA7" s="39">
        <v>104.29</v>
      </c>
      <c r="AB7" s="39">
        <v>106.62</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585.74</v>
      </c>
      <c r="AU7" s="39">
        <v>557.05999999999995</v>
      </c>
      <c r="AV7" s="39">
        <v>519.64</v>
      </c>
      <c r="AW7" s="39">
        <v>317.58999999999997</v>
      </c>
      <c r="AX7" s="39">
        <v>211.57</v>
      </c>
      <c r="AY7" s="39">
        <v>377.63</v>
      </c>
      <c r="AZ7" s="39">
        <v>357.34</v>
      </c>
      <c r="BA7" s="39">
        <v>366.03</v>
      </c>
      <c r="BB7" s="39">
        <v>365.18</v>
      </c>
      <c r="BC7" s="39">
        <v>327.77</v>
      </c>
      <c r="BD7" s="39">
        <v>260.31</v>
      </c>
      <c r="BE7" s="39">
        <v>190.08</v>
      </c>
      <c r="BF7" s="39">
        <v>185.88</v>
      </c>
      <c r="BG7" s="39">
        <v>180.51</v>
      </c>
      <c r="BH7" s="39">
        <v>182.74</v>
      </c>
      <c r="BI7" s="39">
        <v>176.88</v>
      </c>
      <c r="BJ7" s="39">
        <v>364.71</v>
      </c>
      <c r="BK7" s="39">
        <v>373.69</v>
      </c>
      <c r="BL7" s="39">
        <v>370.12</v>
      </c>
      <c r="BM7" s="39">
        <v>371.65</v>
      </c>
      <c r="BN7" s="39">
        <v>397.1</v>
      </c>
      <c r="BO7" s="39">
        <v>275.67</v>
      </c>
      <c r="BP7" s="39">
        <v>95.73</v>
      </c>
      <c r="BQ7" s="39">
        <v>95.58</v>
      </c>
      <c r="BR7" s="39">
        <v>97.21</v>
      </c>
      <c r="BS7" s="39">
        <v>98.14</v>
      </c>
      <c r="BT7" s="39">
        <v>100.01</v>
      </c>
      <c r="BU7" s="39">
        <v>100.65</v>
      </c>
      <c r="BV7" s="39">
        <v>99.87</v>
      </c>
      <c r="BW7" s="39">
        <v>100.42</v>
      </c>
      <c r="BX7" s="39">
        <v>98.77</v>
      </c>
      <c r="BY7" s="39">
        <v>95.79</v>
      </c>
      <c r="BZ7" s="39">
        <v>100.05</v>
      </c>
      <c r="CA7" s="39">
        <v>238.55</v>
      </c>
      <c r="CB7" s="39">
        <v>239.73</v>
      </c>
      <c r="CC7" s="39">
        <v>236.95</v>
      </c>
      <c r="CD7" s="39">
        <v>235.54</v>
      </c>
      <c r="CE7" s="39">
        <v>228.46</v>
      </c>
      <c r="CF7" s="39">
        <v>170.19</v>
      </c>
      <c r="CG7" s="39">
        <v>171.81</v>
      </c>
      <c r="CH7" s="39">
        <v>171.67</v>
      </c>
      <c r="CI7" s="39">
        <v>173.67</v>
      </c>
      <c r="CJ7" s="39">
        <v>171.13</v>
      </c>
      <c r="CK7" s="39">
        <v>166.4</v>
      </c>
      <c r="CL7" s="39">
        <v>54.59</v>
      </c>
      <c r="CM7" s="39">
        <v>56.11</v>
      </c>
      <c r="CN7" s="39">
        <v>55.49</v>
      </c>
      <c r="CO7" s="39">
        <v>54.5</v>
      </c>
      <c r="CP7" s="39">
        <v>56.06</v>
      </c>
      <c r="CQ7" s="39">
        <v>59.01</v>
      </c>
      <c r="CR7" s="39">
        <v>60.03</v>
      </c>
      <c r="CS7" s="39">
        <v>59.74</v>
      </c>
      <c r="CT7" s="39">
        <v>59.67</v>
      </c>
      <c r="CU7" s="39">
        <v>60.12</v>
      </c>
      <c r="CV7" s="39">
        <v>60.69</v>
      </c>
      <c r="CW7" s="39">
        <v>82.67</v>
      </c>
      <c r="CX7" s="39">
        <v>81.150000000000006</v>
      </c>
      <c r="CY7" s="39">
        <v>82.85</v>
      </c>
      <c r="CZ7" s="39">
        <v>84.16</v>
      </c>
      <c r="DA7" s="39">
        <v>83.96</v>
      </c>
      <c r="DB7" s="39">
        <v>85.37</v>
      </c>
      <c r="DC7" s="39">
        <v>84.81</v>
      </c>
      <c r="DD7" s="39">
        <v>84.8</v>
      </c>
      <c r="DE7" s="39">
        <v>84.6</v>
      </c>
      <c r="DF7" s="39">
        <v>84.24</v>
      </c>
      <c r="DG7" s="39">
        <v>89.82</v>
      </c>
      <c r="DH7" s="39">
        <v>55.3</v>
      </c>
      <c r="DI7" s="39">
        <v>55.77</v>
      </c>
      <c r="DJ7" s="39">
        <v>56.27</v>
      </c>
      <c r="DK7" s="39">
        <v>56.75</v>
      </c>
      <c r="DL7" s="39">
        <v>57.45</v>
      </c>
      <c r="DM7" s="39">
        <v>46.9</v>
      </c>
      <c r="DN7" s="39">
        <v>47.28</v>
      </c>
      <c r="DO7" s="39">
        <v>47.66</v>
      </c>
      <c r="DP7" s="39">
        <v>48.17</v>
      </c>
      <c r="DQ7" s="39">
        <v>48.83</v>
      </c>
      <c r="DR7" s="39">
        <v>50.19</v>
      </c>
      <c r="DS7" s="39">
        <v>45.07</v>
      </c>
      <c r="DT7" s="39">
        <v>46.05</v>
      </c>
      <c r="DU7" s="39">
        <v>45.75</v>
      </c>
      <c r="DV7" s="39">
        <v>45.77</v>
      </c>
      <c r="DW7" s="39">
        <v>71.64</v>
      </c>
      <c r="DX7" s="39">
        <v>12.03</v>
      </c>
      <c r="DY7" s="39">
        <v>12.19</v>
      </c>
      <c r="DZ7" s="39">
        <v>15.1</v>
      </c>
      <c r="EA7" s="39">
        <v>17.12</v>
      </c>
      <c r="EB7" s="39">
        <v>18.18</v>
      </c>
      <c r="EC7" s="39">
        <v>20.63</v>
      </c>
      <c r="ED7" s="39">
        <v>0.37</v>
      </c>
      <c r="EE7" s="39">
        <v>0.3</v>
      </c>
      <c r="EF7" s="39">
        <v>0.01</v>
      </c>
      <c r="EG7" s="39">
        <v>-0.06</v>
      </c>
      <c r="EH7" s="39">
        <v>7.0000000000000007E-2</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2022-01-31T23:32:39Z</cp:lastPrinted>
  <dcterms:created xsi:type="dcterms:W3CDTF">2021-12-03T06:47:15Z</dcterms:created>
  <dcterms:modified xsi:type="dcterms:W3CDTF">2022-01-31T23:32:47Z</dcterms:modified>
  <cp:category/>
</cp:coreProperties>
</file>