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f8019001\流山市役所\12上下水道局\経営業務課\令和３年度\26  上下水道決算\6経営比較分析表\【経営比較分析表】2020_122203_46_010\"/>
    </mc:Choice>
  </mc:AlternateContent>
  <workbookProtection workbookAlgorithmName="SHA-512" workbookHashValue="gph5Vnx84qvSEcq4XGOSj40Sxz0BtGs0eJDOUAR6kpRV5sQHRaEUYtIPJvl74sf9HgoOYcHaL8XXcfu3zTLHRQ==" workbookSaltValue="BnKFsyWXTdIzKFZ3cTDo0w==" workbookSpinCount="100000" lockStructure="1"/>
  <bookViews>
    <workbookView xWindow="0" yWindow="0" windowWidth="15345" windowHeight="58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<sst xmlns="http://schemas.openxmlformats.org/spreadsheetml/2006/main" count="228" uniqueCount="115">
  <si>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</si>
  <si>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</si>
  <si>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</si>
  <si>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</si>
  <si>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</si>
  <si>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</si>
  <si>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</si>
  <si>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</si>
  <si>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</si>
  <si>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</si>
  <si>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</si>
  <si>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</si>
  <si>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</si>
  <si>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</si>
  <si>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</si>
  <si>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</si>
  <si>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</si>
  <si>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</si>
  <si>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</si>
  <si>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</si>
  <si>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</si>
  <si>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</si>
  <si>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</si>
  <si>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</si>
  <si>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</si>
  <si>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</si>
  <si>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</si>
  <si>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</si>
  <si>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</si>
  <si>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</si>
  <si>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</si>
  <si>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</si>
  <si>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</si>
  <si>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</si>
  <si>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</si>
  <si>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</si>
  <si>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</si>
  <si>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</si>
  <si>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</si>
  <si>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</si>
  <si>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</si>
  <si>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</si>
  <si>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</si>
  <si>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</si>
  <si>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</si>
  <si>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</si>
  <si>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</si>
  <si>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</si>
  <si>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</si>
  <si>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</si>
  <si>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</si>
  <si>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</si>
  <si>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</si>
  <si>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</si>
  <si>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</si>
  <si>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</si>
  <si>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</si>
  <si>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</si>
  <si>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</si>
  <si>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</si>
  <si>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</si>
  <si>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</si>
  <si>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</si>
  <si>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</si>
  <si>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</si>
  <si>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</si>
  <si>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</si>
  <si>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</si>
  <si>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</si>
  <si>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</si>
  <si>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</si>
  <si>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</si>
  <si>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</si>
  <si>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</si>
  <si>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</si>
  <si>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</si>
  <si>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</si>
  <si>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</si>
  <si>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</si>
  <si>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</si>
  <si>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</si>
  <si>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</si>
  <si>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</si>
  <si>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</si>
  <si>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</si>
  <si>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</si>
  <si>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</si>
  <si>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</si>
  <si>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</si>
  <si>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</si>
  <si>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</si>
  <si>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</si>
  <si>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</si>
  <si>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</si>
  <si>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</si>
  <si>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水道事業</t>
  </si>
  <si>
    <t>末端給水事業</t>
  </si>
  <si>
    <t>A2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</si>
  <si>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</si>
  <si>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</si>
  <si>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</si>
  <si>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</si>
  <si>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</si>
  <si>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</si>
  <si>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</si>
  <si>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</si>
  <si>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</si>
  <si>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</si>
  <si>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</si>
  <si>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</si>
  <si>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</si>
  <si>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</si>
  <si>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は、給水人口の増加に伴う給水収益の増収や、一般会計への納付金が資本的支出として計上されることとなったことにより上昇した。累積欠損金は発生しておらず、②累積欠損金比率も０％であることから、健全な経営水準にあるといえる。
　③流動比率は、納付金等のキャッシュアウトにより平成30年より低下傾向であるが、依然として高水準を維持。給水収益の伸びに加え、計画的な企業債の償還により、④企業債残高対給水収益比率も年々減少している。短期・長期ともに安定的な経営状況である。
　⑦施設利用率および⑧有収率は、類似団体と比べ高い水準で推移しており、効率的でムダのない施設・設備の運用がなされている。</t>
    <rPh sb="2" eb="4">
      <t>ケイジョウ</t>
    </rPh>
    <rPh sb="4" eb="6">
      <t>シュウシ</t>
    </rPh>
    <rPh sb="6" eb="8">
      <t>ヒリツ</t>
    </rPh>
    <rPh sb="10" eb="12">
      <t>キュウスイ</t>
    </rPh>
    <rPh sb="25" eb="27">
      <t>ゾウシュウ</t>
    </rPh>
    <rPh sb="47" eb="49">
      <t>ケイジョウ</t>
    </rPh>
    <rPh sb="63" eb="65">
      <t>ジョウショウ</t>
    </rPh>
    <rPh sb="68" eb="70">
      <t>ルイセキ</t>
    </rPh>
    <rPh sb="70" eb="72">
      <t>ケッソン</t>
    </rPh>
    <rPh sb="72" eb="73">
      <t>キン</t>
    </rPh>
    <rPh sb="74" eb="76">
      <t>ハッセイ</t>
    </rPh>
    <rPh sb="83" eb="85">
      <t>ルイセキ</t>
    </rPh>
    <rPh sb="85" eb="87">
      <t>ケッソン</t>
    </rPh>
    <rPh sb="87" eb="88">
      <t>キン</t>
    </rPh>
    <rPh sb="88" eb="90">
      <t>ヒリツ</t>
    </rPh>
    <rPh sb="101" eb="103">
      <t>ケンゼン</t>
    </rPh>
    <rPh sb="104" eb="106">
      <t>ケイエイ</t>
    </rPh>
    <rPh sb="106" eb="108">
      <t>スイジュン</t>
    </rPh>
    <rPh sb="120" eb="122">
      <t>リュウドウ</t>
    </rPh>
    <rPh sb="122" eb="124">
      <t>ヒリツ</t>
    </rPh>
    <rPh sb="126" eb="129">
      <t>ノウフキン</t>
    </rPh>
    <rPh sb="129" eb="130">
      <t>トウ</t>
    </rPh>
    <rPh sb="158" eb="160">
      <t>イゼン</t>
    </rPh>
    <rPh sb="163" eb="164">
      <t>コウ</t>
    </rPh>
    <rPh sb="164" eb="166">
      <t>スイジュン</t>
    </rPh>
    <rPh sb="167" eb="169">
      <t>イジ</t>
    </rPh>
    <rPh sb="170" eb="172">
      <t>キュウスイ</t>
    </rPh>
    <rPh sb="172" eb="174">
      <t>シュウエキ</t>
    </rPh>
    <rPh sb="175" eb="176">
      <t>ノ</t>
    </rPh>
    <rPh sb="178" eb="179">
      <t>クワ</t>
    </rPh>
    <rPh sb="181" eb="184">
      <t>ケイカクテキ</t>
    </rPh>
    <rPh sb="185" eb="187">
      <t>キギョウ</t>
    </rPh>
    <rPh sb="187" eb="188">
      <t>サイ</t>
    </rPh>
    <rPh sb="189" eb="191">
      <t>ショウカン</t>
    </rPh>
    <rPh sb="196" eb="198">
      <t>キギョウ</t>
    </rPh>
    <rPh sb="198" eb="199">
      <t>サイ</t>
    </rPh>
    <rPh sb="199" eb="201">
      <t>ザンダカ</t>
    </rPh>
    <rPh sb="201" eb="202">
      <t>タイ</t>
    </rPh>
    <rPh sb="202" eb="204">
      <t>キュウスイ</t>
    </rPh>
    <rPh sb="204" eb="206">
      <t>シュウエキ</t>
    </rPh>
    <rPh sb="206" eb="208">
      <t>ヒリツ</t>
    </rPh>
    <rPh sb="209" eb="211">
      <t>ネンネン</t>
    </rPh>
    <rPh sb="211" eb="213">
      <t>ゲンショウ</t>
    </rPh>
    <rPh sb="218" eb="220">
      <t>タンキ</t>
    </rPh>
    <rPh sb="221" eb="223">
      <t>チョウキ</t>
    </rPh>
    <rPh sb="226" eb="228">
      <t>アンテイ</t>
    </rPh>
    <rPh sb="228" eb="229">
      <t>テキ</t>
    </rPh>
    <rPh sb="230" eb="232">
      <t>ケイエイ</t>
    </rPh>
    <rPh sb="232" eb="234">
      <t>ジョウキョウ</t>
    </rPh>
    <rPh sb="242" eb="244">
      <t>シセツ</t>
    </rPh>
    <rPh sb="244" eb="246">
      <t>リヨウ</t>
    </rPh>
    <rPh sb="246" eb="247">
      <t>リツ</t>
    </rPh>
    <rPh sb="251" eb="254">
      <t>ユウシュウリツ</t>
    </rPh>
    <rPh sb="256" eb="258">
      <t>ルイジ</t>
    </rPh>
    <rPh sb="258" eb="260">
      <t>ダンタイ</t>
    </rPh>
    <rPh sb="261" eb="262">
      <t>クラ</t>
    </rPh>
    <rPh sb="263" eb="264">
      <t>タカ</t>
    </rPh>
    <rPh sb="265" eb="267">
      <t>スイジュン</t>
    </rPh>
    <rPh sb="268" eb="270">
      <t>スイイ</t>
    </rPh>
    <rPh sb="275" eb="277">
      <t>コウリツ</t>
    </rPh>
    <rPh sb="277" eb="278">
      <t>テキ</t>
    </rPh>
    <rPh sb="284" eb="286">
      <t>シセツ</t>
    </rPh>
    <rPh sb="287" eb="289">
      <t>セツビ</t>
    </rPh>
    <rPh sb="290" eb="292">
      <t>ウンヨウ</t>
    </rPh>
    <phoneticPr fontId="4"/>
  </si>
  <si>
    <t>　①有形固定資産減価償却率および②管路経年化率は類似団体に比し、低位で推移しており、老朽化への対応は十分なものと思料される。
　一方、区画整理に伴う配水管の新設にも尽力しており、今後も計画的な更新を進めていく。</t>
    <rPh sb="2" eb="4">
      <t>ユウケイ</t>
    </rPh>
    <rPh sb="4" eb="6">
      <t>コテイ</t>
    </rPh>
    <rPh sb="6" eb="8">
      <t>シサン</t>
    </rPh>
    <rPh sb="10" eb="12">
      <t>ショウキャク</t>
    </rPh>
    <rPh sb="17" eb="19">
      <t>カンロ</t>
    </rPh>
    <rPh sb="19" eb="21">
      <t>ケイネン</t>
    </rPh>
    <rPh sb="21" eb="22">
      <t>カ</t>
    </rPh>
    <rPh sb="22" eb="23">
      <t>リツ</t>
    </rPh>
    <rPh sb="24" eb="26">
      <t>ルイジ</t>
    </rPh>
    <rPh sb="26" eb="28">
      <t>ダンタイ</t>
    </rPh>
    <rPh sb="29" eb="30">
      <t>ヒ</t>
    </rPh>
    <rPh sb="32" eb="34">
      <t>テイイ</t>
    </rPh>
    <rPh sb="35" eb="37">
      <t>スイイ</t>
    </rPh>
    <rPh sb="42" eb="45">
      <t>ロウキュウカ</t>
    </rPh>
    <rPh sb="47" eb="49">
      <t>タイオウ</t>
    </rPh>
    <rPh sb="50" eb="52">
      <t>ジュウブン</t>
    </rPh>
    <rPh sb="56" eb="58">
      <t>シリョウ</t>
    </rPh>
    <rPh sb="64" eb="66">
      <t>イッポウ</t>
    </rPh>
    <rPh sb="67" eb="69">
      <t>クカク</t>
    </rPh>
    <rPh sb="69" eb="71">
      <t>セイリ</t>
    </rPh>
    <rPh sb="72" eb="73">
      <t>トモナ</t>
    </rPh>
    <rPh sb="74" eb="77">
      <t>ハイスイカン</t>
    </rPh>
    <rPh sb="78" eb="80">
      <t>シンセツ</t>
    </rPh>
    <rPh sb="82" eb="84">
      <t>ジンリョク</t>
    </rPh>
    <rPh sb="89" eb="91">
      <t>コンゴ</t>
    </rPh>
    <rPh sb="92" eb="94">
      <t>ケイカク</t>
    </rPh>
    <rPh sb="94" eb="95">
      <t>テキ</t>
    </rPh>
    <rPh sb="96" eb="98">
      <t>コウシン</t>
    </rPh>
    <rPh sb="99" eb="100">
      <t>スス</t>
    </rPh>
    <phoneticPr fontId="4"/>
  </si>
  <si>
    <t>　給水人口の増加に伴い、年間有収水量は増加しており、今後も安定した収益が見込まれる。また、施設・設備の適切な管理、管路の老朽化対策を行っていることから、経営状況は概ね良好であるといえる。
　引き続き水道施設・管路を適切に維持管理し、健全経営を維持していく。</t>
    <rPh sb="1" eb="3">
      <t>キュウスイ</t>
    </rPh>
    <rPh sb="3" eb="5">
      <t>ジンコウ</t>
    </rPh>
    <rPh sb="6" eb="8">
      <t>ゾウカ</t>
    </rPh>
    <rPh sb="9" eb="10">
      <t>トモナ</t>
    </rPh>
    <rPh sb="12" eb="14">
      <t>ネンカン</t>
    </rPh>
    <rPh sb="14" eb="16">
      <t>ユウシュウ</t>
    </rPh>
    <rPh sb="16" eb="18">
      <t>スイリョウ</t>
    </rPh>
    <rPh sb="19" eb="21">
      <t>ゾウカ</t>
    </rPh>
    <rPh sb="26" eb="28">
      <t>コンゴ</t>
    </rPh>
    <rPh sb="29" eb="31">
      <t>アンテイ</t>
    </rPh>
    <rPh sb="33" eb="35">
      <t>シュウエキ</t>
    </rPh>
    <rPh sb="36" eb="38">
      <t>ミコ</t>
    </rPh>
    <rPh sb="45" eb="47">
      <t>シセツ</t>
    </rPh>
    <rPh sb="48" eb="50">
      <t>セツビ</t>
    </rPh>
    <rPh sb="51" eb="53">
      <t>テキセツ</t>
    </rPh>
    <rPh sb="54" eb="56">
      <t>カンリ</t>
    </rPh>
    <rPh sb="57" eb="59">
      <t>カンロ</t>
    </rPh>
    <rPh sb="60" eb="63">
      <t>ロウキュウカ</t>
    </rPh>
    <rPh sb="63" eb="65">
      <t>タイサク</t>
    </rPh>
    <rPh sb="66" eb="67">
      <t>オコナ</t>
    </rPh>
    <rPh sb="76" eb="78">
      <t>ケイエイ</t>
    </rPh>
    <rPh sb="78" eb="80">
      <t>ジョウキョウ</t>
    </rPh>
    <rPh sb="81" eb="82">
      <t>オオム</t>
    </rPh>
    <rPh sb="83" eb="85">
      <t>リョウコウ</t>
    </rPh>
    <rPh sb="95" eb="96">
      <t>ヒ</t>
    </rPh>
    <rPh sb="97" eb="98">
      <t>ツヅ</t>
    </rPh>
    <rPh sb="99" eb="101">
      <t>スイドウ</t>
    </rPh>
    <rPh sb="101" eb="103">
      <t>シセツ</t>
    </rPh>
    <rPh sb="104" eb="106">
      <t>カンロ</t>
    </rPh>
    <rPh sb="107" eb="109">
      <t>テキセツ</t>
    </rPh>
    <rPh sb="110" eb="112">
      <t>イジ</t>
    </rPh>
    <rPh sb="112" eb="114">
      <t>カンリ</t>
    </rPh>
    <rPh sb="116" eb="118">
      <t>ケンゼン</t>
    </rPh>
    <rPh sb="118" eb="120">
      <t>ケイエイ</t>
    </rPh>
    <rPh sb="121" eb="12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</si>
</sst>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0.38</c:v>
                </c:pt>
                <c:pt idx="1">
                  <c:v>0.21</c:v>
                </c:pt>
                <c:pt idx="2">
                  <c:v>0.22</c:v>
                </c:pt>
                <c:pt idx="3">
                  <c:v>0.4</c:v>
                </c:pt>
                <c:pt idx="4">
                  <c:v>0.97</c:v>
                </c:pt>
              </c:numCache>
            </c:numRef>
          </c:val>
          <c:extLst>
            <c:ext xmlns:c16="http://schemas.microsoft.com/office/drawing/2014/chart" uri="{C3380CC4-5D6E-409C-BE32-E72D297353CC}">
              <c16:uniqueId val="{00000000-2555-4596-AC7E-4D3800F249F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2555-4596-AC7E-4D3800F249F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80.680000000000007</c:v>
                </c:pt>
                <c:pt idx="1">
                  <c:v>81.290000000000006</c:v>
                </c:pt>
                <c:pt idx="2">
                  <c:v>83.08</c:v>
                </c:pt>
                <c:pt idx="3">
                  <c:v>84.9</c:v>
                </c:pt>
                <c:pt idx="4">
                  <c:v>86.67</c:v>
                </c:pt>
              </c:numCache>
            </c:numRef>
          </c:val>
          <c:extLst>
            <c:ext xmlns:c16="http://schemas.microsoft.com/office/drawing/2014/chart" uri="{C3380CC4-5D6E-409C-BE32-E72D297353CC}">
              <c16:uniqueId val="{00000000-4C34-4FA7-B37E-B446C9E8E9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4C34-4FA7-B37E-B446C9E8E9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95.11</c:v>
                </c:pt>
                <c:pt idx="1">
                  <c:v>94.68</c:v>
                </c:pt>
                <c:pt idx="2">
                  <c:v>94.77</c:v>
                </c:pt>
                <c:pt idx="3">
                  <c:v>94.38</c:v>
                </c:pt>
                <c:pt idx="4">
                  <c:v>94.84</c:v>
                </c:pt>
              </c:numCache>
            </c:numRef>
          </c:val>
          <c:extLst>
            <c:ext xmlns:c16="http://schemas.microsoft.com/office/drawing/2014/chart" uri="{C3380CC4-5D6E-409C-BE32-E72D297353CC}">
              <c16:uniqueId val="{00000000-2FD4-46B2-B4DA-8A4BEB04B2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2FD4-46B2-B4DA-8A4BEB04B2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131.01</c:v>
                </c:pt>
                <c:pt idx="1">
                  <c:v>133.16</c:v>
                </c:pt>
                <c:pt idx="2">
                  <c:v>133.11000000000001</c:v>
                </c:pt>
                <c:pt idx="3">
                  <c:v>111.03</c:v>
                </c:pt>
                <c:pt idx="4">
                  <c:v>135.33000000000001</c:v>
                </c:pt>
              </c:numCache>
            </c:numRef>
          </c:val>
          <c:extLst>
            <c:ext xmlns:c16="http://schemas.microsoft.com/office/drawing/2014/chart" uri="{C3380CC4-5D6E-409C-BE32-E72D297353CC}">
              <c16:uniqueId val="{00000000-3F84-48E2-BB53-74A6169509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3F84-48E2-BB53-74A6169509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41.35</c:v>
                </c:pt>
                <c:pt idx="1">
                  <c:v>42.55</c:v>
                </c:pt>
                <c:pt idx="2">
                  <c:v>44.15</c:v>
                </c:pt>
                <c:pt idx="3">
                  <c:v>45.48</c:v>
                </c:pt>
                <c:pt idx="4">
                  <c:v>46.76</c:v>
                </c:pt>
              </c:numCache>
            </c:numRef>
          </c:val>
          <c:extLst>
            <c:ext xmlns:c16="http://schemas.microsoft.com/office/drawing/2014/chart" uri="{C3380CC4-5D6E-409C-BE32-E72D297353CC}">
              <c16:uniqueId val="{00000000-121B-43B1-B9E3-8546863807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121B-43B1-B9E3-8546863807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4.5999999999999996</c:v>
                </c:pt>
                <c:pt idx="1">
                  <c:v>6.9</c:v>
                </c:pt>
                <c:pt idx="2">
                  <c:v>8.64</c:v>
                </c:pt>
                <c:pt idx="3">
                  <c:v>22.58</c:v>
                </c:pt>
                <c:pt idx="4">
                  <c:v>3.48</c:v>
                </c:pt>
              </c:numCache>
            </c:numRef>
          </c:val>
          <c:extLst>
            <c:ext xmlns:c16="http://schemas.microsoft.com/office/drawing/2014/chart" uri="{C3380CC4-5D6E-409C-BE32-E72D297353CC}">
              <c16:uniqueId val="{00000000-B2F4-4BA7-A68F-B66151C408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B2F4-4BA7-A68F-B66151C408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49-4F99-8D23-1BE296AC9B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0449-4F99-8D23-1BE296AC9B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519.82000000000005</c:v>
                </c:pt>
                <c:pt idx="1">
                  <c:v>445.85</c:v>
                </c:pt>
                <c:pt idx="2">
                  <c:v>574.80999999999995</c:v>
                </c:pt>
                <c:pt idx="3">
                  <c:v>558.63</c:v>
                </c:pt>
                <c:pt idx="4">
                  <c:v>503.82</c:v>
                </c:pt>
              </c:numCache>
            </c:numRef>
          </c:val>
          <c:extLst>
            <c:ext xmlns:c16="http://schemas.microsoft.com/office/drawing/2014/chart" uri="{C3380CC4-5D6E-409C-BE32-E72D297353CC}">
              <c16:uniqueId val="{00000000-471E-46B3-82FD-A4FB9B320A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471E-46B3-82FD-A4FB9B320A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310.24</c:v>
                </c:pt>
                <c:pt idx="1">
                  <c:v>287.39999999999998</c:v>
                </c:pt>
                <c:pt idx="2">
                  <c:v>264</c:v>
                </c:pt>
                <c:pt idx="3">
                  <c:v>239.66</c:v>
                </c:pt>
                <c:pt idx="4">
                  <c:v>208.84</c:v>
                </c:pt>
              </c:numCache>
            </c:numRef>
          </c:val>
          <c:extLst>
            <c:ext xmlns:c16="http://schemas.microsoft.com/office/drawing/2014/chart" uri="{C3380CC4-5D6E-409C-BE32-E72D297353CC}">
              <c16:uniqueId val="{00000000-8A56-4836-BE40-326C0C0B59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8A56-4836-BE40-326C0C0B59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104.3</c:v>
                </c:pt>
                <c:pt idx="1">
                  <c:v>107.37</c:v>
                </c:pt>
                <c:pt idx="2">
                  <c:v>105.57</c:v>
                </c:pt>
                <c:pt idx="3">
                  <c:v>90.91</c:v>
                </c:pt>
                <c:pt idx="4">
                  <c:v>113.72</c:v>
                </c:pt>
              </c:numCache>
            </c:numRef>
          </c:val>
          <c:extLst>
            <c:ext xmlns:c16="http://schemas.microsoft.com/office/drawing/2014/chart" uri="{C3380CC4-5D6E-409C-BE32-E72D297353CC}">
              <c16:uniqueId val="{00000000-02BE-460B-B943-0384BFDD1D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02BE-460B-B943-0384BFDD1D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164.94</c:v>
                </c:pt>
                <c:pt idx="1">
                  <c:v>158.84</c:v>
                </c:pt>
                <c:pt idx="2">
                  <c:v>160.97999999999999</c:v>
                </c:pt>
                <c:pt idx="3">
                  <c:v>187.61</c:v>
                </c:pt>
                <c:pt idx="4">
                  <c:v>149.04</c:v>
                </c:pt>
              </c:numCache>
            </c:numRef>
          </c:val>
          <c:extLst>
            <c:ext xmlns:c16="http://schemas.microsoft.com/office/drawing/2014/chart" uri="{C3380CC4-5D6E-409C-BE32-E72D297353CC}">
              <c16:uniqueId val="{00000000-BC8A-4133-A207-3E2DB6C75D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BC8A-4133-A207-3E2DB6C75D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流山市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 その他</v>
      </c>
      <c r="AE8" s="83"/>
      <c r="AF8" s="83"/>
      <c r="AG8" s="83"/>
      <c r="AH8" s="83"/>
      <c r="AI8" s="83"/>
      <c r="AJ8" s="83"/>
      <c r="AK8" s="4"/>
      <c r="AL8" s="71">
        <f>データ!$R$6</f>
        <v>200309</v>
      </c>
      <c r="AM8" s="71"/>
      <c r="AN8" s="71"/>
      <c r="AO8" s="71"/>
      <c r="AP8" s="71"/>
      <c r="AQ8" s="71"/>
      <c r="AR8" s="71"/>
      <c r="AS8" s="71"/>
      <c r="AT8" s="67">
        <f>データ!$S$6</f>
        <v>35.32</v>
      </c>
      <c r="AU8" s="68"/>
      <c r="AV8" s="68"/>
      <c r="AW8" s="68"/>
      <c r="AX8" s="68"/>
      <c r="AY8" s="68"/>
      <c r="AZ8" s="68"/>
      <c r="BA8" s="68"/>
      <c r="BB8" s="70">
        <f>データ!$T$6</f>
        <v>5671.26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78.010000000000005</v>
      </c>
      <c r="J10" s="68"/>
      <c r="K10" s="68"/>
      <c r="L10" s="68"/>
      <c r="M10" s="68"/>
      <c r="N10" s="68"/>
      <c r="O10" s="69"/>
      <c r="P10" s="70">
        <f>データ!$P$6</f>
        <v>99.31</v>
      </c>
      <c r="Q10" s="70"/>
      <c r="R10" s="70"/>
      <c r="S10" s="70"/>
      <c r="T10" s="70"/>
      <c r="U10" s="70"/>
      <c r="V10" s="70"/>
      <c r="W10" s="71">
        <f>データ!$Q$6</f>
        <v>2673</v>
      </c>
      <c r="X10" s="71"/>
      <c r="Y10" s="71"/>
      <c r="Z10" s="71"/>
      <c r="AA10" s="71"/>
      <c r="AB10" s="71"/>
      <c r="AC10" s="71"/>
      <c r="AD10" s="2"/>
      <c r="AE10" s="2"/>
      <c r="AF10" s="2"/>
      <c r="AG10" s="2"/>
      <c r="AH10" s="4"/>
      <c r="AI10" s="4"/>
      <c r="AJ10" s="4"/>
      <c r="AK10" s="4"/>
      <c r="AL10" s="71">
        <f>データ!$U$6</f>
        <v>199504</v>
      </c>
      <c r="AM10" s="71"/>
      <c r="AN10" s="71"/>
      <c r="AO10" s="71"/>
      <c r="AP10" s="71"/>
      <c r="AQ10" s="71"/>
      <c r="AR10" s="71"/>
      <c r="AS10" s="71"/>
      <c r="AT10" s="67">
        <f>データ!$V$6</f>
        <v>35.35</v>
      </c>
      <c r="AU10" s="68"/>
      <c r="AV10" s="68"/>
      <c r="AW10" s="68"/>
      <c r="AX10" s="68"/>
      <c r="AY10" s="68"/>
      <c r="AZ10" s="68"/>
      <c r="BA10" s="68"/>
      <c r="BB10" s="70">
        <f>データ!$W$6</f>
        <v>5643.68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lb2luidQzUc6HgwdLR7sdklxE0Kr0rDIu+yYqR/WCSavXqsEAAhWFTI9VJ+UEAZhN2peY8Ff6Et2IAsrdhtVw==" saltValue="ujvRU1LN4LJ7fznO0X0A0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122203</v>
      </c>
      <c r="D6" s="34">
        <f t="shared" si="3"/>
        <v>46</v>
      </c>
      <c r="E6" s="34">
        <f t="shared" si="3"/>
        <v>1</v>
      </c>
      <c r="F6" s="34">
        <f t="shared" si="3"/>
        <v>0</v>
      </c>
      <c r="G6" s="34">
        <f t="shared" si="3"/>
        <v>1</v>
      </c>
      <c r="H6" s="34" t="str">
        <f t="shared" si="3"/>
        <v>千葉県　流山市</v>
      </c>
      <c r="I6" s="34" t="str">
        <f t="shared" si="3"/>
        <v>法適用</v>
      </c>
      <c r="J6" s="34" t="str">
        <f t="shared" si="3"/>
        <v>水道事業</v>
      </c>
      <c r="K6" s="34" t="str">
        <f t="shared" si="3"/>
        <v>末端給水事業</v>
      </c>
      <c r="L6" s="34" t="str">
        <f t="shared" si="3"/>
        <v>A2</v>
      </c>
      <c r="M6" s="34" t="str">
        <f t="shared" si="3"/>
        <v>自治体職員 その他</v>
      </c>
      <c r="N6" s="35" t="str">
        <f t="shared" si="3"/>
        <v>-</v>
      </c>
      <c r="O6" s="35">
        <f t="shared" si="3"/>
        <v>78.010000000000005</v>
      </c>
      <c r="P6" s="35">
        <f t="shared" si="3"/>
        <v>99.31</v>
      </c>
      <c r="Q6" s="35">
        <f t="shared" si="3"/>
        <v>2673</v>
      </c>
      <c r="R6" s="35">
        <f t="shared" si="3"/>
        <v>200309</v>
      </c>
      <c r="S6" s="35">
        <f t="shared" si="3"/>
        <v>35.32</v>
      </c>
      <c r="T6" s="35">
        <f t="shared" si="3"/>
        <v>5671.26</v>
      </c>
      <c r="U6" s="35">
        <f t="shared" si="3"/>
        <v>199504</v>
      </c>
      <c r="V6" s="35">
        <f t="shared" si="3"/>
        <v>35.35</v>
      </c>
      <c r="W6" s="35">
        <f t="shared" si="3"/>
        <v>5643.68</v>
      </c>
      <c r="X6" s="36">
        <f>IF(X7="",NA(),X7)</f>
        <v>131.01</v>
      </c>
      <c r="Y6" s="36">
        <f t="shared" ref="Y6:AG6" si="4">IF(Y7="",NA(),Y7)</f>
        <v>133.16</v>
      </c>
      <c r="Z6" s="36">
        <f t="shared" si="4"/>
        <v>133.11000000000001</v>
      </c>
      <c r="AA6" s="36">
        <f t="shared" si="4"/>
        <v>111.03</v>
      </c>
      <c r="AB6" s="36">
        <f t="shared" si="4"/>
        <v>135.33000000000001</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519.82000000000005</v>
      </c>
      <c r="AU6" s="36">
        <f t="shared" ref="AU6:BC6" si="6">IF(AU7="",NA(),AU7)</f>
        <v>445.85</v>
      </c>
      <c r="AV6" s="36">
        <f t="shared" si="6"/>
        <v>574.80999999999995</v>
      </c>
      <c r="AW6" s="36">
        <f t="shared" si="6"/>
        <v>558.63</v>
      </c>
      <c r="AX6" s="36">
        <f t="shared" si="6"/>
        <v>503.82</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310.24</v>
      </c>
      <c r="BF6" s="36">
        <f t="shared" ref="BF6:BN6" si="7">IF(BF7="",NA(),BF7)</f>
        <v>287.39999999999998</v>
      </c>
      <c r="BG6" s="36">
        <f t="shared" si="7"/>
        <v>264</v>
      </c>
      <c r="BH6" s="36">
        <f t="shared" si="7"/>
        <v>239.66</v>
      </c>
      <c r="BI6" s="36">
        <f t="shared" si="7"/>
        <v>208.84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104.3</v>
      </c>
      <c r="BQ6" s="36">
        <f t="shared" ref="BQ6:BY6" si="8">IF(BQ7="",NA(),BQ7)</f>
        <v>107.37</v>
      </c>
      <c r="BR6" s="36">
        <f t="shared" si="8"/>
        <v>105.57</v>
      </c>
      <c r="BS6" s="36">
        <f t="shared" si="8"/>
        <v>90.91</v>
      </c>
      <c r="BT6" s="36">
        <f t="shared" si="8"/>
        <v>113.72</v>
      </c>
      <c r="BU6" s="36">
        <f t="shared" si="8"/>
        <v>107.61</v>
      </c>
      <c r="BV6" s="36">
        <f t="shared" si="8"/>
        <v>106.02</v>
      </c>
      <c r="BW6" s="36">
        <f t="shared" si="8"/>
        <v>104.84</v>
      </c>
      <c r="BX6" s="36">
        <f t="shared" si="8"/>
        <v>106.11</v>
      </c>
      <c r="BY6" s="36">
        <f t="shared" si="8"/>
        <v>103.75</v>
      </c>
      <c r="BZ6" s="35" t="str">
        <f>IF(BZ7="","",IF(BZ7="-","【-】","【"&amp;SUBSTITUTE(TEXT(BZ7,"#,##0.00"),"-","△")&amp;"】"))</f>
        <v>【100.05】</v>
      </c>
      <c r="CA6" s="36">
        <f>IF(CA7="",NA(),CA7)</f>
        <v>164.94</v>
      </c>
      <c r="CB6" s="36">
        <f t="shared" ref="CB6:CJ6" si="9">IF(CB7="",NA(),CB7)</f>
        <v>158.84</v>
      </c>
      <c r="CC6" s="36">
        <f t="shared" si="9"/>
        <v>160.97999999999999</v>
      </c>
      <c r="CD6" s="36">
        <f t="shared" si="9"/>
        <v>187.61</v>
      </c>
      <c r="CE6" s="36">
        <f t="shared" si="9"/>
        <v>149.04</v>
      </c>
      <c r="CF6" s="36">
        <f t="shared" si="9"/>
        <v>155.69</v>
      </c>
      <c r="CG6" s="36">
        <f t="shared" si="9"/>
        <v>158.6</v>
      </c>
      <c r="CH6" s="36">
        <f t="shared" si="9"/>
        <v>161.82</v>
      </c>
      <c r="CI6" s="36">
        <f t="shared" si="9"/>
        <v>161.03</v>
      </c>
      <c r="CJ6" s="36">
        <f t="shared" si="9"/>
        <v>159.93</v>
      </c>
      <c r="CK6" s="35" t="str">
        <f>IF(CK7="","",IF(CK7="-","【-】","【"&amp;SUBSTITUTE(TEXT(CK7,"#,##0.00"),"-","△")&amp;"】"))</f>
        <v>【166.40】</v>
      </c>
      <c r="CL6" s="36">
        <f>IF(CL7="",NA(),CL7)</f>
        <v>80.680000000000007</v>
      </c>
      <c r="CM6" s="36">
        <f t="shared" ref="CM6:CU6" si="10">IF(CM7="",NA(),CM7)</f>
        <v>81.290000000000006</v>
      </c>
      <c r="CN6" s="36">
        <f t="shared" si="10"/>
        <v>83.08</v>
      </c>
      <c r="CO6" s="36">
        <f t="shared" si="10"/>
        <v>84.9</v>
      </c>
      <c r="CP6" s="36">
        <f t="shared" si="10"/>
        <v>86.67</v>
      </c>
      <c r="CQ6" s="36">
        <f t="shared" si="10"/>
        <v>62.46</v>
      </c>
      <c r="CR6" s="36">
        <f t="shared" si="10"/>
        <v>62.88</v>
      </c>
      <c r="CS6" s="36">
        <f t="shared" si="10"/>
        <v>62.32</v>
      </c>
      <c r="CT6" s="36">
        <f t="shared" si="10"/>
        <v>61.71</v>
      </c>
      <c r="CU6" s="36">
        <f t="shared" si="10"/>
        <v>63.12</v>
      </c>
      <c r="CV6" s="35" t="str">
        <f>IF(CV7="","",IF(CV7="-","【-】","【"&amp;SUBSTITUTE(TEXT(CV7,"#,##0.00"),"-","△")&amp;"】"))</f>
        <v>【60.69】</v>
      </c>
      <c r="CW6" s="36">
        <f>IF(CW7="",NA(),CW7)</f>
        <v>95.11</v>
      </c>
      <c r="CX6" s="36">
        <f t="shared" ref="CX6:DF6" si="11">IF(CX7="",NA(),CX7)</f>
        <v>94.68</v>
      </c>
      <c r="CY6" s="36">
        <f t="shared" si="11"/>
        <v>94.77</v>
      </c>
      <c r="CZ6" s="36">
        <f t="shared" si="11"/>
        <v>94.38</v>
      </c>
      <c r="DA6" s="36">
        <f t="shared" si="11"/>
        <v>94.84</v>
      </c>
      <c r="DB6" s="36">
        <f t="shared" si="11"/>
        <v>90.62</v>
      </c>
      <c r="DC6" s="36">
        <f t="shared" si="11"/>
        <v>90.13</v>
      </c>
      <c r="DD6" s="36">
        <f t="shared" si="11"/>
        <v>90.19</v>
      </c>
      <c r="DE6" s="36">
        <f t="shared" si="11"/>
        <v>90.03</v>
      </c>
      <c r="DF6" s="36">
        <f t="shared" si="11"/>
        <v>90.09</v>
      </c>
      <c r="DG6" s="35" t="str">
        <f>IF(DG7="","",IF(DG7="-","【-】","【"&amp;SUBSTITUTE(TEXT(DG7,"#,##0.00"),"-","△")&amp;"】"))</f>
        <v>【89.82】</v>
      </c>
      <c r="DH6" s="36">
        <f>IF(DH7="",NA(),DH7)</f>
        <v>41.35</v>
      </c>
      <c r="DI6" s="36">
        <f t="shared" ref="DI6:DQ6" si="12">IF(DI7="",NA(),DI7)</f>
        <v>42.55</v>
      </c>
      <c r="DJ6" s="36">
        <f t="shared" si="12"/>
        <v>44.15</v>
      </c>
      <c r="DK6" s="36">
        <f t="shared" si="12"/>
        <v>45.48</v>
      </c>
      <c r="DL6" s="36">
        <f t="shared" si="12"/>
        <v>46.76</v>
      </c>
      <c r="DM6" s="36">
        <f t="shared" si="12"/>
        <v>48.01</v>
      </c>
      <c r="DN6" s="36">
        <f t="shared" si="12"/>
        <v>48.01</v>
      </c>
      <c r="DO6" s="36">
        <f t="shared" si="12"/>
        <v>48.86</v>
      </c>
      <c r="DP6" s="36">
        <f t="shared" si="12"/>
        <v>49.6</v>
      </c>
      <c r="DQ6" s="36">
        <f t="shared" si="12"/>
        <v>50.31</v>
      </c>
      <c r="DR6" s="35" t="str">
        <f>IF(DR7="","",IF(DR7="-","【-】","【"&amp;SUBSTITUTE(TEXT(DR7,"#,##0.00"),"-","△")&amp;"】"))</f>
        <v>【50.19】</v>
      </c>
      <c r="DS6" s="36">
        <f>IF(DS7="",NA(),DS7)</f>
        <v>4.5999999999999996</v>
      </c>
      <c r="DT6" s="36">
        <f t="shared" ref="DT6:EB6" si="13">IF(DT7="",NA(),DT7)</f>
        <v>6.9</v>
      </c>
      <c r="DU6" s="36">
        <f t="shared" si="13"/>
        <v>8.64</v>
      </c>
      <c r="DV6" s="36">
        <f t="shared" si="13"/>
        <v>22.58</v>
      </c>
      <c r="DW6" s="36">
        <f t="shared" si="13"/>
        <v>3.48</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0.38</v>
      </c>
      <c r="EE6" s="36">
        <f t="shared" ref="EE6:EM6" si="14">IF(EE7="",NA(),EE7)</f>
        <v>0.21</v>
      </c>
      <c r="EF6" s="36">
        <f t="shared" si="14"/>
        <v>0.22</v>
      </c>
      <c r="EG6" s="36">
        <f t="shared" si="14"/>
        <v>0.4</v>
      </c>
      <c r="EH6" s="36">
        <f t="shared" si="14"/>
        <v>0.97</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122203</v>
      </c>
      <c r="D7" s="38">
        <v>46</v>
      </c>
      <c r="E7" s="38">
        <v>1</v>
      </c>
      <c r="F7" s="38">
        <v>0</v>
      </c>
      <c r="G7" s="38">
        <v>1</v>
      </c>
      <c r="H7" s="38" t="s">
        <v>93</v>
      </c>
      <c r="I7" s="38" t="s">
        <v>94</v>
      </c>
      <c r="J7" s="38" t="s">
        <v>95</v>
      </c>
      <c r="K7" s="38" t="s">
        <v>96</v>
      </c>
      <c r="L7" s="38" t="s">
        <v>97</v>
      </c>
      <c r="M7" s="38" t="s">
        <v>98</v>
      </c>
      <c r="N7" s="39" t="s">
        <v>99</v>
      </c>
      <c r="O7" s="39">
        <v>78.010000000000005</v>
      </c>
      <c r="P7" s="39">
        <v>99.31</v>
      </c>
      <c r="Q7" s="39">
        <v>2673</v>
      </c>
      <c r="R7" s="39">
        <v>200309</v>
      </c>
      <c r="S7" s="39">
        <v>35.32</v>
      </c>
      <c r="T7" s="39">
        <v>5671.26</v>
      </c>
      <c r="U7" s="39">
        <v>199504</v>
      </c>
      <c r="V7" s="39">
        <v>35.35</v>
      </c>
      <c r="W7" s="39">
        <v>5643.68</v>
      </c>
      <c r="X7" s="39">
        <v>131.01</v>
      </c>
      <c r="Y7" s="39">
        <v>133.16</v>
      </c>
      <c r="Z7" s="39">
        <v>133.11000000000001</v>
      </c>
      <c r="AA7" s="39">
        <v>111.03</v>
      </c>
      <c r="AB7" s="39">
        <v>135.33000000000001</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519.82000000000005</v>
      </c>
      <c r="AU7" s="39">
        <v>445.85</v>
      </c>
      <c r="AV7" s="39">
        <v>574.80999999999995</v>
      </c>
      <c r="AW7" s="39">
        <v>558.63</v>
      </c>
      <c r="AX7" s="39">
        <v>503.82</v>
      </c>
      <c r="AY7" s="39">
        <v>311.99</v>
      </c>
      <c r="AZ7" s="39">
        <v>307.83</v>
      </c>
      <c r="BA7" s="39">
        <v>318.89</v>
      </c>
      <c r="BB7" s="39">
        <v>309.10000000000002</v>
      </c>
      <c r="BC7" s="39">
        <v>306.08</v>
      </c>
      <c r="BD7" s="39">
        <v>260.31</v>
      </c>
      <c r="BE7" s="39">
        <v>310.24</v>
      </c>
      <c r="BF7" s="39">
        <v>287.39999999999998</v>
      </c>
      <c r="BG7" s="39">
        <v>264</v>
      </c>
      <c r="BH7" s="39">
        <v>239.66</v>
      </c>
      <c r="BI7" s="39">
        <v>208.84</v>
      </c>
      <c r="BJ7" s="39">
        <v>291.77999999999997</v>
      </c>
      <c r="BK7" s="39">
        <v>295.44</v>
      </c>
      <c r="BL7" s="39">
        <v>290.07</v>
      </c>
      <c r="BM7" s="39">
        <v>290.42</v>
      </c>
      <c r="BN7" s="39">
        <v>294.66000000000003</v>
      </c>
      <c r="BO7" s="39">
        <v>275.67</v>
      </c>
      <c r="BP7" s="39">
        <v>104.3</v>
      </c>
      <c r="BQ7" s="39">
        <v>107.37</v>
      </c>
      <c r="BR7" s="39">
        <v>105.57</v>
      </c>
      <c r="BS7" s="39">
        <v>90.91</v>
      </c>
      <c r="BT7" s="39">
        <v>113.72</v>
      </c>
      <c r="BU7" s="39">
        <v>107.61</v>
      </c>
      <c r="BV7" s="39">
        <v>106.02</v>
      </c>
      <c r="BW7" s="39">
        <v>104.84</v>
      </c>
      <c r="BX7" s="39">
        <v>106.11</v>
      </c>
      <c r="BY7" s="39">
        <v>103.75</v>
      </c>
      <c r="BZ7" s="39">
        <v>100.05</v>
      </c>
      <c r="CA7" s="39">
        <v>164.94</v>
      </c>
      <c r="CB7" s="39">
        <v>158.84</v>
      </c>
      <c r="CC7" s="39">
        <v>160.97999999999999</v>
      </c>
      <c r="CD7" s="39">
        <v>187.61</v>
      </c>
      <c r="CE7" s="39">
        <v>149.04</v>
      </c>
      <c r="CF7" s="39">
        <v>155.69</v>
      </c>
      <c r="CG7" s="39">
        <v>158.6</v>
      </c>
      <c r="CH7" s="39">
        <v>161.82</v>
      </c>
      <c r="CI7" s="39">
        <v>161.03</v>
      </c>
      <c r="CJ7" s="39">
        <v>159.93</v>
      </c>
      <c r="CK7" s="39">
        <v>166.4</v>
      </c>
      <c r="CL7" s="39">
        <v>80.680000000000007</v>
      </c>
      <c r="CM7" s="39">
        <v>81.290000000000006</v>
      </c>
      <c r="CN7" s="39">
        <v>83.08</v>
      </c>
      <c r="CO7" s="39">
        <v>84.9</v>
      </c>
      <c r="CP7" s="39">
        <v>86.67</v>
      </c>
      <c r="CQ7" s="39">
        <v>62.46</v>
      </c>
      <c r="CR7" s="39">
        <v>62.88</v>
      </c>
      <c r="CS7" s="39">
        <v>62.32</v>
      </c>
      <c r="CT7" s="39">
        <v>61.71</v>
      </c>
      <c r="CU7" s="39">
        <v>63.12</v>
      </c>
      <c r="CV7" s="39">
        <v>60.69</v>
      </c>
      <c r="CW7" s="39">
        <v>95.11</v>
      </c>
      <c r="CX7" s="39">
        <v>94.68</v>
      </c>
      <c r="CY7" s="39">
        <v>94.77</v>
      </c>
      <c r="CZ7" s="39">
        <v>94.38</v>
      </c>
      <c r="DA7" s="39">
        <v>94.84</v>
      </c>
      <c r="DB7" s="39">
        <v>90.62</v>
      </c>
      <c r="DC7" s="39">
        <v>90.13</v>
      </c>
      <c r="DD7" s="39">
        <v>90.19</v>
      </c>
      <c r="DE7" s="39">
        <v>90.03</v>
      </c>
      <c r="DF7" s="39">
        <v>90.09</v>
      </c>
      <c r="DG7" s="39">
        <v>89.82</v>
      </c>
      <c r="DH7" s="39">
        <v>41.35</v>
      </c>
      <c r="DI7" s="39">
        <v>42.55</v>
      </c>
      <c r="DJ7" s="39">
        <v>44.15</v>
      </c>
      <c r="DK7" s="39">
        <v>45.48</v>
      </c>
      <c r="DL7" s="39">
        <v>46.76</v>
      </c>
      <c r="DM7" s="39">
        <v>48.01</v>
      </c>
      <c r="DN7" s="39">
        <v>48.01</v>
      </c>
      <c r="DO7" s="39">
        <v>48.86</v>
      </c>
      <c r="DP7" s="39">
        <v>49.6</v>
      </c>
      <c r="DQ7" s="39">
        <v>50.31</v>
      </c>
      <c r="DR7" s="39">
        <v>50.19</v>
      </c>
      <c r="DS7" s="39">
        <v>4.5999999999999996</v>
      </c>
      <c r="DT7" s="39">
        <v>6.9</v>
      </c>
      <c r="DU7" s="39">
        <v>8.64</v>
      </c>
      <c r="DV7" s="39">
        <v>22.58</v>
      </c>
      <c r="DW7" s="39">
        <v>3.48</v>
      </c>
      <c r="DX7" s="39">
        <v>16.170000000000002</v>
      </c>
      <c r="DY7" s="39">
        <v>16.600000000000001</v>
      </c>
      <c r="DZ7" s="39">
        <v>18.510000000000002</v>
      </c>
      <c r="EA7" s="39">
        <v>20.49</v>
      </c>
      <c r="EB7" s="39">
        <v>21.34</v>
      </c>
      <c r="EC7" s="39">
        <v>20.63</v>
      </c>
      <c r="ED7" s="39">
        <v>0.38</v>
      </c>
      <c r="EE7" s="39">
        <v>0.21</v>
      </c>
      <c r="EF7" s="39">
        <v>0.22</v>
      </c>
      <c r="EG7" s="39">
        <v>0.4</v>
      </c>
      <c r="EH7" s="39">
        <v>0.97</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2022-01-21T00:51:19Z</cp:lastPrinted>
  <dcterms:created xsi:type="dcterms:W3CDTF">2021-12-03T06:47:09Z</dcterms:created>
  <dcterms:modified xsi:type="dcterms:W3CDTF">2022-01-21T00:51:35Z</dcterms:modified>
  <cp:category/>
</cp:coreProperties>
</file>