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6 経営比較分析表\20220105 公営企業に係る経営比較分析表（令和２年度決算）の分析等について（依頼）\06検収後最終版データ\140駐車場\"/>
    </mc:Choice>
  </mc:AlternateContent>
  <workbookProtection workbookAlgorithmName="SHA-512" workbookHashValue="YpsBs5lpsXmyx7UBH34oz3uG3IRMES5JI1Ble0VpQ1ASy0SPDFLh0mImeTpNBS8VjcD4Jg7kQjNaU+0TQ8uIJg==" workbookSaltValue="mftJgZqdCmnVPGyS0l+X6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BG30" i="4"/>
  <c r="HP76" i="4"/>
  <c r="BG51" i="4"/>
  <c r="AV76" i="4"/>
  <c r="KO51" i="4"/>
  <c r="LE76" i="4"/>
  <c r="FX51" i="4"/>
  <c r="KO30" i="4"/>
  <c r="FX30" i="4"/>
  <c r="JV30" i="4"/>
  <c r="HA76" i="4"/>
  <c r="AN51" i="4"/>
  <c r="FE30" i="4"/>
  <c r="AN30" i="4"/>
  <c r="AG76" i="4"/>
  <c r="JV51" i="4"/>
  <c r="KP76" i="4"/>
  <c r="FE51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<sst xmlns="http://schemas.openxmlformats.org/spreadsheetml/2006/main" count="278" uniqueCount="126">
  <si>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</si>
  <si>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</si>
  <si>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</si>
  <si>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</si>
  <si>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</si>
  <si>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</si>
  <si>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</si>
  <si>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</si>
  <si>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</si>
  <si>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</si>
  <si>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</si>
  <si>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</si>
  <si>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</si>
  <si>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</si>
  <si>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</si>
  <si>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</si>
  <si>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</si>
  <si>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</si>
  <si>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</si>
  <si>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</si>
  <si>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</si>
  <si>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</si>
  <si>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</si>
  <si>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</si>
  <si>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</si>
  <si>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</si>
  <si>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</si>
  <si>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</si>
  <si>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</si>
  <si>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</si>
  <si>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</si>
  <si>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</si>
  <si>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</si>
  <si>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</si>
  <si>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</si>
  <si>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</si>
  <si>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</si>
  <si>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</si>
  <si>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</si>
  <si>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</si>
  <si>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</si>
  <si>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</si>
  <si>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</si>
  <si>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</si>
  <si>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</si>
  <si>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</si>
  <si>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</si>
  <si>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</si>
  <si>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</si>
  <si>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</si>
  <si>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</si>
  <si>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</si>
  <si>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</si>
  <si>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</si>
  <si>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</si>
  <si>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</si>
  <si>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</si>
  <si>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</si>
  <si>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</si>
  <si>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</si>
  <si>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</si>
  <si>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</si>
  <si>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</si>
  <si>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</si>
  <si>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</si>
  <si>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</si>
  <si>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</si>
  <si>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</si>
  <si>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</si>
  <si>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</si>
  <si>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</si>
  <si>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</si>
  <si>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</si>
  <si>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</si>
  <si>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</si>
  <si>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</si>
  <si>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</si>
  <si>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</si>
  <si>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</si>
  <si>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</si>
  <si>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</si>
  <si>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</si>
  <si>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</si>
  <si>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</si>
  <si>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</si>
  <si>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</si>
  <si>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</si>
  <si>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</si>
  <si>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</si>
  <si>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</si>
  <si>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</si>
  <si>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</si>
  <si>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</si>
  <si>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</si>
  <si>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</si>
  <si>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</si>
  <si>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</si>
  <si>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</si>
  <si>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</si>
  <si>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</si>
  <si>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</si>
  <si>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</si>
  <si>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</si>
  <si>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</si>
  <si>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千葉県　市原市</t>
  </si>
  <si>
    <t>市原市梨ノ木公園地下駐車場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</si>
  <si>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</si>
  <si>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</si>
  <si>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</si>
  <si>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</si>
  <si>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</si>
  <si>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</si>
  <si>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</si>
  <si>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</si>
  <si>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駅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</si>
  <si>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</si>
  <si>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</si>
  <si>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</si>
  <si>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</si>
  <si>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</si>
  <si>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</si>
  <si>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</si>
  <si>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「①収益的収支比率」については、総費用（運営費や修繕費など）に対して営業収益（主に駐車料金）が下回っているために、一般会計から差額分を補填することで100％を維持している。
　「②他会計補助金比率」は、総費用に対する一般会計からの補填率であり、毎年度、全国平均及び類似施設平均を大幅に上回っている。
　「③駐車台数一台当たりの他会計補助金額」について、令和2年度においては昨年度の約2倍になっているものの、全国的に大幅に増加したため、全国平均と比較して、ほぼ同額、類似施設平均値と比較して約4分の1となっている。
　粗利益率の指標となる「④売上高ＧＯＰ比率」、原価償却費を考慮しない営業利益の指標「ＥＢＩＴＤＡ」は、ともに、毎年大幅なマイナスとなっている。</t>
    <rPh sb="3" eb="10">
      <t>シュウエキテキシュウシヒリツ</t>
    </rPh>
    <rPh sb="17" eb="20">
      <t>ソウヒヨウ</t>
    </rPh>
    <rPh sb="21" eb="24">
      <t>ウンエイヒ</t>
    </rPh>
    <rPh sb="25" eb="28">
      <t>シュウゼンヒ</t>
    </rPh>
    <rPh sb="32" eb="33">
      <t>タイ</t>
    </rPh>
    <rPh sb="35" eb="39">
      <t>エイギョウシュウエキ</t>
    </rPh>
    <rPh sb="40" eb="41">
      <t>オモ</t>
    </rPh>
    <rPh sb="42" eb="44">
      <t>チュウシャ</t>
    </rPh>
    <rPh sb="44" eb="46">
      <t>リョウキン</t>
    </rPh>
    <rPh sb="48" eb="50">
      <t>シタマワ</t>
    </rPh>
    <rPh sb="58" eb="62">
      <t>イッパンカイケイ</t>
    </rPh>
    <rPh sb="64" eb="67">
      <t>サガクブン</t>
    </rPh>
    <rPh sb="68" eb="70">
      <t>ホテン</t>
    </rPh>
    <rPh sb="80" eb="82">
      <t>イジ</t>
    </rPh>
    <rPh sb="91" eb="94">
      <t>タカイケイ</t>
    </rPh>
    <rPh sb="94" eb="99">
      <t>ホジョキンヒリツ</t>
    </rPh>
    <rPh sb="102" eb="105">
      <t>ソウヒヨウ</t>
    </rPh>
    <rPh sb="106" eb="107">
      <t>タイ</t>
    </rPh>
    <rPh sb="109" eb="111">
      <t>イッパン</t>
    </rPh>
    <rPh sb="111" eb="113">
      <t>カイケイ</t>
    </rPh>
    <rPh sb="116" eb="119">
      <t>ホテンリツ</t>
    </rPh>
    <rPh sb="123" eb="126">
      <t>マイネンド</t>
    </rPh>
    <rPh sb="127" eb="131">
      <t>ゼンコクヘイキン</t>
    </rPh>
    <rPh sb="131" eb="132">
      <t>オヨ</t>
    </rPh>
    <rPh sb="133" eb="135">
      <t>ルイジ</t>
    </rPh>
    <rPh sb="135" eb="137">
      <t>シセツ</t>
    </rPh>
    <rPh sb="137" eb="139">
      <t>ヘイキン</t>
    </rPh>
    <rPh sb="140" eb="142">
      <t>オオハバ</t>
    </rPh>
    <rPh sb="143" eb="145">
      <t>ウワマワ</t>
    </rPh>
    <rPh sb="154" eb="156">
      <t>チュウシャ</t>
    </rPh>
    <rPh sb="156" eb="158">
      <t>ダイスウ</t>
    </rPh>
    <rPh sb="158" eb="160">
      <t>イチダイ</t>
    </rPh>
    <rPh sb="160" eb="161">
      <t>ア</t>
    </rPh>
    <rPh sb="164" eb="167">
      <t>タカイケイ</t>
    </rPh>
    <rPh sb="167" eb="171">
      <t>ホジョキンガク</t>
    </rPh>
    <rPh sb="177" eb="179">
      <t>レイワ</t>
    </rPh>
    <rPh sb="180" eb="182">
      <t>ネンド</t>
    </rPh>
    <rPh sb="187" eb="190">
      <t>サクネンド</t>
    </rPh>
    <rPh sb="191" eb="192">
      <t>ヤク</t>
    </rPh>
    <rPh sb="193" eb="194">
      <t>バイ</t>
    </rPh>
    <rPh sb="204" eb="207">
      <t>ゼンコクテキ</t>
    </rPh>
    <rPh sb="208" eb="210">
      <t>オオハバ</t>
    </rPh>
    <rPh sb="211" eb="213">
      <t>ゾウカ</t>
    </rPh>
    <rPh sb="218" eb="222">
      <t>ゼンコクヘイキン</t>
    </rPh>
    <rPh sb="223" eb="225">
      <t>ヒカク</t>
    </rPh>
    <rPh sb="230" eb="232">
      <t>ドウガク</t>
    </rPh>
    <rPh sb="233" eb="237">
      <t>ルイジシセツ</t>
    </rPh>
    <rPh sb="237" eb="240">
      <t>ヘイキンチ</t>
    </rPh>
    <rPh sb="241" eb="243">
      <t>ヒカク</t>
    </rPh>
    <rPh sb="245" eb="246">
      <t>ヤク</t>
    </rPh>
    <rPh sb="247" eb="248">
      <t>ブン</t>
    </rPh>
    <rPh sb="259" eb="263">
      <t>アラリエキリツ</t>
    </rPh>
    <rPh sb="264" eb="266">
      <t>シヒョウ</t>
    </rPh>
    <rPh sb="271" eb="274">
      <t>ウリアゲダカ</t>
    </rPh>
    <rPh sb="277" eb="279">
      <t>ヒリツ</t>
    </rPh>
    <rPh sb="281" eb="283">
      <t>ゲンカ</t>
    </rPh>
    <rPh sb="283" eb="286">
      <t>ショウキャクヒ</t>
    </rPh>
    <rPh sb="287" eb="289">
      <t>コウリョ</t>
    </rPh>
    <rPh sb="292" eb="294">
      <t>エイギョウ</t>
    </rPh>
    <rPh sb="294" eb="296">
      <t>リエキ</t>
    </rPh>
    <rPh sb="297" eb="299">
      <t>シヒョウ</t>
    </rPh>
    <rPh sb="313" eb="315">
      <t>マイトシ</t>
    </rPh>
    <rPh sb="315" eb="317">
      <t>オオハバ</t>
    </rPh>
    <phoneticPr fontId="5"/>
  </si>
  <si>
    <t>　「⑩企業債残高対料金収入比率」については、当該施設においては、企業債残高がゼロである。
　なお、当指標は｛（企業債残高－一般会計負担額）／料金収入｝で示されることから、各年マイナスで推移している。
　また、地価は近傍の平均価格を採用しているが、前回220,335千円）から上昇している。</t>
    <rPh sb="3" eb="6">
      <t>キギョウサイ</t>
    </rPh>
    <rPh sb="6" eb="8">
      <t>ザンダカ</t>
    </rPh>
    <rPh sb="8" eb="9">
      <t>タイ</t>
    </rPh>
    <rPh sb="9" eb="11">
      <t>リョウキン</t>
    </rPh>
    <rPh sb="11" eb="15">
      <t>シュウニュウヒリツ</t>
    </rPh>
    <phoneticPr fontId="5"/>
  </si>
  <si>
    <t>　施設の運営に必要な総費用の8割を一般会計から補填しており、実質的には大幅な赤字となっている。売上高ＧＯＰ比率とＥＢＩＴＤＡがともに、毎年大幅なマイナスで推移している。
　また、当駐車場は、供用開始から20年以上が経過し、地下機械式であることから維持・修繕費が年々増加している。一方で、周辺には多数のコインパーキングが設置され、民間との競合にさらされていることで稼働率が減少・低迷し、収支が悪化している。
　なお、当駐車場は令和3年4月1日から当面の間、休止している。これまでのデータを活用しつつ、これからの施設利用について検討したい。</t>
    <rPh sb="1" eb="3">
      <t>シセツ</t>
    </rPh>
    <rPh sb="4" eb="6">
      <t>ウンエイ</t>
    </rPh>
    <rPh sb="7" eb="9">
      <t>ヒツヨウ</t>
    </rPh>
    <rPh sb="10" eb="13">
      <t>ソウヒヨウ</t>
    </rPh>
    <rPh sb="15" eb="16">
      <t>ワリ</t>
    </rPh>
    <rPh sb="17" eb="21">
      <t>イッパンカイケイ</t>
    </rPh>
    <rPh sb="23" eb="25">
      <t>ホテン</t>
    </rPh>
    <rPh sb="30" eb="33">
      <t>ジッシツテキ</t>
    </rPh>
    <rPh sb="35" eb="37">
      <t>オオハバ</t>
    </rPh>
    <rPh sb="38" eb="40">
      <t>アカジ</t>
    </rPh>
    <rPh sb="47" eb="50">
      <t>ウリアゲダカ</t>
    </rPh>
    <rPh sb="53" eb="55">
      <t>ヒリツ</t>
    </rPh>
    <rPh sb="67" eb="69">
      <t>マイトシ</t>
    </rPh>
    <rPh sb="69" eb="71">
      <t>オオハバ</t>
    </rPh>
    <rPh sb="77" eb="79">
      <t>スイイ</t>
    </rPh>
    <rPh sb="89" eb="90">
      <t>トウ</t>
    </rPh>
    <rPh sb="90" eb="93">
      <t>チュウシャジョウ</t>
    </rPh>
    <rPh sb="95" eb="99">
      <t>キョウヨウカイシ</t>
    </rPh>
    <rPh sb="103" eb="106">
      <t>ネンイジョウ</t>
    </rPh>
    <rPh sb="107" eb="109">
      <t>ケイカ</t>
    </rPh>
    <rPh sb="111" eb="115">
      <t>チカキカイ</t>
    </rPh>
    <rPh sb="115" eb="116">
      <t>シキ</t>
    </rPh>
    <rPh sb="123" eb="125">
      <t>イジ</t>
    </rPh>
    <rPh sb="126" eb="129">
      <t>シュウゼンヒ</t>
    </rPh>
    <rPh sb="130" eb="132">
      <t>ネンネン</t>
    </rPh>
    <rPh sb="132" eb="134">
      <t>ゾウカ</t>
    </rPh>
    <rPh sb="139" eb="141">
      <t>イッポウ</t>
    </rPh>
    <rPh sb="143" eb="145">
      <t>シュウヘン</t>
    </rPh>
    <rPh sb="147" eb="149">
      <t>タスウ</t>
    </rPh>
    <rPh sb="159" eb="161">
      <t>セッチ</t>
    </rPh>
    <rPh sb="164" eb="166">
      <t>ミンカン</t>
    </rPh>
    <rPh sb="168" eb="170">
      <t>キョウゴウ</t>
    </rPh>
    <rPh sb="181" eb="184">
      <t>カドウリツ</t>
    </rPh>
    <rPh sb="185" eb="187">
      <t>ゲンショウ</t>
    </rPh>
    <rPh sb="188" eb="190">
      <t>テイメイ</t>
    </rPh>
    <rPh sb="192" eb="194">
      <t>シュウシ</t>
    </rPh>
    <rPh sb="195" eb="197">
      <t>アッカ</t>
    </rPh>
    <rPh sb="207" eb="211">
      <t>トウチュウシャジョウ</t>
    </rPh>
    <rPh sb="212" eb="214">
      <t>レイワ</t>
    </rPh>
    <rPh sb="215" eb="216">
      <t>ネン</t>
    </rPh>
    <rPh sb="217" eb="218">
      <t>ガツ</t>
    </rPh>
    <rPh sb="219" eb="220">
      <t>ニチ</t>
    </rPh>
    <rPh sb="222" eb="224">
      <t>トウメン</t>
    </rPh>
    <rPh sb="225" eb="226">
      <t>アイダ</t>
    </rPh>
    <rPh sb="227" eb="229">
      <t>キュウシ</t>
    </rPh>
    <rPh sb="243" eb="245">
      <t>カツヨウ</t>
    </rPh>
    <rPh sb="254" eb="258">
      <t>シセツリヨウ</t>
    </rPh>
    <rPh sb="262" eb="264">
      <t>ケントウ</t>
    </rPh>
    <phoneticPr fontId="5"/>
  </si>
  <si>
    <t>　「⑪稼働率」については、毎年全国平均を大きく下回っている。令和2年度においては、全国平均、類似施設平均と同様に、大幅に下がった。稼働率の低迷が、経営悪化の主要因である。</t>
    <rPh sb="3" eb="6">
      <t>カドウリツ</t>
    </rPh>
    <rPh sb="13" eb="15">
      <t>マイトシ</t>
    </rPh>
    <rPh sb="15" eb="19">
      <t>ゼンコクヘイキン</t>
    </rPh>
    <rPh sb="20" eb="21">
      <t>オオ</t>
    </rPh>
    <rPh sb="23" eb="25">
      <t>シタマワ</t>
    </rPh>
    <rPh sb="30" eb="32">
      <t>レイワ</t>
    </rPh>
    <rPh sb="33" eb="35">
      <t>ネンド</t>
    </rPh>
    <rPh sb="41" eb="45">
      <t>ゼンコクヘイキン</t>
    </rPh>
    <rPh sb="46" eb="50">
      <t>ルイジシセツ</t>
    </rPh>
    <rPh sb="50" eb="52">
      <t>ヘイキン</t>
    </rPh>
    <rPh sb="53" eb="55">
      <t>ドウヨウ</t>
    </rPh>
    <rPh sb="57" eb="59">
      <t>オオハバ</t>
    </rPh>
    <rPh sb="60" eb="61">
      <t>サ</t>
    </rPh>
    <rPh sb="65" eb="68">
      <t>カドウリツ</t>
    </rPh>
    <rPh sb="69" eb="71">
      <t>テイメイ</t>
    </rPh>
    <rPh sb="73" eb="77">
      <t>ケイエイアッカ</t>
    </rPh>
    <rPh sb="78" eb="81">
      <t>シュヨウイン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</si>
</sst>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0-4C08-88BD-C3791E302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206.5</c:v>
                </c:pt>
                <c:pt idx="1">
                  <c:v>124.4</c:v>
                </c:pt>
                <c:pt idx="2">
                  <c:v>126.3</c:v>
                </c:pt>
                <c:pt idx="3">
                  <c:v>121.8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90-4C08-88BD-C3791E302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B-415B-9DCA-8C17651FD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320.39999999999998</c:v>
                </c:pt>
                <c:pt idx="1">
                  <c:v>243</c:v>
                </c:pt>
                <c:pt idx="2">
                  <c:v>193.1</c:v>
                </c:pt>
                <c:pt idx="3">
                  <c:v>163.69999999999999</c:v>
                </c:pt>
                <c:pt idx="4">
                  <c:v>117.8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B-415B-9DCA-8C17651FD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5C0-4328-9778-37FBC9671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0-4328-9778-37FBC9671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A9B-4D01-91C6-F744B91C2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9B-4D01-91C6-F744B91C2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58.2</c:v>
                </c:pt>
                <c:pt idx="1">
                  <c:v>58.7</c:v>
                </c:pt>
                <c:pt idx="2">
                  <c:v>63.1</c:v>
                </c:pt>
                <c:pt idx="3">
                  <c:v>64.3</c:v>
                </c:pt>
                <c:pt idx="4">
                  <c:v>81.5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6-4EAC-855B-277E79C68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16.899999999999999</c:v>
                </c:pt>
                <c:pt idx="2">
                  <c:v>12.1</c:v>
                </c:pt>
                <c:pt idx="3">
                  <c:v>6.5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06-4EAC-855B-277E79C68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899</c:v>
                </c:pt>
                <c:pt idx="1">
                  <c:v>919</c:v>
                </c:pt>
                <c:pt idx="2">
                  <c:v>1144</c:v>
                </c:pt>
                <c:pt idx="3">
                  <c:v>1179</c:v>
                </c:pt>
                <c:pt idx="4">
                  <c:v>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4-4460-B8BB-C794039BF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158</c:v>
                </c:pt>
                <c:pt idx="1">
                  <c:v>117</c:v>
                </c:pt>
                <c:pt idx="2">
                  <c:v>96</c:v>
                </c:pt>
                <c:pt idx="3">
                  <c:v>37</c:v>
                </c:pt>
                <c:pt idx="4">
                  <c:v>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04-4460-B8BB-C794039BF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54.5</c:v>
                </c:pt>
                <c:pt idx="1">
                  <c:v>50.6</c:v>
                </c:pt>
                <c:pt idx="2">
                  <c:v>48.1</c:v>
                </c:pt>
                <c:pt idx="3">
                  <c:v>46.8</c:v>
                </c:pt>
                <c:pt idx="4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0-46E7-A602-1C381DB80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184.7</c:v>
                </c:pt>
                <c:pt idx="1">
                  <c:v>184.1</c:v>
                </c:pt>
                <c:pt idx="2">
                  <c:v>188.2</c:v>
                </c:pt>
                <c:pt idx="3">
                  <c:v>184.2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20-46E7-A602-1C381DB80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-139</c:v>
                </c:pt>
                <c:pt idx="1">
                  <c:v>-405</c:v>
                </c:pt>
                <c:pt idx="2">
                  <c:v>-171</c:v>
                </c:pt>
                <c:pt idx="3">
                  <c:v>-180</c:v>
                </c:pt>
                <c:pt idx="4">
                  <c:v>-439.1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8-4046-9016-E0D213565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11.7</c:v>
                </c:pt>
                <c:pt idx="2">
                  <c:v>9.6</c:v>
                </c:pt>
                <c:pt idx="3">
                  <c:v>2.2000000000000002</c:v>
                </c:pt>
                <c:pt idx="4">
                  <c:v>-74.8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8-4046-9016-E0D213565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-27891</c:v>
                </c:pt>
                <c:pt idx="1">
                  <c:v>-53004</c:v>
                </c:pt>
                <c:pt idx="2">
                  <c:v>-62612</c:v>
                </c:pt>
                <c:pt idx="3">
                  <c:v>-62994</c:v>
                </c:pt>
                <c:pt idx="4">
                  <c:v>-39408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9-43D6-BECD-156DAD622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37773</c:v>
                </c:pt>
                <c:pt idx="1">
                  <c:v>33351</c:v>
                </c:pt>
                <c:pt idx="2">
                  <c:v>18755</c:v>
                </c:pt>
                <c:pt idx="3">
                  <c:v>16100</c:v>
                </c:pt>
                <c:pt idx="4">
                  <c:v>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9-43D6-BECD-156DAD622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千葉県市原市　市原市梨ノ木公園地下駐車場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有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4404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112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156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100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100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100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100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100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58.2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58.7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63.1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64.3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81.5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54.5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50.6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48.1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46.8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29.5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206.5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124.4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126.3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121.8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100.6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17.100000000000001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16.899999999999999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12.1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6.5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9.8000000000000007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184.7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188.2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899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919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1144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1179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2347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-139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-405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-171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-180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-439.1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-27891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-53004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-62612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-62994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-39408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158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117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96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37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9617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15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11.7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9.6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2.2000000000000002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-74.8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37773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33351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18755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16100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4993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245784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320.39999999999998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243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193.1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163.69999999999999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117.8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n1NW1g91Okz/7UF5pIFKrF2R3Ufq3wWK48kBgSCLZ7/NommSZW8XTzRm4Vhdyb9kp+Q+9YT7GcHYU9LL0JMBuA==" saltValue="h5YY3lbcGh89dlViufcli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2020</v>
      </c>
      <c r="C6" s="60">
        <f t="shared" ref="C6:X6" si="1">C8</f>
        <v>122190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千葉県市原市</v>
      </c>
      <c r="I6" s="60" t="str">
        <f t="shared" si="1"/>
        <v>市原市梨ノ木公園地下駐車場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地下式</v>
      </c>
      <c r="R6" s="63">
        <f t="shared" si="1"/>
        <v>24</v>
      </c>
      <c r="S6" s="62" t="str">
        <f t="shared" si="1"/>
        <v>駅</v>
      </c>
      <c r="T6" s="62" t="str">
        <f t="shared" si="1"/>
        <v>有</v>
      </c>
      <c r="U6" s="63">
        <f t="shared" si="1"/>
        <v>4404</v>
      </c>
      <c r="V6" s="63">
        <f t="shared" si="1"/>
        <v>156</v>
      </c>
      <c r="W6" s="63">
        <f t="shared" si="1"/>
        <v>200</v>
      </c>
      <c r="X6" s="62" t="str">
        <f t="shared" si="1"/>
        <v>代行制</v>
      </c>
      <c r="Y6" s="64">
        <f>IF(Y8="-",NA(),Y8)</f>
        <v>100</v>
      </c>
      <c r="Z6" s="64">
        <f t="shared" ref="Z6:AH6" si="2">IF(Z8="-",NA(),Z8)</f>
        <v>100</v>
      </c>
      <c r="AA6" s="64">
        <f t="shared" si="2"/>
        <v>100</v>
      </c>
      <c r="AB6" s="64">
        <f t="shared" si="2"/>
        <v>100</v>
      </c>
      <c r="AC6" s="64">
        <f t="shared" si="2"/>
        <v>100</v>
      </c>
      <c r="AD6" s="64">
        <f t="shared" si="2"/>
        <v>206.5</v>
      </c>
      <c r="AE6" s="64">
        <f t="shared" si="2"/>
        <v>124.4</v>
      </c>
      <c r="AF6" s="64">
        <f t="shared" si="2"/>
        <v>126.3</v>
      </c>
      <c r="AG6" s="64">
        <f t="shared" si="2"/>
        <v>121.8</v>
      </c>
      <c r="AH6" s="64">
        <f t="shared" si="2"/>
        <v>100.6</v>
      </c>
      <c r="AI6" s="61" t="str">
        <f>IF(AI8="-","",IF(AI8="-","【-】","【"&amp;SUBSTITUTE(TEXT(AI8,"#,##0.0"),"-","△")&amp;"】"))</f>
        <v>【630.7】</v>
      </c>
      <c r="AJ6" s="64">
        <f>IF(AJ8="-",NA(),AJ8)</f>
        <v>58.2</v>
      </c>
      <c r="AK6" s="64">
        <f t="shared" ref="AK6:AS6" si="3">IF(AK8="-",NA(),AK8)</f>
        <v>58.7</v>
      </c>
      <c r="AL6" s="64">
        <f t="shared" si="3"/>
        <v>63.1</v>
      </c>
      <c r="AM6" s="64">
        <f t="shared" si="3"/>
        <v>64.3</v>
      </c>
      <c r="AN6" s="64">
        <f t="shared" si="3"/>
        <v>81.5</v>
      </c>
      <c r="AO6" s="64">
        <f t="shared" si="3"/>
        <v>17.100000000000001</v>
      </c>
      <c r="AP6" s="64">
        <f t="shared" si="3"/>
        <v>16.899999999999999</v>
      </c>
      <c r="AQ6" s="64">
        <f t="shared" si="3"/>
        <v>12.1</v>
      </c>
      <c r="AR6" s="64">
        <f t="shared" si="3"/>
        <v>6.5</v>
      </c>
      <c r="AS6" s="64">
        <f t="shared" si="3"/>
        <v>9.8000000000000007</v>
      </c>
      <c r="AT6" s="61" t="str">
        <f>IF(AT8="-","",IF(AT8="-","【-】","【"&amp;SUBSTITUTE(TEXT(AT8,"#,##0.0"),"-","△")&amp;"】"))</f>
        <v>【8.6】</v>
      </c>
      <c r="AU6" s="65">
        <f>IF(AU8="-",NA(),AU8)</f>
        <v>899</v>
      </c>
      <c r="AV6" s="65">
        <f t="shared" ref="AV6:BD6" si="4">IF(AV8="-",NA(),AV8)</f>
        <v>919</v>
      </c>
      <c r="AW6" s="65">
        <f t="shared" si="4"/>
        <v>1144</v>
      </c>
      <c r="AX6" s="65">
        <f t="shared" si="4"/>
        <v>1179</v>
      </c>
      <c r="AY6" s="65">
        <f t="shared" si="4"/>
        <v>2347</v>
      </c>
      <c r="AZ6" s="65">
        <f t="shared" si="4"/>
        <v>158</v>
      </c>
      <c r="BA6" s="65">
        <f t="shared" si="4"/>
        <v>117</v>
      </c>
      <c r="BB6" s="65">
        <f t="shared" si="4"/>
        <v>96</v>
      </c>
      <c r="BC6" s="65">
        <f t="shared" si="4"/>
        <v>37</v>
      </c>
      <c r="BD6" s="65">
        <f t="shared" si="4"/>
        <v>9617</v>
      </c>
      <c r="BE6" s="63" t="str">
        <f>IF(BE8="-","",IF(BE8="-","【-】","【"&amp;SUBSTITUTE(TEXT(BE8,"#,##0"),"-","△")&amp;"】"))</f>
        <v>【2,345】</v>
      </c>
      <c r="BF6" s="64">
        <f>IF(BF8="-",NA(),BF8)</f>
        <v>-139</v>
      </c>
      <c r="BG6" s="64">
        <f t="shared" ref="BG6:BO6" si="5">IF(BG8="-",NA(),BG8)</f>
        <v>-405</v>
      </c>
      <c r="BH6" s="64">
        <f t="shared" si="5"/>
        <v>-171</v>
      </c>
      <c r="BI6" s="64">
        <f t="shared" si="5"/>
        <v>-180</v>
      </c>
      <c r="BJ6" s="64">
        <f t="shared" si="5"/>
        <v>-439.1</v>
      </c>
      <c r="BK6" s="64">
        <f t="shared" si="5"/>
        <v>15</v>
      </c>
      <c r="BL6" s="64">
        <f t="shared" si="5"/>
        <v>11.7</v>
      </c>
      <c r="BM6" s="64">
        <f t="shared" si="5"/>
        <v>9.6</v>
      </c>
      <c r="BN6" s="64">
        <f t="shared" si="5"/>
        <v>2.2000000000000002</v>
      </c>
      <c r="BO6" s="64">
        <f t="shared" si="5"/>
        <v>-74.8</v>
      </c>
      <c r="BP6" s="61" t="str">
        <f>IF(BP8="-","",IF(BP8="-","【-】","【"&amp;SUBSTITUTE(TEXT(BP8,"#,##0.0"),"-","△")&amp;"】"))</f>
        <v>【△65.9】</v>
      </c>
      <c r="BQ6" s="65">
        <f>IF(BQ8="-",NA(),BQ8)</f>
        <v>-27891</v>
      </c>
      <c r="BR6" s="65">
        <f t="shared" ref="BR6:BZ6" si="6">IF(BR8="-",NA(),BR8)</f>
        <v>-53004</v>
      </c>
      <c r="BS6" s="65">
        <f t="shared" si="6"/>
        <v>-62612</v>
      </c>
      <c r="BT6" s="65">
        <f t="shared" si="6"/>
        <v>-62994</v>
      </c>
      <c r="BU6" s="65">
        <f t="shared" si="6"/>
        <v>-39408</v>
      </c>
      <c r="BV6" s="65">
        <f t="shared" si="6"/>
        <v>37773</v>
      </c>
      <c r="BW6" s="65">
        <f t="shared" si="6"/>
        <v>33351</v>
      </c>
      <c r="BX6" s="65">
        <f t="shared" si="6"/>
        <v>18755</v>
      </c>
      <c r="BY6" s="65">
        <f t="shared" si="6"/>
        <v>16100</v>
      </c>
      <c r="BZ6" s="65">
        <f t="shared" si="6"/>
        <v>4993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245784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320.39999999999998</v>
      </c>
      <c r="DF6" s="64">
        <f t="shared" si="8"/>
        <v>243</v>
      </c>
      <c r="DG6" s="64">
        <f t="shared" si="8"/>
        <v>193.1</v>
      </c>
      <c r="DH6" s="64">
        <f t="shared" si="8"/>
        <v>163.69999999999999</v>
      </c>
      <c r="DI6" s="64">
        <f t="shared" si="8"/>
        <v>117.8</v>
      </c>
      <c r="DJ6" s="61" t="str">
        <f>IF(DJ8="-","",IF(DJ8="-","【-】","【"&amp;SUBSTITUTE(TEXT(DJ8,"#,##0.0"),"-","△")&amp;"】"))</f>
        <v>【183.4】</v>
      </c>
      <c r="DK6" s="64">
        <f>IF(DK8="-",NA(),DK8)</f>
        <v>54.5</v>
      </c>
      <c r="DL6" s="64">
        <f t="shared" ref="DL6:DT6" si="9">IF(DL8="-",NA(),DL8)</f>
        <v>50.6</v>
      </c>
      <c r="DM6" s="64">
        <f t="shared" si="9"/>
        <v>48.1</v>
      </c>
      <c r="DN6" s="64">
        <f t="shared" si="9"/>
        <v>46.8</v>
      </c>
      <c r="DO6" s="64">
        <f t="shared" si="9"/>
        <v>29.5</v>
      </c>
      <c r="DP6" s="64">
        <f t="shared" si="9"/>
        <v>184.7</v>
      </c>
      <c r="DQ6" s="64">
        <f t="shared" si="9"/>
        <v>184.1</v>
      </c>
      <c r="DR6" s="64">
        <f t="shared" si="9"/>
        <v>188.2</v>
      </c>
      <c r="DS6" s="64">
        <f t="shared" si="9"/>
        <v>184.2</v>
      </c>
      <c r="DT6" s="64">
        <f t="shared" si="9"/>
        <v>153.80000000000001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102</v>
      </c>
      <c r="B7" s="60">
        <f t="shared" ref="B7:X7" si="10">B8</f>
        <v>2020</v>
      </c>
      <c r="C7" s="60">
        <f t="shared" si="10"/>
        <v>122190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千葉県　市原市</v>
      </c>
      <c r="I7" s="60" t="str">
        <f t="shared" si="10"/>
        <v>市原市梨ノ木公園地下駐車場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地下式</v>
      </c>
      <c r="R7" s="63">
        <f t="shared" si="10"/>
        <v>24</v>
      </c>
      <c r="S7" s="62" t="str">
        <f t="shared" si="10"/>
        <v>駅</v>
      </c>
      <c r="T7" s="62" t="str">
        <f t="shared" si="10"/>
        <v>有</v>
      </c>
      <c r="U7" s="63">
        <f t="shared" si="10"/>
        <v>4404</v>
      </c>
      <c r="V7" s="63">
        <f t="shared" si="10"/>
        <v>156</v>
      </c>
      <c r="W7" s="63">
        <f t="shared" si="10"/>
        <v>200</v>
      </c>
      <c r="X7" s="62" t="str">
        <f t="shared" si="10"/>
        <v>代行制</v>
      </c>
      <c r="Y7" s="64">
        <f>Y8</f>
        <v>100</v>
      </c>
      <c r="Z7" s="64">
        <f t="shared" ref="Z7:AH7" si="11">Z8</f>
        <v>100</v>
      </c>
      <c r="AA7" s="64">
        <f t="shared" si="11"/>
        <v>100</v>
      </c>
      <c r="AB7" s="64">
        <f t="shared" si="11"/>
        <v>100</v>
      </c>
      <c r="AC7" s="64">
        <f t="shared" si="11"/>
        <v>100</v>
      </c>
      <c r="AD7" s="64">
        <f t="shared" si="11"/>
        <v>206.5</v>
      </c>
      <c r="AE7" s="64">
        <f t="shared" si="11"/>
        <v>124.4</v>
      </c>
      <c r="AF7" s="64">
        <f t="shared" si="11"/>
        <v>126.3</v>
      </c>
      <c r="AG7" s="64">
        <f t="shared" si="11"/>
        <v>121.8</v>
      </c>
      <c r="AH7" s="64">
        <f t="shared" si="11"/>
        <v>100.6</v>
      </c>
      <c r="AI7" s="61"/>
      <c r="AJ7" s="64">
        <f>AJ8</f>
        <v>58.2</v>
      </c>
      <c r="AK7" s="64">
        <f t="shared" ref="AK7:AS7" si="12">AK8</f>
        <v>58.7</v>
      </c>
      <c r="AL7" s="64">
        <f t="shared" si="12"/>
        <v>63.1</v>
      </c>
      <c r="AM7" s="64">
        <f t="shared" si="12"/>
        <v>64.3</v>
      </c>
      <c r="AN7" s="64">
        <f t="shared" si="12"/>
        <v>81.5</v>
      </c>
      <c r="AO7" s="64">
        <f t="shared" si="12"/>
        <v>17.100000000000001</v>
      </c>
      <c r="AP7" s="64">
        <f t="shared" si="12"/>
        <v>16.899999999999999</v>
      </c>
      <c r="AQ7" s="64">
        <f t="shared" si="12"/>
        <v>12.1</v>
      </c>
      <c r="AR7" s="64">
        <f t="shared" si="12"/>
        <v>6.5</v>
      </c>
      <c r="AS7" s="64">
        <f t="shared" si="12"/>
        <v>9.8000000000000007</v>
      </c>
      <c r="AT7" s="61"/>
      <c r="AU7" s="65">
        <f>AU8</f>
        <v>899</v>
      </c>
      <c r="AV7" s="65">
        <f t="shared" ref="AV7:BD7" si="13">AV8</f>
        <v>919</v>
      </c>
      <c r="AW7" s="65">
        <f t="shared" si="13"/>
        <v>1144</v>
      </c>
      <c r="AX7" s="65">
        <f t="shared" si="13"/>
        <v>1179</v>
      </c>
      <c r="AY7" s="65">
        <f t="shared" si="13"/>
        <v>2347</v>
      </c>
      <c r="AZ7" s="65">
        <f t="shared" si="13"/>
        <v>158</v>
      </c>
      <c r="BA7" s="65">
        <f t="shared" si="13"/>
        <v>117</v>
      </c>
      <c r="BB7" s="65">
        <f t="shared" si="13"/>
        <v>96</v>
      </c>
      <c r="BC7" s="65">
        <f t="shared" si="13"/>
        <v>37</v>
      </c>
      <c r="BD7" s="65">
        <f t="shared" si="13"/>
        <v>9617</v>
      </c>
      <c r="BE7" s="63"/>
      <c r="BF7" s="64">
        <f>BF8</f>
        <v>-139</v>
      </c>
      <c r="BG7" s="64">
        <f t="shared" ref="BG7:BO7" si="14">BG8</f>
        <v>-405</v>
      </c>
      <c r="BH7" s="64">
        <f t="shared" si="14"/>
        <v>-171</v>
      </c>
      <c r="BI7" s="64">
        <f t="shared" si="14"/>
        <v>-180</v>
      </c>
      <c r="BJ7" s="64">
        <f t="shared" si="14"/>
        <v>-439.1</v>
      </c>
      <c r="BK7" s="64">
        <f t="shared" si="14"/>
        <v>15</v>
      </c>
      <c r="BL7" s="64">
        <f t="shared" si="14"/>
        <v>11.7</v>
      </c>
      <c r="BM7" s="64">
        <f t="shared" si="14"/>
        <v>9.6</v>
      </c>
      <c r="BN7" s="64">
        <f t="shared" si="14"/>
        <v>2.2000000000000002</v>
      </c>
      <c r="BO7" s="64">
        <f t="shared" si="14"/>
        <v>-74.8</v>
      </c>
      <c r="BP7" s="61"/>
      <c r="BQ7" s="65">
        <f>BQ8</f>
        <v>-27891</v>
      </c>
      <c r="BR7" s="65">
        <f t="shared" ref="BR7:BZ7" si="15">BR8</f>
        <v>-53004</v>
      </c>
      <c r="BS7" s="65">
        <f t="shared" si="15"/>
        <v>-62612</v>
      </c>
      <c r="BT7" s="65">
        <f t="shared" si="15"/>
        <v>-62994</v>
      </c>
      <c r="BU7" s="65">
        <f t="shared" si="15"/>
        <v>-39408</v>
      </c>
      <c r="BV7" s="65">
        <f t="shared" si="15"/>
        <v>37773</v>
      </c>
      <c r="BW7" s="65">
        <f t="shared" si="15"/>
        <v>33351</v>
      </c>
      <c r="BX7" s="65">
        <f t="shared" si="15"/>
        <v>18755</v>
      </c>
      <c r="BY7" s="65">
        <f t="shared" si="15"/>
        <v>16100</v>
      </c>
      <c r="BZ7" s="65">
        <f t="shared" si="15"/>
        <v>4993</v>
      </c>
      <c r="CA7" s="63"/>
      <c r="CB7" s="64" t="s">
        <v>103</v>
      </c>
      <c r="CC7" s="64" t="s">
        <v>103</v>
      </c>
      <c r="CD7" s="64" t="s">
        <v>103</v>
      </c>
      <c r="CE7" s="64" t="s">
        <v>103</v>
      </c>
      <c r="CF7" s="64" t="s">
        <v>103</v>
      </c>
      <c r="CG7" s="64" t="s">
        <v>103</v>
      </c>
      <c r="CH7" s="64" t="s">
        <v>103</v>
      </c>
      <c r="CI7" s="64" t="s">
        <v>103</v>
      </c>
      <c r="CJ7" s="64" t="s">
        <v>103</v>
      </c>
      <c r="CK7" s="64" t="s">
        <v>101</v>
      </c>
      <c r="CL7" s="61"/>
      <c r="CM7" s="63">
        <f>CM8</f>
        <v>245784</v>
      </c>
      <c r="CN7" s="63">
        <f>CN8</f>
        <v>0</v>
      </c>
      <c r="CO7" s="64" t="s">
        <v>103</v>
      </c>
      <c r="CP7" s="64" t="s">
        <v>103</v>
      </c>
      <c r="CQ7" s="64" t="s">
        <v>103</v>
      </c>
      <c r="CR7" s="64" t="s">
        <v>103</v>
      </c>
      <c r="CS7" s="64" t="s">
        <v>103</v>
      </c>
      <c r="CT7" s="64" t="s">
        <v>103</v>
      </c>
      <c r="CU7" s="64" t="s">
        <v>103</v>
      </c>
      <c r="CV7" s="64" t="s">
        <v>103</v>
      </c>
      <c r="CW7" s="64" t="s">
        <v>103</v>
      </c>
      <c r="CX7" s="64" t="s">
        <v>101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320.39999999999998</v>
      </c>
      <c r="DF7" s="64">
        <f t="shared" si="16"/>
        <v>243</v>
      </c>
      <c r="DG7" s="64">
        <f t="shared" si="16"/>
        <v>193.1</v>
      </c>
      <c r="DH7" s="64">
        <f t="shared" si="16"/>
        <v>163.69999999999999</v>
      </c>
      <c r="DI7" s="64">
        <f t="shared" si="16"/>
        <v>117.8</v>
      </c>
      <c r="DJ7" s="61"/>
      <c r="DK7" s="64">
        <f>DK8</f>
        <v>54.5</v>
      </c>
      <c r="DL7" s="64">
        <f t="shared" ref="DL7:DT7" si="17">DL8</f>
        <v>50.6</v>
      </c>
      <c r="DM7" s="64">
        <f t="shared" si="17"/>
        <v>48.1</v>
      </c>
      <c r="DN7" s="64">
        <f t="shared" si="17"/>
        <v>46.8</v>
      </c>
      <c r="DO7" s="64">
        <f t="shared" si="17"/>
        <v>29.5</v>
      </c>
      <c r="DP7" s="64">
        <f t="shared" si="17"/>
        <v>184.7</v>
      </c>
      <c r="DQ7" s="64">
        <f t="shared" si="17"/>
        <v>184.1</v>
      </c>
      <c r="DR7" s="64">
        <f t="shared" si="17"/>
        <v>188.2</v>
      </c>
      <c r="DS7" s="64">
        <f t="shared" si="17"/>
        <v>184.2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2020</v>
      </c>
      <c r="C8" s="67">
        <v>122190</v>
      </c>
      <c r="D8" s="67">
        <v>47</v>
      </c>
      <c r="E8" s="67">
        <v>14</v>
      </c>
      <c r="F8" s="67">
        <v>0</v>
      </c>
      <c r="G8" s="67">
        <v>1</v>
      </c>
      <c r="H8" s="67" t="s">
        <v>104</v>
      </c>
      <c r="I8" s="67" t="s">
        <v>105</v>
      </c>
      <c r="J8" s="67" t="s">
        <v>106</v>
      </c>
      <c r="K8" s="67" t="s">
        <v>107</v>
      </c>
      <c r="L8" s="67" t="s">
        <v>108</v>
      </c>
      <c r="M8" s="67" t="s">
        <v>109</v>
      </c>
      <c r="N8" s="67" t="s">
        <v>110</v>
      </c>
      <c r="O8" s="68" t="s">
        <v>111</v>
      </c>
      <c r="P8" s="69" t="s">
        <v>112</v>
      </c>
      <c r="Q8" s="69" t="s">
        <v>113</v>
      </c>
      <c r="R8" s="70">
        <v>24</v>
      </c>
      <c r="S8" s="69" t="s">
        <v>114</v>
      </c>
      <c r="T8" s="69" t="s">
        <v>115</v>
      </c>
      <c r="U8" s="70">
        <v>4404</v>
      </c>
      <c r="V8" s="70">
        <v>156</v>
      </c>
      <c r="W8" s="70">
        <v>200</v>
      </c>
      <c r="X8" s="69" t="s">
        <v>116</v>
      </c>
      <c r="Y8" s="71">
        <v>100</v>
      </c>
      <c r="Z8" s="71">
        <v>100</v>
      </c>
      <c r="AA8" s="71">
        <v>100</v>
      </c>
      <c r="AB8" s="71">
        <v>100</v>
      </c>
      <c r="AC8" s="71">
        <v>100</v>
      </c>
      <c r="AD8" s="71">
        <v>206.5</v>
      </c>
      <c r="AE8" s="71">
        <v>124.4</v>
      </c>
      <c r="AF8" s="71">
        <v>126.3</v>
      </c>
      <c r="AG8" s="71">
        <v>121.8</v>
      </c>
      <c r="AH8" s="71">
        <v>100.6</v>
      </c>
      <c r="AI8" s="68">
        <v>630.70000000000005</v>
      </c>
      <c r="AJ8" s="71">
        <v>58.2</v>
      </c>
      <c r="AK8" s="71">
        <v>58.7</v>
      </c>
      <c r="AL8" s="71">
        <v>63.1</v>
      </c>
      <c r="AM8" s="71">
        <v>64.3</v>
      </c>
      <c r="AN8" s="71">
        <v>81.5</v>
      </c>
      <c r="AO8" s="71">
        <v>17.100000000000001</v>
      </c>
      <c r="AP8" s="71">
        <v>16.899999999999999</v>
      </c>
      <c r="AQ8" s="71">
        <v>12.1</v>
      </c>
      <c r="AR8" s="71">
        <v>6.5</v>
      </c>
      <c r="AS8" s="71">
        <v>9.8000000000000007</v>
      </c>
      <c r="AT8" s="68">
        <v>8.6</v>
      </c>
      <c r="AU8" s="72">
        <v>899</v>
      </c>
      <c r="AV8" s="72">
        <v>919</v>
      </c>
      <c r="AW8" s="72">
        <v>1144</v>
      </c>
      <c r="AX8" s="72">
        <v>1179</v>
      </c>
      <c r="AY8" s="72">
        <v>2347</v>
      </c>
      <c r="AZ8" s="72">
        <v>158</v>
      </c>
      <c r="BA8" s="72">
        <v>117</v>
      </c>
      <c r="BB8" s="72">
        <v>96</v>
      </c>
      <c r="BC8" s="72">
        <v>37</v>
      </c>
      <c r="BD8" s="72">
        <v>9617</v>
      </c>
      <c r="BE8" s="72">
        <v>2345</v>
      </c>
      <c r="BF8" s="71">
        <v>-139</v>
      </c>
      <c r="BG8" s="71">
        <v>-405</v>
      </c>
      <c r="BH8" s="71">
        <v>-171</v>
      </c>
      <c r="BI8" s="71">
        <v>-180</v>
      </c>
      <c r="BJ8" s="71">
        <v>-439.1</v>
      </c>
      <c r="BK8" s="71">
        <v>15</v>
      </c>
      <c r="BL8" s="71">
        <v>11.7</v>
      </c>
      <c r="BM8" s="71">
        <v>9.6</v>
      </c>
      <c r="BN8" s="71">
        <v>2.2000000000000002</v>
      </c>
      <c r="BO8" s="71">
        <v>-74.8</v>
      </c>
      <c r="BP8" s="68">
        <v>-65.900000000000006</v>
      </c>
      <c r="BQ8" s="72">
        <v>-27891</v>
      </c>
      <c r="BR8" s="72">
        <v>-53004</v>
      </c>
      <c r="BS8" s="72">
        <v>-62612</v>
      </c>
      <c r="BT8" s="73">
        <v>-62994</v>
      </c>
      <c r="BU8" s="73">
        <v>-39408</v>
      </c>
      <c r="BV8" s="72">
        <v>37773</v>
      </c>
      <c r="BW8" s="72">
        <v>33351</v>
      </c>
      <c r="BX8" s="72">
        <v>18755</v>
      </c>
      <c r="BY8" s="72">
        <v>16100</v>
      </c>
      <c r="BZ8" s="72">
        <v>4993</v>
      </c>
      <c r="CA8" s="70">
        <v>3932</v>
      </c>
      <c r="CB8" s="71" t="s">
        <v>108</v>
      </c>
      <c r="CC8" s="71" t="s">
        <v>108</v>
      </c>
      <c r="CD8" s="71" t="s">
        <v>108</v>
      </c>
      <c r="CE8" s="71" t="s">
        <v>108</v>
      </c>
      <c r="CF8" s="71" t="s">
        <v>108</v>
      </c>
      <c r="CG8" s="71" t="s">
        <v>108</v>
      </c>
      <c r="CH8" s="71" t="s">
        <v>108</v>
      </c>
      <c r="CI8" s="71" t="s">
        <v>108</v>
      </c>
      <c r="CJ8" s="71" t="s">
        <v>108</v>
      </c>
      <c r="CK8" s="71" t="s">
        <v>108</v>
      </c>
      <c r="CL8" s="68" t="s">
        <v>108</v>
      </c>
      <c r="CM8" s="70">
        <v>245784</v>
      </c>
      <c r="CN8" s="70">
        <v>0</v>
      </c>
      <c r="CO8" s="71" t="s">
        <v>108</v>
      </c>
      <c r="CP8" s="71" t="s">
        <v>108</v>
      </c>
      <c r="CQ8" s="71" t="s">
        <v>108</v>
      </c>
      <c r="CR8" s="71" t="s">
        <v>108</v>
      </c>
      <c r="CS8" s="71" t="s">
        <v>108</v>
      </c>
      <c r="CT8" s="71" t="s">
        <v>108</v>
      </c>
      <c r="CU8" s="71" t="s">
        <v>108</v>
      </c>
      <c r="CV8" s="71" t="s">
        <v>108</v>
      </c>
      <c r="CW8" s="71" t="s">
        <v>108</v>
      </c>
      <c r="CX8" s="71" t="s">
        <v>108</v>
      </c>
      <c r="CY8" s="68" t="s">
        <v>108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320.39999999999998</v>
      </c>
      <c r="DF8" s="71">
        <v>243</v>
      </c>
      <c r="DG8" s="71">
        <v>193.1</v>
      </c>
      <c r="DH8" s="71">
        <v>163.69999999999999</v>
      </c>
      <c r="DI8" s="71">
        <v>117.8</v>
      </c>
      <c r="DJ8" s="68">
        <v>183.4</v>
      </c>
      <c r="DK8" s="71">
        <v>54.5</v>
      </c>
      <c r="DL8" s="71">
        <v>50.6</v>
      </c>
      <c r="DM8" s="71">
        <v>48.1</v>
      </c>
      <c r="DN8" s="71">
        <v>46.8</v>
      </c>
      <c r="DO8" s="71">
        <v>29.5</v>
      </c>
      <c r="DP8" s="71">
        <v>184.7</v>
      </c>
      <c r="DQ8" s="71">
        <v>184.1</v>
      </c>
      <c r="DR8" s="71">
        <v>188.2</v>
      </c>
      <c r="DS8" s="71">
        <v>184.2</v>
      </c>
      <c r="DT8" s="71">
        <v>153.80000000000001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117</v>
      </c>
      <c r="C10" s="78" t="s">
        <v>118</v>
      </c>
      <c r="D10" s="78" t="s">
        <v>119</v>
      </c>
      <c r="E10" s="78" t="s">
        <v>120</v>
      </c>
      <c r="F10" s="78" t="s">
        <v>121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2022-01-21T00:15:33Z</cp:lastPrinted>
  <dcterms:created xsi:type="dcterms:W3CDTF">2021-12-17T06:00:53Z</dcterms:created>
  <dcterms:modified xsi:type="dcterms:W3CDTF">2022-02-03T00:01:32Z</dcterms:modified>
  <cp:category/>
</cp:coreProperties>
</file>