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71下水道（公共）\"/>
    </mc:Choice>
  </mc:AlternateContent>
  <workbookProtection workbookAlgorithmName="SHA-512" workbookHashValue="06FZomvGe2/Yewjllq1tU0TRnjMIqk0Qz2nGwDA0/Poc5DWcXKGa3nM7qEcWliYd0491r6vR82m995fd+/uRhw==" workbookSaltValue="VJDB9xEI4iajbtW7UV7cnw==" workbookSpinCount="100000" lockStructure="1"/>
  <bookViews>
    <workbookView xWindow="0" yWindow="0" windowWidth="38400" windowHeight="176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<sst xmlns="http://schemas.openxmlformats.org/spreadsheetml/2006/main" count="297" uniqueCount="117">
  <si>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</si>
  <si>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</si>
  <si>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</si>
  <si>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</si>
  <si>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</si>
  <si>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</si>
  <si>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</si>
  <si>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</si>
  <si>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</si>
  <si>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</si>
  <si>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</si>
  <si>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</si>
  <si>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</si>
  <si>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</si>
  <si>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</si>
  <si>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</si>
  <si>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</si>
  <si>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</si>
  <si>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</si>
  <si>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</si>
  <si>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</si>
  <si>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</si>
  <si>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</si>
  <si>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</si>
  <si>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</si>
  <si>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</si>
  <si>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</si>
  <si>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</si>
  <si>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</si>
  <si>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</si>
  <si>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</si>
  <si>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</si>
  <si>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</si>
  <si>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</si>
  <si>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</si>
  <si>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</si>
  <si>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</si>
  <si>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</si>
  <si>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</si>
  <si>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</si>
  <si>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</si>
  <si>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</si>
  <si>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</si>
  <si>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</si>
  <si>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</si>
  <si>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</si>
  <si>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</si>
  <si>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</si>
  <si>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</si>
  <si>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</si>
  <si>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</si>
  <si>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</si>
  <si>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</si>
  <si>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</si>
  <si>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</si>
  <si>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</si>
  <si>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</si>
  <si>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</si>
  <si>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</si>
  <si>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</si>
  <si>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</si>
  <si>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</si>
  <si>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</si>
  <si>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</si>
  <si>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</si>
  <si>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</si>
  <si>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</si>
  <si>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</si>
  <si>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</si>
  <si>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</si>
  <si>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</si>
  <si>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</si>
  <si>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</si>
  <si>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</si>
  <si>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</si>
  <si>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</si>
  <si>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</si>
  <si>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</si>
  <si>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</si>
  <si>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</si>
  <si>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</si>
  <si>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</si>
  <si>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</si>
  <si>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</si>
  <si>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</si>
  <si>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</si>
  <si>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</si>
  <si>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</si>
  <si>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</si>
  <si>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</si>
  <si>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</si>
  <si>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</si>
  <si>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</si>
  <si>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</si>
  <si>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</si>
  <si>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</si>
  <si>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</si>
  <si>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</si>
  <si>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</si>
  <si>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</si>
  <si>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</si>
  <si>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</si>
  <si>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</si>
  <si>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</si>
  <si>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</si>
  <si>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</si>
  <si>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</si>
  <si>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</si>
  <si>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</si>
  <si>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</si>
  <si>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</si>
  <si>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</si>
  <si>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</si>
  <si>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</si>
  <si>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①②について
　経常収支比率は概ね100%となっており、累積欠損も生じていないが、本市は汚水処理経費に対する使用料収入不足を繰入金で賄っているため、繰入金削減に向けた取組が必要である。
③について
　法適用後まもないため内部留保資金が蓄えられていないことに加え、未だ整備途上のため企業債償還元金が多額となっていることから、流動比率は類似団体平均を下回っている。
④について
　企業債残高は減少したものの、企業債残高に対する一般会計負担額も減少したため、数値が微増している。
⑤について
　支払利息の減少により資本費は減少したものの、汚水維持管理費が増加したため、前年度よりも数値が減少した。
⑥について
　類似団体平均を下回っているが、汚水維持管理費は増加しているため、削減に向けた取組が必要である。
⑦について
　処理能力の増加及び晴天時の流入量の減少により、前年度よりも数値が減少した。
⑧ついて
　類似団体平均を上回っており、良好な数値で推移している。</t>
    <rPh sb="15" eb="16">
      <t>オオム</t>
    </rPh>
    <rPh sb="166" eb="168">
      <t>ルイジ</t>
    </rPh>
    <rPh sb="168" eb="170">
      <t>ダンタイ</t>
    </rPh>
    <rPh sb="170" eb="172">
      <t>ヘイキン</t>
    </rPh>
    <rPh sb="173" eb="175">
      <t>シタマワ</t>
    </rPh>
    <rPh sb="194" eb="196">
      <t>ゲンショウ</t>
    </rPh>
    <rPh sb="202" eb="207">
      <t>キギョウサイザンダカ</t>
    </rPh>
    <rPh sb="208" eb="209">
      <t>タイ</t>
    </rPh>
    <rPh sb="211" eb="218">
      <t>イッパンカイケイフタンガク</t>
    </rPh>
    <rPh sb="219" eb="221">
      <t>ゲンショウ</t>
    </rPh>
    <rPh sb="226" eb="228">
      <t>スウチ</t>
    </rPh>
    <rPh sb="229" eb="231">
      <t>ビゾウ</t>
    </rPh>
    <rPh sb="244" eb="248">
      <t>シハライリソク</t>
    </rPh>
    <rPh sb="249" eb="251">
      <t>ゲンショウ</t>
    </rPh>
    <rPh sb="254" eb="257">
      <t>シホンヒ</t>
    </rPh>
    <rPh sb="258" eb="260">
      <t>ゲンショウ</t>
    </rPh>
    <rPh sb="266" eb="273">
      <t>オスイイジカンリヒ</t>
    </rPh>
    <rPh sb="274" eb="276">
      <t>ゾウカ</t>
    </rPh>
    <rPh sb="281" eb="284">
      <t>ゼンネンド</t>
    </rPh>
    <rPh sb="287" eb="289">
      <t>スウチ</t>
    </rPh>
    <rPh sb="290" eb="292">
      <t>ゲンショウ</t>
    </rPh>
    <rPh sb="303" eb="307">
      <t>ルイジダンタイ</t>
    </rPh>
    <rPh sb="307" eb="309">
      <t>ヘイキン</t>
    </rPh>
    <rPh sb="310" eb="312">
      <t>シタマワ</t>
    </rPh>
    <rPh sb="318" eb="325">
      <t>オスイイジカンリヒ</t>
    </rPh>
    <rPh sb="326" eb="328">
      <t>ゾウカ</t>
    </rPh>
    <rPh sb="335" eb="337">
      <t>サクゲン</t>
    </rPh>
    <rPh sb="338" eb="339">
      <t>ム</t>
    </rPh>
    <rPh sb="341" eb="343">
      <t>トリクミ</t>
    </rPh>
    <rPh sb="344" eb="346">
      <t>ヒツヨウ</t>
    </rPh>
    <rPh sb="358" eb="362">
      <t>ショリノウリョク</t>
    </rPh>
    <rPh sb="363" eb="365">
      <t>ゾウカ</t>
    </rPh>
    <rPh sb="365" eb="366">
      <t>オヨ</t>
    </rPh>
    <rPh sb="367" eb="370">
      <t>セイテンジ</t>
    </rPh>
    <rPh sb="371" eb="374">
      <t>リュウニュウリョウ</t>
    </rPh>
    <rPh sb="375" eb="377">
      <t>ゲンショウ</t>
    </rPh>
    <rPh sb="381" eb="384">
      <t>ゼンネンド</t>
    </rPh>
    <rPh sb="387" eb="389">
      <t>スウチ</t>
    </rPh>
    <rPh sb="390" eb="392">
      <t>ゲンショウ</t>
    </rPh>
    <rPh sb="402" eb="406">
      <t>ルイジダンタイ</t>
    </rPh>
    <rPh sb="406" eb="408">
      <t>ヘイキン</t>
    </rPh>
    <rPh sb="409" eb="411">
      <t>ウワマワ</t>
    </rPh>
    <phoneticPr fontId="4"/>
  </si>
  <si>
    <t>　建設後50年を経過していない資産が大半であることから、管渠老朽化率及び管渠改善率について、類似団体平均と比較して低い水準となっている。
　今後見込まれる老朽化率の上昇にあたっては、ストックマネジメント計画を活用し、対応を図っていく。</t>
    <phoneticPr fontId="4"/>
  </si>
  <si>
    <t>　市原市の下水道事業について、下水道事業経営戦略の推計（令和3年度～令和12年度）では、人口減少に伴い下水道使用料収入が減少する一方で、固形燃料化施設建設事業、非常電源確保事業、未普及対策事業、浸水対策事業、耐水化事業により投資額が増加し、令和7年度には経費回収率が80%を下回る見込みである。
　ストックマネジメント計画による投資額の平準化、施設の統廃合やダウンサイジングによる維持管理費の縮減、下水道使用料の適正化等、経営基盤の強化に向けた取組を進めていく。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</si>
</sst>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0.1</c:v>
                </c:pt>
                <c:pt idx="4" formatCode="#,##0.00;&quot;△&quot;#,##0.00">
                  <c:v>0</c:v>
                </c:pt>
              </c:numCache>
            </c:numRef>
          </c:val>
          <c:extLst>
            <c:ext xmlns:c16="http://schemas.microsoft.com/office/drawing/2014/chart" uri="{C3380CC4-5D6E-409C-BE32-E72D297353CC}">
              <c16:uniqueId val="{00000000-4E5B-4575-9A2E-4DD6653C97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4E5B-4575-9A2E-4DD6653C97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69.709999999999994</c:v>
                </c:pt>
                <c:pt idx="4">
                  <c:v>59.01</c:v>
                </c:pt>
              </c:numCache>
            </c:numRef>
          </c:val>
          <c:extLst>
            <c:ext xmlns:c16="http://schemas.microsoft.com/office/drawing/2014/chart" uri="{C3380CC4-5D6E-409C-BE32-E72D297353CC}">
              <c16:uniqueId val="{00000000-DE96-4F64-BDC8-6010F886102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61.32</c:v>
                </c:pt>
                <c:pt idx="4">
                  <c:v>61.7</c:v>
                </c:pt>
              </c:numCache>
            </c:numRef>
          </c:val>
          <c:smooth val="0"/>
          <c:extLst>
            <c:ext xmlns:c16="http://schemas.microsoft.com/office/drawing/2014/chart" uri="{C3380CC4-5D6E-409C-BE32-E72D297353CC}">
              <c16:uniqueId val="{00000001-DE96-4F64-BDC8-6010F886102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95.61</c:v>
                </c:pt>
                <c:pt idx="4">
                  <c:v>95.18</c:v>
                </c:pt>
              </c:numCache>
            </c:numRef>
          </c:val>
          <c:extLst>
            <c:ext xmlns:c16="http://schemas.microsoft.com/office/drawing/2014/chart" uri="{C3380CC4-5D6E-409C-BE32-E72D297353CC}">
              <c16:uniqueId val="{00000000-225F-4CB4-AEDD-206A377AF6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94.58</c:v>
                </c:pt>
                <c:pt idx="4">
                  <c:v>94.56</c:v>
                </c:pt>
              </c:numCache>
            </c:numRef>
          </c:val>
          <c:smooth val="0"/>
          <c:extLst>
            <c:ext xmlns:c16="http://schemas.microsoft.com/office/drawing/2014/chart" uri="{C3380CC4-5D6E-409C-BE32-E72D297353CC}">
              <c16:uniqueId val="{00000001-225F-4CB4-AEDD-206A377AF6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102.45</c:v>
                </c:pt>
                <c:pt idx="4">
                  <c:v>100.52</c:v>
                </c:pt>
              </c:numCache>
            </c:numRef>
          </c:val>
          <c:extLst>
            <c:ext xmlns:c16="http://schemas.microsoft.com/office/drawing/2014/chart" uri="{C3380CC4-5D6E-409C-BE32-E72D297353CC}">
              <c16:uniqueId val="{00000000-0E3F-4592-B726-02C53856A9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107.03</c:v>
                </c:pt>
                <c:pt idx="4">
                  <c:v>106.55</c:v>
                </c:pt>
              </c:numCache>
            </c:numRef>
          </c:val>
          <c:smooth val="0"/>
          <c:extLst>
            <c:ext xmlns:c16="http://schemas.microsoft.com/office/drawing/2014/chart" uri="{C3380CC4-5D6E-409C-BE32-E72D297353CC}">
              <c16:uniqueId val="{00000001-0E3F-4592-B726-02C53856A9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4.3</c:v>
                </c:pt>
                <c:pt idx="4">
                  <c:v>8.2100000000000009</c:v>
                </c:pt>
              </c:numCache>
            </c:numRef>
          </c:val>
          <c:extLst>
            <c:ext xmlns:c16="http://schemas.microsoft.com/office/drawing/2014/chart" uri="{C3380CC4-5D6E-409C-BE32-E72D297353CC}">
              <c16:uniqueId val="{00000000-AEE8-472C-B57B-F3D5F5ED64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31.01</c:v>
                </c:pt>
                <c:pt idx="4">
                  <c:v>28.87</c:v>
                </c:pt>
              </c:numCache>
            </c:numRef>
          </c:val>
          <c:smooth val="0"/>
          <c:extLst>
            <c:ext xmlns:c16="http://schemas.microsoft.com/office/drawing/2014/chart" uri="{C3380CC4-5D6E-409C-BE32-E72D297353CC}">
              <c16:uniqueId val="{00000001-AEE8-472C-B57B-F3D5F5ED64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3.21</c:v>
                </c:pt>
                <c:pt idx="4">
                  <c:v>3.8</c:v>
                </c:pt>
              </c:numCache>
            </c:numRef>
          </c:val>
          <c:extLst>
            <c:ext xmlns:c16="http://schemas.microsoft.com/office/drawing/2014/chart" uri="{C3380CC4-5D6E-409C-BE32-E72D297353CC}">
              <c16:uniqueId val="{00000000-60A4-473C-A553-7BACDEC14D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4.95</c:v>
                </c:pt>
                <c:pt idx="4">
                  <c:v>5.64</c:v>
                </c:pt>
              </c:numCache>
            </c:numRef>
          </c:val>
          <c:smooth val="0"/>
          <c:extLst>
            <c:ext xmlns:c16="http://schemas.microsoft.com/office/drawing/2014/chart" uri="{C3380CC4-5D6E-409C-BE32-E72D297353CC}">
              <c16:uniqueId val="{00000001-60A4-473C-A553-7BACDEC14D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26C-49AE-8891-36747193CC8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7.69</c:v>
                </c:pt>
                <c:pt idx="4">
                  <c:v>5.95</c:v>
                </c:pt>
              </c:numCache>
            </c:numRef>
          </c:val>
          <c:smooth val="0"/>
          <c:extLst>
            <c:ext xmlns:c16="http://schemas.microsoft.com/office/drawing/2014/chart" uri="{C3380CC4-5D6E-409C-BE32-E72D297353CC}">
              <c16:uniqueId val="{00000001-726C-49AE-8891-36747193CC8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59.91</c:v>
                </c:pt>
                <c:pt idx="4">
                  <c:v>57.65</c:v>
                </c:pt>
              </c:numCache>
            </c:numRef>
          </c:val>
          <c:extLst>
            <c:ext xmlns:c16="http://schemas.microsoft.com/office/drawing/2014/chart" uri="{C3380CC4-5D6E-409C-BE32-E72D297353CC}">
              <c16:uniqueId val="{00000000-3A22-450C-8376-AF05185891D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73.02</c:v>
                </c:pt>
                <c:pt idx="4">
                  <c:v>72.930000000000007</c:v>
                </c:pt>
              </c:numCache>
            </c:numRef>
          </c:val>
          <c:smooth val="0"/>
          <c:extLst>
            <c:ext xmlns:c16="http://schemas.microsoft.com/office/drawing/2014/chart" uri="{C3380CC4-5D6E-409C-BE32-E72D297353CC}">
              <c16:uniqueId val="{00000001-3A22-450C-8376-AF05185891D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694.93</c:v>
                </c:pt>
                <c:pt idx="4">
                  <c:v>696.99</c:v>
                </c:pt>
              </c:numCache>
            </c:numRef>
          </c:val>
          <c:extLst>
            <c:ext xmlns:c16="http://schemas.microsoft.com/office/drawing/2014/chart" uri="{C3380CC4-5D6E-409C-BE32-E72D297353CC}">
              <c16:uniqueId val="{00000000-8672-498B-BCD1-905BB5A1768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708.89</c:v>
                </c:pt>
                <c:pt idx="4">
                  <c:v>730.52</c:v>
                </c:pt>
              </c:numCache>
            </c:numRef>
          </c:val>
          <c:smooth val="0"/>
          <c:extLst>
            <c:ext xmlns:c16="http://schemas.microsoft.com/office/drawing/2014/chart" uri="{C3380CC4-5D6E-409C-BE32-E72D297353CC}">
              <c16:uniqueId val="{00000001-8672-498B-BCD1-905BB5A1768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96.49</c:v>
                </c:pt>
                <c:pt idx="4">
                  <c:v>94.12</c:v>
                </c:pt>
              </c:numCache>
            </c:numRef>
          </c:val>
          <c:extLst>
            <c:ext xmlns:c16="http://schemas.microsoft.com/office/drawing/2014/chart" uri="{C3380CC4-5D6E-409C-BE32-E72D297353CC}">
              <c16:uniqueId val="{00000000-851E-403E-84D6-58A7CE64D3D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97.91</c:v>
                </c:pt>
                <c:pt idx="4">
                  <c:v>98.61</c:v>
                </c:pt>
              </c:numCache>
            </c:numRef>
          </c:val>
          <c:smooth val="0"/>
          <c:extLst>
            <c:ext xmlns:c16="http://schemas.microsoft.com/office/drawing/2014/chart" uri="{C3380CC4-5D6E-409C-BE32-E72D297353CC}">
              <c16:uniqueId val="{00000001-851E-403E-84D6-58A7CE64D3D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129.1</c:v>
                </c:pt>
                <c:pt idx="4">
                  <c:v>129.80000000000001</c:v>
                </c:pt>
              </c:numCache>
            </c:numRef>
          </c:val>
          <c:extLst>
            <c:ext xmlns:c16="http://schemas.microsoft.com/office/drawing/2014/chart" uri="{C3380CC4-5D6E-409C-BE32-E72D297353CC}">
              <c16:uniqueId val="{00000000-918D-4C92-B15D-0979D0E0F34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144.11000000000001</c:v>
                </c:pt>
                <c:pt idx="4">
                  <c:v>141.24</c:v>
                </c:pt>
              </c:numCache>
            </c:numRef>
          </c:val>
          <c:smooth val="0"/>
          <c:extLst>
            <c:ext xmlns:c16="http://schemas.microsoft.com/office/drawing/2014/chart" uri="{C3380CC4-5D6E-409C-BE32-E72D297353CC}">
              <c16:uniqueId val="{00000001-918D-4C92-B15D-0979D0E0F34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市原市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69">
        <f>データ!S6</f>
        <v>273771</v>
      </c>
      <c r="AM8" s="69"/>
      <c r="AN8" s="69"/>
      <c r="AO8" s="69"/>
      <c r="AP8" s="69"/>
      <c r="AQ8" s="69"/>
      <c r="AR8" s="69"/>
      <c r="AS8" s="69"/>
      <c r="AT8" s="68">
        <f>データ!T6</f>
        <v>368.17</v>
      </c>
      <c r="AU8" s="68"/>
      <c r="AV8" s="68"/>
      <c r="AW8" s="68"/>
      <c r="AX8" s="68"/>
      <c r="AY8" s="68"/>
      <c r="AZ8" s="68"/>
      <c r="BA8" s="68"/>
      <c r="BB8" s="68">
        <f>データ!U6</f>
        <v>743.6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78.569999999999993</v>
      </c>
      <c r="J10" s="68"/>
      <c r="K10" s="68"/>
      <c r="L10" s="68"/>
      <c r="M10" s="68"/>
      <c r="N10" s="68"/>
      <c r="O10" s="68"/>
      <c r="P10" s="68">
        <f>データ!P6</f>
        <v>64.88</v>
      </c>
      <c r="Q10" s="68"/>
      <c r="R10" s="68"/>
      <c r="S10" s="68"/>
      <c r="T10" s="68"/>
      <c r="U10" s="68"/>
      <c r="V10" s="68"/>
      <c r="W10" s="68">
        <f>データ!Q6</f>
        <v>84.63</v>
      </c>
      <c r="X10" s="68"/>
      <c r="Y10" s="68"/>
      <c r="Z10" s="68"/>
      <c r="AA10" s="68"/>
      <c r="AB10" s="68"/>
      <c r="AC10" s="68"/>
      <c r="AD10" s="69">
        <f>データ!R6</f>
        <v>2140</v>
      </c>
      <c r="AE10" s="69"/>
      <c r="AF10" s="69"/>
      <c r="AG10" s="69"/>
      <c r="AH10" s="69"/>
      <c r="AI10" s="69"/>
      <c r="AJ10" s="69"/>
      <c r="AK10" s="2"/>
      <c r="AL10" s="69">
        <f>データ!V6</f>
        <v>177411</v>
      </c>
      <c r="AM10" s="69"/>
      <c r="AN10" s="69"/>
      <c r="AO10" s="69"/>
      <c r="AP10" s="69"/>
      <c r="AQ10" s="69"/>
      <c r="AR10" s="69"/>
      <c r="AS10" s="69"/>
      <c r="AT10" s="68">
        <f>データ!W6</f>
        <v>31.13</v>
      </c>
      <c r="AU10" s="68"/>
      <c r="AV10" s="68"/>
      <c r="AW10" s="68"/>
      <c r="AX10" s="68"/>
      <c r="AY10" s="68"/>
      <c r="AZ10" s="68"/>
      <c r="BA10" s="68"/>
      <c r="BB10" s="68">
        <f>データ!X6</f>
        <v>5699.04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ThAjBkErYTwaMMNMJ3fm32i5mF3yJyvLbLtd8+fHbChlCJ3vIPoKxf5vdGBor1RAY+ID7Q9YStSiwBHTtvakw==" saltValue="Z+AE+DqJsWWpcDhkXRra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122190</v>
      </c>
      <c r="D6" s="33">
        <f t="shared" si="3"/>
        <v>46</v>
      </c>
      <c r="E6" s="33">
        <f t="shared" si="3"/>
        <v>17</v>
      </c>
      <c r="F6" s="33">
        <f t="shared" si="3"/>
        <v>1</v>
      </c>
      <c r="G6" s="33">
        <f t="shared" si="3"/>
        <v>0</v>
      </c>
      <c r="H6" s="33" t="str">
        <f t="shared" si="3"/>
        <v>千葉県　市原市</v>
      </c>
      <c r="I6" s="33" t="str">
        <f t="shared" si="3"/>
        <v>法適用</v>
      </c>
      <c r="J6" s="33" t="str">
        <f t="shared" si="3"/>
        <v>下水道事業</v>
      </c>
      <c r="K6" s="33" t="str">
        <f t="shared" si="3"/>
        <v>公共下水道</v>
      </c>
      <c r="L6" s="33" t="str">
        <f t="shared" si="3"/>
        <v>Ac1</v>
      </c>
      <c r="M6" s="33" t="str">
        <f t="shared" si="3"/>
        <v>非設置</v>
      </c>
      <c r="N6" s="34" t="str">
        <f t="shared" si="3"/>
        <v>-</v>
      </c>
      <c r="O6" s="34">
        <f t="shared" si="3"/>
        <v>78.569999999999993</v>
      </c>
      <c r="P6" s="34">
        <f t="shared" si="3"/>
        <v>64.88</v>
      </c>
      <c r="Q6" s="34">
        <f t="shared" si="3"/>
        <v>84.63</v>
      </c>
      <c r="R6" s="34">
        <f t="shared" si="3"/>
        <v>2140</v>
      </c>
      <c r="S6" s="34">
        <f t="shared" si="3"/>
        <v>273771</v>
      </c>
      <c r="T6" s="34">
        <f t="shared" si="3"/>
        <v>368.17</v>
      </c>
      <c r="U6" s="34">
        <f t="shared" si="3"/>
        <v>743.6</v>
      </c>
      <c r="V6" s="34">
        <f t="shared" si="3"/>
        <v>177411</v>
      </c>
      <c r="W6" s="34">
        <f t="shared" si="3"/>
        <v>31.13</v>
      </c>
      <c r="X6" s="34">
        <f t="shared" si="3"/>
        <v>5699.04</v>
      </c>
      <c r="Y6" s="35" t="str">
        <f>IF(Y7="",NA(),Y7)</f>
        <v>-</v>
      </c>
      <c r="Z6" s="35" t="str">
        <f t="shared" ref="Z6:AH6" si="4">IF(Z7="",NA(),Z7)</f>
        <v>-</v>
      </c>
      <c r="AA6" s="35" t="str">
        <f t="shared" si="4"/>
        <v>-</v>
      </c>
      <c r="AB6" s="35">
        <f t="shared" si="4"/>
        <v>102.45</v>
      </c>
      <c r="AC6" s="35">
        <f t="shared" si="4"/>
        <v>100.52</v>
      </c>
      <c r="AD6" s="35" t="str">
        <f t="shared" si="4"/>
        <v>-</v>
      </c>
      <c r="AE6" s="35" t="str">
        <f t="shared" si="4"/>
        <v>-</v>
      </c>
      <c r="AF6" s="35" t="str">
        <f t="shared" si="4"/>
        <v>-</v>
      </c>
      <c r="AG6" s="35">
        <f t="shared" si="4"/>
        <v>107.03</v>
      </c>
      <c r="AH6" s="35">
        <f t="shared" si="4"/>
        <v>106.55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7.69</v>
      </c>
      <c r="AS6" s="35">
        <f t="shared" si="5"/>
        <v>5.95</v>
      </c>
      <c r="AT6" s="34" t="str">
        <f>IF(AT7="","",IF(AT7="-","【-】","【"&amp;SUBSTITUTE(TEXT(AT7,"#,##0.00"),"-","△")&amp;"】"))</f>
        <v>【3.64】</v>
      </c>
      <c r="AU6" s="35" t="str">
        <f>IF(AU7="",NA(),AU7)</f>
        <v>-</v>
      </c>
      <c r="AV6" s="35" t="str">
        <f t="shared" ref="AV6:BD6" si="6">IF(AV7="",NA(),AV7)</f>
        <v>-</v>
      </c>
      <c r="AW6" s="35" t="str">
        <f t="shared" si="6"/>
        <v>-</v>
      </c>
      <c r="AX6" s="35">
        <f t="shared" si="6"/>
        <v>59.91</v>
      </c>
      <c r="AY6" s="35">
        <f t="shared" si="6"/>
        <v>57.65</v>
      </c>
      <c r="AZ6" s="35" t="str">
        <f t="shared" si="6"/>
        <v>-</v>
      </c>
      <c r="BA6" s="35" t="str">
        <f t="shared" si="6"/>
        <v>-</v>
      </c>
      <c r="BB6" s="35" t="str">
        <f t="shared" si="6"/>
        <v>-</v>
      </c>
      <c r="BC6" s="35">
        <f t="shared" si="6"/>
        <v>73.02</v>
      </c>
      <c r="BD6" s="35">
        <f t="shared" si="6"/>
        <v>72.930000000000007</v>
      </c>
      <c r="BE6" s="34" t="str">
        <f>IF(BE7="","",IF(BE7="-","【-】","【"&amp;SUBSTITUTE(TEXT(BE7,"#,##0.00"),"-","△")&amp;"】"))</f>
        <v>【67.52】</v>
      </c>
      <c r="BF6" s="35" t="str">
        <f>IF(BF7="",NA(),BF7)</f>
        <v>-</v>
      </c>
      <c r="BG6" s="35" t="str">
        <f t="shared" ref="BG6:BO6" si="7">IF(BG7="",NA(),BG7)</f>
        <v>-</v>
      </c>
      <c r="BH6" s="35" t="str">
        <f t="shared" si="7"/>
        <v>-</v>
      </c>
      <c r="BI6" s="35">
        <f t="shared" si="7"/>
        <v>694.93</v>
      </c>
      <c r="BJ6" s="35">
        <f t="shared" si="7"/>
        <v>696.99</v>
      </c>
      <c r="BK6" s="35" t="str">
        <f t="shared" si="7"/>
        <v>-</v>
      </c>
      <c r="BL6" s="35" t="str">
        <f t="shared" si="7"/>
        <v>-</v>
      </c>
      <c r="BM6" s="35" t="str">
        <f t="shared" si="7"/>
        <v>-</v>
      </c>
      <c r="BN6" s="35">
        <f t="shared" si="7"/>
        <v>708.89</v>
      </c>
      <c r="BO6" s="35">
        <f t="shared" si="7"/>
        <v>730.52</v>
      </c>
      <c r="BP6" s="34" t="str">
        <f>IF(BP7="","",IF(BP7="-","【-】","【"&amp;SUBSTITUTE(TEXT(BP7,"#,##0.00"),"-","△")&amp;"】"))</f>
        <v>【705.21】</v>
      </c>
      <c r="BQ6" s="35" t="str">
        <f>IF(BQ7="",NA(),BQ7)</f>
        <v>-</v>
      </c>
      <c r="BR6" s="35" t="str">
        <f t="shared" ref="BR6:BZ6" si="8">IF(BR7="",NA(),BR7)</f>
        <v>-</v>
      </c>
      <c r="BS6" s="35" t="str">
        <f t="shared" si="8"/>
        <v>-</v>
      </c>
      <c r="BT6" s="35">
        <f t="shared" si="8"/>
        <v>96.49</v>
      </c>
      <c r="BU6" s="35">
        <f t="shared" si="8"/>
        <v>94.12</v>
      </c>
      <c r="BV6" s="35" t="str">
        <f t="shared" si="8"/>
        <v>-</v>
      </c>
      <c r="BW6" s="35" t="str">
        <f t="shared" si="8"/>
        <v>-</v>
      </c>
      <c r="BX6" s="35" t="str">
        <f t="shared" si="8"/>
        <v>-</v>
      </c>
      <c r="BY6" s="35">
        <f t="shared" si="8"/>
        <v>97.91</v>
      </c>
      <c r="BZ6" s="35">
        <f t="shared" si="8"/>
        <v>98.61</v>
      </c>
      <c r="CA6" s="34" t="str">
        <f>IF(CA7="","",IF(CA7="-","【-】","【"&amp;SUBSTITUTE(TEXT(CA7,"#,##0.00"),"-","△")&amp;"】"))</f>
        <v>【98.96】</v>
      </c>
      <c r="CB6" s="35" t="str">
        <f>IF(CB7="",NA(),CB7)</f>
        <v>-</v>
      </c>
      <c r="CC6" s="35" t="str">
        <f t="shared" ref="CC6:CK6" si="9">IF(CC7="",NA(),CC7)</f>
        <v>-</v>
      </c>
      <c r="CD6" s="35" t="str">
        <f t="shared" si="9"/>
        <v>-</v>
      </c>
      <c r="CE6" s="35">
        <f t="shared" si="9"/>
        <v>129.1</v>
      </c>
      <c r="CF6" s="35">
        <f t="shared" si="9"/>
        <v>129.80000000000001</v>
      </c>
      <c r="CG6" s="35" t="str">
        <f t="shared" si="9"/>
        <v>-</v>
      </c>
      <c r="CH6" s="35" t="str">
        <f t="shared" si="9"/>
        <v>-</v>
      </c>
      <c r="CI6" s="35" t="str">
        <f t="shared" si="9"/>
        <v>-</v>
      </c>
      <c r="CJ6" s="35">
        <f t="shared" si="9"/>
        <v>144.11000000000001</v>
      </c>
      <c r="CK6" s="35">
        <f t="shared" si="9"/>
        <v>141.24</v>
      </c>
      <c r="CL6" s="34" t="str">
        <f>IF(CL7="","",IF(CL7="-","【-】","【"&amp;SUBSTITUTE(TEXT(CL7,"#,##0.00"),"-","△")&amp;"】"))</f>
        <v>【134.52】</v>
      </c>
      <c r="CM6" s="35" t="str">
        <f>IF(CM7="",NA(),CM7)</f>
        <v>-</v>
      </c>
      <c r="CN6" s="35" t="str">
        <f t="shared" ref="CN6:CV6" si="10">IF(CN7="",NA(),CN7)</f>
        <v>-</v>
      </c>
      <c r="CO6" s="35" t="str">
        <f t="shared" si="10"/>
        <v>-</v>
      </c>
      <c r="CP6" s="35">
        <f t="shared" si="10"/>
        <v>69.709999999999994</v>
      </c>
      <c r="CQ6" s="35">
        <f t="shared" si="10"/>
        <v>59.01</v>
      </c>
      <c r="CR6" s="35" t="str">
        <f t="shared" si="10"/>
        <v>-</v>
      </c>
      <c r="CS6" s="35" t="str">
        <f t="shared" si="10"/>
        <v>-</v>
      </c>
      <c r="CT6" s="35" t="str">
        <f t="shared" si="10"/>
        <v>-</v>
      </c>
      <c r="CU6" s="35">
        <f t="shared" si="10"/>
        <v>61.32</v>
      </c>
      <c r="CV6" s="35">
        <f t="shared" si="10"/>
        <v>61.7</v>
      </c>
      <c r="CW6" s="34" t="str">
        <f>IF(CW7="","",IF(CW7="-","【-】","【"&amp;SUBSTITUTE(TEXT(CW7,"#,##0.00"),"-","△")&amp;"】"))</f>
        <v>【59.57】</v>
      </c>
      <c r="CX6" s="35" t="str">
        <f>IF(CX7="",NA(),CX7)</f>
        <v>-</v>
      </c>
      <c r="CY6" s="35" t="str">
        <f t="shared" ref="CY6:DG6" si="11">IF(CY7="",NA(),CY7)</f>
        <v>-</v>
      </c>
      <c r="CZ6" s="35" t="str">
        <f t="shared" si="11"/>
        <v>-</v>
      </c>
      <c r="DA6" s="35">
        <f t="shared" si="11"/>
        <v>95.61</v>
      </c>
      <c r="DB6" s="35">
        <f t="shared" si="11"/>
        <v>95.18</v>
      </c>
      <c r="DC6" s="35" t="str">
        <f t="shared" si="11"/>
        <v>-</v>
      </c>
      <c r="DD6" s="35" t="str">
        <f t="shared" si="11"/>
        <v>-</v>
      </c>
      <c r="DE6" s="35" t="str">
        <f t="shared" si="11"/>
        <v>-</v>
      </c>
      <c r="DF6" s="35">
        <f t="shared" si="11"/>
        <v>94.58</v>
      </c>
      <c r="DG6" s="35">
        <f t="shared" si="11"/>
        <v>94.56</v>
      </c>
      <c r="DH6" s="34" t="str">
        <f>IF(DH7="","",IF(DH7="-","【-】","【"&amp;SUBSTITUTE(TEXT(DH7,"#,##0.00"),"-","△")&amp;"】"))</f>
        <v>【95.57】</v>
      </c>
      <c r="DI6" s="35" t="str">
        <f>IF(DI7="",NA(),DI7)</f>
        <v>-</v>
      </c>
      <c r="DJ6" s="35" t="str">
        <f t="shared" ref="DJ6:DR6" si="12">IF(DJ7="",NA(),DJ7)</f>
        <v>-</v>
      </c>
      <c r="DK6" s="35" t="str">
        <f t="shared" si="12"/>
        <v>-</v>
      </c>
      <c r="DL6" s="35">
        <f t="shared" si="12"/>
        <v>4.3</v>
      </c>
      <c r="DM6" s="35">
        <f t="shared" si="12"/>
        <v>8.2100000000000009</v>
      </c>
      <c r="DN6" s="35" t="str">
        <f t="shared" si="12"/>
        <v>-</v>
      </c>
      <c r="DO6" s="35" t="str">
        <f t="shared" si="12"/>
        <v>-</v>
      </c>
      <c r="DP6" s="35" t="str">
        <f t="shared" si="12"/>
        <v>-</v>
      </c>
      <c r="DQ6" s="35">
        <f t="shared" si="12"/>
        <v>31.01</v>
      </c>
      <c r="DR6" s="35">
        <f t="shared" si="12"/>
        <v>28.87</v>
      </c>
      <c r="DS6" s="34" t="str">
        <f>IF(DS7="","",IF(DS7="-","【-】","【"&amp;SUBSTITUTE(TEXT(DS7,"#,##0.00"),"-","△")&amp;"】"))</f>
        <v>【36.52】</v>
      </c>
      <c r="DT6" s="35" t="str">
        <f>IF(DT7="",NA(),DT7)</f>
        <v>-</v>
      </c>
      <c r="DU6" s="35" t="str">
        <f t="shared" ref="DU6:EC6" si="13">IF(DU7="",NA(),DU7)</f>
        <v>-</v>
      </c>
      <c r="DV6" s="35" t="str">
        <f t="shared" si="13"/>
        <v>-</v>
      </c>
      <c r="DW6" s="35">
        <f t="shared" si="13"/>
        <v>3.21</v>
      </c>
      <c r="DX6" s="35">
        <f t="shared" si="13"/>
        <v>3.8</v>
      </c>
      <c r="DY6" s="35" t="str">
        <f t="shared" si="13"/>
        <v>-</v>
      </c>
      <c r="DZ6" s="35" t="str">
        <f t="shared" si="13"/>
        <v>-</v>
      </c>
      <c r="EA6" s="35" t="str">
        <f t="shared" si="13"/>
        <v>-</v>
      </c>
      <c r="EB6" s="35">
        <f t="shared" si="13"/>
        <v>4.95</v>
      </c>
      <c r="EC6" s="35">
        <f t="shared" si="13"/>
        <v>5.64</v>
      </c>
      <c r="ED6" s="34" t="str">
        <f>IF(ED7="","",IF(ED7="-","【-】","【"&amp;SUBSTITUTE(TEXT(ED7,"#,##0.00"),"-","△")&amp;"】"))</f>
        <v>【5.72】</v>
      </c>
      <c r="EE6" s="35" t="str">
        <f>IF(EE7="",NA(),EE7)</f>
        <v>-</v>
      </c>
      <c r="EF6" s="35" t="str">
        <f t="shared" ref="EF6:EN6" si="14">IF(EF7="",NA(),EF7)</f>
        <v>-</v>
      </c>
      <c r="EG6" s="35" t="str">
        <f t="shared" si="14"/>
        <v>-</v>
      </c>
      <c r="EH6" s="35">
        <f t="shared" si="14"/>
        <v>0.1</v>
      </c>
      <c r="EI6" s="34">
        <f t="shared" si="14"/>
        <v>0</v>
      </c>
      <c r="EJ6" s="35" t="str">
        <f t="shared" si="14"/>
        <v>-</v>
      </c>
      <c r="EK6" s="35" t="str">
        <f t="shared" si="14"/>
        <v>-</v>
      </c>
      <c r="EL6" s="35" t="str">
        <f t="shared" si="14"/>
        <v>-</v>
      </c>
      <c r="EM6" s="35">
        <f t="shared" si="14"/>
        <v>0.19</v>
      </c>
      <c r="EN6" s="35">
        <f t="shared" si="14"/>
        <v>0.19</v>
      </c>
      <c r="EO6" s="34" t="str">
        <f>IF(EO7="","",IF(EO7="-","【-】","【"&amp;SUBSTITUTE(TEXT(EO7,"#,##0.00"),"-","△")&amp;"】"))</f>
        <v>【0.30】</v>
      </c>
    </row>
    <row r="7" spans="1:148" s="36" customFormat="1" x14ac:dyDescent="0.15">
      <c r="A7" s="28"/>
      <c r="B7" s="37">
        <v>2020</v>
      </c>
      <c r="C7" s="37">
        <v>122190</v>
      </c>
      <c r="D7" s="37">
        <v>46</v>
      </c>
      <c r="E7" s="37">
        <v>17</v>
      </c>
      <c r="F7" s="37">
        <v>1</v>
      </c>
      <c r="G7" s="37">
        <v>0</v>
      </c>
      <c r="H7" s="37" t="s">
        <v>96</v>
      </c>
      <c r="I7" s="37" t="s">
        <v>97</v>
      </c>
      <c r="J7" s="37" t="s">
        <v>98</v>
      </c>
      <c r="K7" s="37" t="s">
        <v>99</v>
      </c>
      <c r="L7" s="37" t="s">
        <v>100</v>
      </c>
      <c r="M7" s="37" t="s">
        <v>101</v>
      </c>
      <c r="N7" s="38" t="s">
        <v>102</v>
      </c>
      <c r="O7" s="38">
        <v>78.569999999999993</v>
      </c>
      <c r="P7" s="38">
        <v>64.88</v>
      </c>
      <c r="Q7" s="38">
        <v>84.63</v>
      </c>
      <c r="R7" s="38">
        <v>2140</v>
      </c>
      <c r="S7" s="38">
        <v>273771</v>
      </c>
      <c r="T7" s="38">
        <v>368.17</v>
      </c>
      <c r="U7" s="38">
        <v>743.6</v>
      </c>
      <c r="V7" s="38">
        <v>177411</v>
      </c>
      <c r="W7" s="38">
        <v>31.13</v>
      </c>
      <c r="X7" s="38">
        <v>5699.04</v>
      </c>
      <c r="Y7" s="38" t="s">
        <v>102</v>
      </c>
      <c r="Z7" s="38" t="s">
        <v>102</v>
      </c>
      <c r="AA7" s="38" t="s">
        <v>102</v>
      </c>
      <c r="AB7" s="38">
        <v>102.45</v>
      </c>
      <c r="AC7" s="38">
        <v>100.52</v>
      </c>
      <c r="AD7" s="38" t="s">
        <v>102</v>
      </c>
      <c r="AE7" s="38" t="s">
        <v>102</v>
      </c>
      <c r="AF7" s="38" t="s">
        <v>102</v>
      </c>
      <c r="AG7" s="38">
        <v>107.03</v>
      </c>
      <c r="AH7" s="38">
        <v>106.55</v>
      </c>
      <c r="AI7" s="38">
        <v>106.67</v>
      </c>
      <c r="AJ7" s="38" t="s">
        <v>102</v>
      </c>
      <c r="AK7" s="38" t="s">
        <v>102</v>
      </c>
      <c r="AL7" s="38" t="s">
        <v>102</v>
      </c>
      <c r="AM7" s="38">
        <v>0</v>
      </c>
      <c r="AN7" s="38">
        <v>0</v>
      </c>
      <c r="AO7" s="38" t="s">
        <v>102</v>
      </c>
      <c r="AP7" s="38" t="s">
        <v>102</v>
      </c>
      <c r="AQ7" s="38" t="s">
        <v>102</v>
      </c>
      <c r="AR7" s="38">
        <v>7.69</v>
      </c>
      <c r="AS7" s="38">
        <v>5.95</v>
      </c>
      <c r="AT7" s="38">
        <v>3.64</v>
      </c>
      <c r="AU7" s="38" t="s">
        <v>102</v>
      </c>
      <c r="AV7" s="38" t="s">
        <v>102</v>
      </c>
      <c r="AW7" s="38" t="s">
        <v>102</v>
      </c>
      <c r="AX7" s="38">
        <v>59.91</v>
      </c>
      <c r="AY7" s="38">
        <v>57.65</v>
      </c>
      <c r="AZ7" s="38" t="s">
        <v>102</v>
      </c>
      <c r="BA7" s="38" t="s">
        <v>102</v>
      </c>
      <c r="BB7" s="38" t="s">
        <v>102</v>
      </c>
      <c r="BC7" s="38">
        <v>73.02</v>
      </c>
      <c r="BD7" s="38">
        <v>72.930000000000007</v>
      </c>
      <c r="BE7" s="38">
        <v>67.52</v>
      </c>
      <c r="BF7" s="38" t="s">
        <v>102</v>
      </c>
      <c r="BG7" s="38" t="s">
        <v>102</v>
      </c>
      <c r="BH7" s="38" t="s">
        <v>102</v>
      </c>
      <c r="BI7" s="38">
        <v>694.93</v>
      </c>
      <c r="BJ7" s="38">
        <v>696.99</v>
      </c>
      <c r="BK7" s="38" t="s">
        <v>102</v>
      </c>
      <c r="BL7" s="38" t="s">
        <v>102</v>
      </c>
      <c r="BM7" s="38" t="s">
        <v>102</v>
      </c>
      <c r="BN7" s="38">
        <v>708.89</v>
      </c>
      <c r="BO7" s="38">
        <v>730.52</v>
      </c>
      <c r="BP7" s="38">
        <v>705.21</v>
      </c>
      <c r="BQ7" s="38" t="s">
        <v>102</v>
      </c>
      <c r="BR7" s="38" t="s">
        <v>102</v>
      </c>
      <c r="BS7" s="38" t="s">
        <v>102</v>
      </c>
      <c r="BT7" s="38">
        <v>96.49</v>
      </c>
      <c r="BU7" s="38">
        <v>94.12</v>
      </c>
      <c r="BV7" s="38" t="s">
        <v>102</v>
      </c>
      <c r="BW7" s="38" t="s">
        <v>102</v>
      </c>
      <c r="BX7" s="38" t="s">
        <v>102</v>
      </c>
      <c r="BY7" s="38">
        <v>97.91</v>
      </c>
      <c r="BZ7" s="38">
        <v>98.61</v>
      </c>
      <c r="CA7" s="38">
        <v>98.96</v>
      </c>
      <c r="CB7" s="38" t="s">
        <v>102</v>
      </c>
      <c r="CC7" s="38" t="s">
        <v>102</v>
      </c>
      <c r="CD7" s="38" t="s">
        <v>102</v>
      </c>
      <c r="CE7" s="38">
        <v>129.1</v>
      </c>
      <c r="CF7" s="38">
        <v>129.80000000000001</v>
      </c>
      <c r="CG7" s="38" t="s">
        <v>102</v>
      </c>
      <c r="CH7" s="38" t="s">
        <v>102</v>
      </c>
      <c r="CI7" s="38" t="s">
        <v>102</v>
      </c>
      <c r="CJ7" s="38">
        <v>144.11000000000001</v>
      </c>
      <c r="CK7" s="38">
        <v>141.24</v>
      </c>
      <c r="CL7" s="38">
        <v>134.52000000000001</v>
      </c>
      <c r="CM7" s="38" t="s">
        <v>102</v>
      </c>
      <c r="CN7" s="38" t="s">
        <v>102</v>
      </c>
      <c r="CO7" s="38" t="s">
        <v>102</v>
      </c>
      <c r="CP7" s="38">
        <v>69.709999999999994</v>
      </c>
      <c r="CQ7" s="38">
        <v>59.01</v>
      </c>
      <c r="CR7" s="38" t="s">
        <v>102</v>
      </c>
      <c r="CS7" s="38" t="s">
        <v>102</v>
      </c>
      <c r="CT7" s="38" t="s">
        <v>102</v>
      </c>
      <c r="CU7" s="38">
        <v>61.32</v>
      </c>
      <c r="CV7" s="38">
        <v>61.7</v>
      </c>
      <c r="CW7" s="38">
        <v>59.57</v>
      </c>
      <c r="CX7" s="38" t="s">
        <v>102</v>
      </c>
      <c r="CY7" s="38" t="s">
        <v>102</v>
      </c>
      <c r="CZ7" s="38" t="s">
        <v>102</v>
      </c>
      <c r="DA7" s="38">
        <v>95.61</v>
      </c>
      <c r="DB7" s="38">
        <v>95.18</v>
      </c>
      <c r="DC7" s="38" t="s">
        <v>102</v>
      </c>
      <c r="DD7" s="38" t="s">
        <v>102</v>
      </c>
      <c r="DE7" s="38" t="s">
        <v>102</v>
      </c>
      <c r="DF7" s="38">
        <v>94.58</v>
      </c>
      <c r="DG7" s="38">
        <v>94.56</v>
      </c>
      <c r="DH7" s="38">
        <v>95.57</v>
      </c>
      <c r="DI7" s="38" t="s">
        <v>102</v>
      </c>
      <c r="DJ7" s="38" t="s">
        <v>102</v>
      </c>
      <c r="DK7" s="38" t="s">
        <v>102</v>
      </c>
      <c r="DL7" s="38">
        <v>4.3</v>
      </c>
      <c r="DM7" s="38">
        <v>8.2100000000000009</v>
      </c>
      <c r="DN7" s="38" t="s">
        <v>102</v>
      </c>
      <c r="DO7" s="38" t="s">
        <v>102</v>
      </c>
      <c r="DP7" s="38" t="s">
        <v>102</v>
      </c>
      <c r="DQ7" s="38">
        <v>31.01</v>
      </c>
      <c r="DR7" s="38">
        <v>28.87</v>
      </c>
      <c r="DS7" s="38">
        <v>36.520000000000003</v>
      </c>
      <c r="DT7" s="38" t="s">
        <v>102</v>
      </c>
      <c r="DU7" s="38" t="s">
        <v>102</v>
      </c>
      <c r="DV7" s="38" t="s">
        <v>102</v>
      </c>
      <c r="DW7" s="38">
        <v>3.21</v>
      </c>
      <c r="DX7" s="38">
        <v>3.8</v>
      </c>
      <c r="DY7" s="38" t="s">
        <v>102</v>
      </c>
      <c r="DZ7" s="38" t="s">
        <v>102</v>
      </c>
      <c r="EA7" s="38" t="s">
        <v>102</v>
      </c>
      <c r="EB7" s="38">
        <v>4.95</v>
      </c>
      <c r="EC7" s="38">
        <v>5.64</v>
      </c>
      <c r="ED7" s="38">
        <v>5.72</v>
      </c>
      <c r="EE7" s="38" t="s">
        <v>102</v>
      </c>
      <c r="EF7" s="38" t="s">
        <v>102</v>
      </c>
      <c r="EG7" s="38" t="s">
        <v>102</v>
      </c>
      <c r="EH7" s="38">
        <v>0.1</v>
      </c>
      <c r="EI7" s="38">
        <v>0</v>
      </c>
      <c r="EJ7" s="38" t="s">
        <v>102</v>
      </c>
      <c r="EK7" s="38" t="s">
        <v>102</v>
      </c>
      <c r="EL7" s="38" t="s">
        <v>102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2022-02-04T08:11:45Z</cp:lastPrinted>
  <dcterms:created xsi:type="dcterms:W3CDTF">2021-12-03T07:10:16Z</dcterms:created>
  <dcterms:modified xsi:type="dcterms:W3CDTF">2022-02-04T08:12:32Z</dcterms:modified>
  <cp:category/>
</cp:coreProperties>
</file>