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40駐車場\"/>
    </mc:Choice>
  </mc:AlternateContent>
  <workbookProtection workbookAlgorithmName="SHA-512" workbookHashValue="Fn1gywMIc8m7i/Uk2j0pp6NQ2PwQpbuTMHLhI4s6fJSOEj49yCiKt8RGiZvCDx1WM3pa8MPoNaF9FJYmcLrVNg==" workbookSaltValue="Ag4MVnQ752lqDk/bV7gMT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IT76" i="4"/>
  <c r="CS51" i="4"/>
  <c r="HJ30" i="4"/>
  <c r="BZ76" i="4"/>
  <c r="MA51" i="4"/>
  <c r="CS30" i="4"/>
  <c r="C11" i="5"/>
  <c r="D11" i="5"/>
  <c r="E11" i="5"/>
  <c r="B11" i="5"/>
  <c r="BK76" i="4" l="1"/>
  <c r="LH51" i="4"/>
  <c r="BZ51" i="4"/>
  <c r="GQ30" i="4"/>
  <c r="BZ30" i="4"/>
  <c r="LT76" i="4"/>
  <c r="GQ51" i="4"/>
  <c r="LH30" i="4"/>
  <c r="IE76" i="4"/>
  <c r="BG30" i="4"/>
  <c r="LE76" i="4"/>
  <c r="AV76" i="4"/>
  <c r="KO51" i="4"/>
  <c r="KO30" i="4"/>
  <c r="FX51" i="4"/>
  <c r="HP76" i="4"/>
  <c r="BG51" i="4"/>
  <c r="FX30" i="4"/>
  <c r="HA76" i="4"/>
  <c r="AN51" i="4"/>
  <c r="FE30" i="4"/>
  <c r="JV51" i="4"/>
  <c r="AN30" i="4"/>
  <c r="FE51" i="4"/>
  <c r="JV30" i="4"/>
  <c r="AG76" i="4"/>
  <c r="KP76"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<sst xmlns="http://schemas.openxmlformats.org/spreadsheetml/2006/main" count="278" uniqueCount="137">
  <si>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</si>
  <si>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</si>
  <si>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</si>
  <si>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</si>
  <si>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</si>
  <si>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</si>
  <si>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</si>
  <si>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</si>
  <si>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</si>
  <si>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</si>
  <si>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</si>
  <si>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</si>
  <si>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</si>
  <si>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</si>
  <si>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</si>
  <si>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</si>
  <si>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</si>
  <si>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</si>
  <si>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</si>
  <si>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</si>
  <si>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</si>
  <si>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</si>
  <si>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</si>
  <si>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</si>
  <si>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</si>
  <si>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</si>
  <si>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</si>
  <si>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</si>
  <si>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</si>
  <si>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</si>
  <si>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</si>
  <si>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</si>
  <si>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</si>
  <si>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</si>
  <si>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</si>
  <si>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</si>
  <si>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</si>
  <si>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</si>
  <si>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</si>
  <si>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</si>
  <si>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</si>
  <si>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</si>
  <si>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</si>
  <si>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</si>
  <si>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</si>
  <si>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</si>
  <si>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</si>
  <si>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</si>
  <si>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</si>
  <si>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</si>
  <si>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</si>
  <si>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</si>
  <si>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</si>
  <si>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</si>
  <si>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</si>
  <si>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</si>
  <si>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</si>
  <si>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</si>
  <si>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</si>
  <si>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</si>
  <si>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</si>
  <si>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</si>
  <si>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</si>
  <si>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</si>
  <si>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</si>
  <si>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</si>
  <si>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</si>
  <si>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</si>
  <si>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</si>
  <si>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</si>
  <si>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</si>
  <si>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</si>
  <si>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</si>
  <si>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</si>
  <si>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</si>
  <si>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</si>
  <si>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</si>
  <si>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</si>
  <si>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</si>
  <si>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</si>
  <si>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</si>
  <si>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</si>
  <si>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</si>
  <si>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</si>
  <si>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</si>
  <si>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</si>
  <si>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</si>
  <si>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</si>
  <si>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</si>
  <si>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</si>
  <si>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</si>
  <si>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</si>
  <si>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</si>
  <si>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</si>
  <si>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</si>
  <si>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</si>
  <si>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</si>
  <si>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</si>
  <si>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</si>
  <si>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</si>
  <si>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</si>
  <si>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</si>
  <si>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</si>
  <si>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</si>
  <si>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当該値(N)</t>
    <phoneticPr fontId="5"/>
  </si>
  <si>
    <t>当該値(N-4)</t>
    <phoneticPr fontId="5"/>
  </si>
  <si>
    <t>当該値(N-3)</t>
    <phoneticPr fontId="5"/>
  </si>
  <si>
    <t>当該値(N-1)</t>
    <phoneticPr fontId="5"/>
  </si>
  <si>
    <t>当該値(N-2)</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</si>
  <si>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</si>
  <si>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</si>
  <si>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</si>
  <si>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</si>
  <si>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</si>
  <si>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</si>
  <si>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柏市</t>
  </si>
  <si>
    <t>柏市市営駐車場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</si>
  <si>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</si>
  <si>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</si>
  <si>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</si>
  <si>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</si>
  <si>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</si>
  <si>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</si>
  <si>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</si>
  <si>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</si>
  <si>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</si>
  <si>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</si>
  <si>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</si>
  <si>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</si>
  <si>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</si>
  <si>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</si>
  <si>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</si>
  <si>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</si>
  <si>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「⑦敷地の地価」は記載している金額のとおりである。
　「⑩企業債残高対料金収入比率」は，数値が低いことが望ましいとされているところ，企業債残高は存在しないため，０％である。
　駐車場の敷地は，地権者と定期借地権設定契約によって借用し，駐車場を運営しており，事業廃止，民間譲渡は現時点では困難と判断する。
　社会情勢の変化や今後の駐車場としての在り方を見極めた上で方向性を決めるとともに，当面は，駐車場として事業を行うため，老朽化に伴う大規模な修繕が必要となる。</t>
    <phoneticPr fontId="5"/>
  </si>
  <si>
    <t>　平成３０年度から，指定管理者が変更し，運営方法の変更や企業努力等により，駐車台数が増加したことから稼働率の上昇，収益が増加傾向にあり，令和元年度は，平成３０年度を上回る数値となり，経営状態は安定していると判断する。
　しかし，令和２年度は，新型コロナウィルスの感染拡大による影響を受けた。
①収益的収支比率，④売上高ＧＯＰ比率，⑤ＥＢＩＴＤＡ，⑪稼働率について，令和２年度は，令和元年度を下回ったものの，平成３０年度の９０％以上は確保しており，類似施設と比較すると，良好な状況である。</t>
    <rPh sb="223" eb="225">
      <t>ルイジ</t>
    </rPh>
    <rPh sb="225" eb="227">
      <t>シセツ</t>
    </rPh>
    <rPh sb="228" eb="230">
      <t>ヒカク</t>
    </rPh>
    <rPh sb="234" eb="236">
      <t>リョウコウ</t>
    </rPh>
    <rPh sb="237" eb="239">
      <t>ジョウキョウ</t>
    </rPh>
    <phoneticPr fontId="5"/>
  </si>
  <si>
    <t>　「⑪稼働率」は，本市においては平成２９年度まで減少傾向にあった。その後，令和元年度までは微増傾向となり，令和２年度は，平成２８年度と同水準となった。
　ただし，類似施設と比較して，数値が高いことから，安定した収容台数を確保していると判断する。</t>
    <phoneticPr fontId="5"/>
  </si>
  <si>
    <t>　「①収益的収支比率」は，１００％以上となっていることが必要であるところ，本市は約２６６％であり，令和元年度は下回るが，平成３０年度と同等で，引き続き黒字となっている。
　「②他会計補助金比率」及び「③駐車場台数一台当たりの他会計補助金額」は，数値が低いことが望ましいとされているところ，償還金を全額返還しているため，０％である。
　「④売上高ＧＯＰ比率」は，数値が高いことが望ましいとされているところ，ほぼ横ばいの数値が続いていたが，令和２年度は約６２％となり，令和元年度を下回ったものの類似施設平均を大きく上回っており，高い状況である。
　継続した成長を判断する指標である「⑤ＥＢＩＴＤＡ」は，数値が大きいことが望ましいとされているところ，平成３０年度から回復傾向にあり，令和２年度は約６７０００千円となり，令和元年度を下回ったものの類似施設平均を大きく上回っており，大きい状況である。</t>
    <rPh sb="51" eb="52">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</si>
</sst>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106.5</c:v>
                </c:pt>
                <c:pt idx="1">
                  <c:v>45.2</c:v>
                </c:pt>
                <c:pt idx="2">
                  <c:v>280.39999999999998</c:v>
                </c:pt>
                <c:pt idx="3">
                  <c:v>388.5</c:v>
                </c:pt>
                <c:pt idx="4">
                  <c:v>266.2</c:v>
                </c:pt>
              </c:numCache>
            </c:numRef>
          </c:val>
          <c:extLst>
            <c:ext xmlns:c16="http://schemas.microsoft.com/office/drawing/2014/chart" uri="{C3380CC4-5D6E-409C-BE32-E72D297353CC}">
              <c16:uniqueId val="{00000000-C975-4442-8C01-C64E2EBD8A3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C975-4442-8C01-C64E2EBD8A3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156.9</c:v>
                </c:pt>
                <c:pt idx="1">
                  <c:v>0</c:v>
                </c:pt>
                <c:pt idx="2">
                  <c:v>0</c:v>
                </c:pt>
                <c:pt idx="3">
                  <c:v>0</c:v>
                </c:pt>
                <c:pt idx="4">
                  <c:v>0</c:v>
                </c:pt>
              </c:numCache>
            </c:numRef>
          </c:val>
          <c:extLst>
            <c:ext xmlns:c16="http://schemas.microsoft.com/office/drawing/2014/chart" uri="{C3380CC4-5D6E-409C-BE32-E72D297353CC}">
              <c16:uniqueId val="{00000000-5DBB-47CA-A959-91603AB86FA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5DBB-47CA-A959-91603AB86FA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A0D-4B18-9357-8820A78FEE6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A0D-4B18-9357-8820A78FEE6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C24-44DB-A5F0-0B6176233B3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C24-44DB-A5F0-0B6176233B3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2.8</c:v>
                </c:pt>
                <c:pt idx="1">
                  <c:v>1.2</c:v>
                </c:pt>
                <c:pt idx="2">
                  <c:v>0</c:v>
                </c:pt>
                <c:pt idx="3">
                  <c:v>0</c:v>
                </c:pt>
                <c:pt idx="4">
                  <c:v>0</c:v>
                </c:pt>
              </c:numCache>
            </c:numRef>
          </c:val>
          <c:extLst>
            <c:ext xmlns:c16="http://schemas.microsoft.com/office/drawing/2014/chart" uri="{C3380CC4-5D6E-409C-BE32-E72D297353CC}">
              <c16:uniqueId val="{00000000-7B2C-4709-AE19-06B6C36C3DF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7B2C-4709-AE19-06B6C36C3DF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44</c:v>
                </c:pt>
                <c:pt idx="1">
                  <c:v>29</c:v>
                </c:pt>
                <c:pt idx="2">
                  <c:v>0</c:v>
                </c:pt>
                <c:pt idx="3">
                  <c:v>0</c:v>
                </c:pt>
                <c:pt idx="4">
                  <c:v>0</c:v>
                </c:pt>
              </c:numCache>
            </c:numRef>
          </c:val>
          <c:extLst>
            <c:ext xmlns:c16="http://schemas.microsoft.com/office/drawing/2014/chart" uri="{C3380CC4-5D6E-409C-BE32-E72D297353CC}">
              <c16:uniqueId val="{00000000-E420-465D-B104-367DC3A46E2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E420-465D-B104-367DC3A46E2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197.6</c:v>
                </c:pt>
                <c:pt idx="1">
                  <c:v>179.6</c:v>
                </c:pt>
                <c:pt idx="2">
                  <c:v>224.2</c:v>
                </c:pt>
                <c:pt idx="3">
                  <c:v>227</c:v>
                </c:pt>
                <c:pt idx="4">
                  <c:v>204.7</c:v>
                </c:pt>
              </c:numCache>
            </c:numRef>
          </c:val>
          <c:extLst>
            <c:ext xmlns:c16="http://schemas.microsoft.com/office/drawing/2014/chart" uri="{C3380CC4-5D6E-409C-BE32-E72D297353CC}">
              <c16:uniqueId val="{00000000-8062-4301-9A61-167D4153567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8062-4301-9A61-167D4153567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65.3</c:v>
                </c:pt>
                <c:pt idx="1">
                  <c:v>30.4</c:v>
                </c:pt>
                <c:pt idx="2">
                  <c:v>28.7</c:v>
                </c:pt>
                <c:pt idx="3">
                  <c:v>74.2</c:v>
                </c:pt>
                <c:pt idx="4">
                  <c:v>62.4</c:v>
                </c:pt>
              </c:numCache>
            </c:numRef>
          </c:val>
          <c:extLst>
            <c:ext xmlns:c16="http://schemas.microsoft.com/office/drawing/2014/chart" uri="{C3380CC4-5D6E-409C-BE32-E72D297353CC}">
              <c16:uniqueId val="{00000000-9E5D-4CB1-A861-1481837BB59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9E5D-4CB1-A861-1481837BB59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82513</c:v>
                </c:pt>
                <c:pt idx="1">
                  <c:v>55780</c:v>
                </c:pt>
                <c:pt idx="2">
                  <c:v>60552</c:v>
                </c:pt>
                <c:pt idx="3">
                  <c:v>76585</c:v>
                </c:pt>
                <c:pt idx="4">
                  <c:v>67247</c:v>
                </c:pt>
              </c:numCache>
            </c:numRef>
          </c:val>
          <c:extLst>
            <c:ext xmlns:c16="http://schemas.microsoft.com/office/drawing/2014/chart" uri="{C3380CC4-5D6E-409C-BE32-E72D297353CC}">
              <c16:uniqueId val="{00000000-48FF-49B3-9409-BEBA46F8CDF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48FF-49B3-9409-BEBA46F8CDF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千葉県柏市　柏市市営駐車場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8761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106.5</v>
      </c>
      <c r="V31" s="118"/>
      <c r="W31" s="118"/>
      <c r="X31" s="118"/>
      <c r="Y31" s="118"/>
      <c r="Z31" s="118"/>
      <c r="AA31" s="118"/>
      <c r="AB31" s="118"/>
      <c r="AC31" s="118"/>
      <c r="AD31" s="118"/>
      <c r="AE31" s="118"/>
      <c r="AF31" s="118"/>
      <c r="AG31" s="118"/>
      <c r="AH31" s="118"/>
      <c r="AI31" s="118"/>
      <c r="AJ31" s="118"/>
      <c r="AK31" s="118"/>
      <c r="AL31" s="118"/>
      <c r="AM31" s="118"/>
      <c r="AN31" s="118">
        <f>データ!Z7</f>
        <v>45.2</v>
      </c>
      <c r="AO31" s="118"/>
      <c r="AP31" s="118"/>
      <c r="AQ31" s="118"/>
      <c r="AR31" s="118"/>
      <c r="AS31" s="118"/>
      <c r="AT31" s="118"/>
      <c r="AU31" s="118"/>
      <c r="AV31" s="118"/>
      <c r="AW31" s="118"/>
      <c r="AX31" s="118"/>
      <c r="AY31" s="118"/>
      <c r="AZ31" s="118"/>
      <c r="BA31" s="118"/>
      <c r="BB31" s="118"/>
      <c r="BC31" s="118"/>
      <c r="BD31" s="118"/>
      <c r="BE31" s="118"/>
      <c r="BF31" s="118"/>
      <c r="BG31" s="118">
        <f>データ!AA7</f>
        <v>280.39999999999998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388.5</v>
      </c>
      <c r="CA31" s="118"/>
      <c r="CB31" s="118"/>
      <c r="CC31" s="118"/>
      <c r="CD31" s="118"/>
      <c r="CE31" s="118"/>
      <c r="CF31" s="118"/>
      <c r="CG31" s="118"/>
      <c r="CH31" s="118"/>
      <c r="CI31" s="118"/>
      <c r="CJ31" s="118"/>
      <c r="CK31" s="118"/>
      <c r="CL31" s="118"/>
      <c r="CM31" s="118"/>
      <c r="CN31" s="118"/>
      <c r="CO31" s="118"/>
      <c r="CP31" s="118"/>
      <c r="CQ31" s="118"/>
      <c r="CR31" s="118"/>
      <c r="CS31" s="118">
        <f>データ!AC7</f>
        <v>266.2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2.8</v>
      </c>
      <c r="EM31" s="118"/>
      <c r="EN31" s="118"/>
      <c r="EO31" s="118"/>
      <c r="EP31" s="118"/>
      <c r="EQ31" s="118"/>
      <c r="ER31" s="118"/>
      <c r="ES31" s="118"/>
      <c r="ET31" s="118"/>
      <c r="EU31" s="118"/>
      <c r="EV31" s="118"/>
      <c r="EW31" s="118"/>
      <c r="EX31" s="118"/>
      <c r="EY31" s="118"/>
      <c r="EZ31" s="118"/>
      <c r="FA31" s="118"/>
      <c r="FB31" s="118"/>
      <c r="FC31" s="118"/>
      <c r="FD31" s="118"/>
      <c r="FE31" s="118">
        <f>データ!AK7</f>
        <v>1.2</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197.6</v>
      </c>
      <c r="JD31" s="120"/>
      <c r="JE31" s="120"/>
      <c r="JF31" s="120"/>
      <c r="JG31" s="120"/>
      <c r="JH31" s="120"/>
      <c r="JI31" s="120"/>
      <c r="JJ31" s="120"/>
      <c r="JK31" s="120"/>
      <c r="JL31" s="120"/>
      <c r="JM31" s="120"/>
      <c r="JN31" s="120"/>
      <c r="JO31" s="120"/>
      <c r="JP31" s="120"/>
      <c r="JQ31" s="120"/>
      <c r="JR31" s="120"/>
      <c r="JS31" s="120"/>
      <c r="JT31" s="120"/>
      <c r="JU31" s="121"/>
      <c r="JV31" s="119">
        <f>データ!DL7</f>
        <v>179.6</v>
      </c>
      <c r="JW31" s="120"/>
      <c r="JX31" s="120"/>
      <c r="JY31" s="120"/>
      <c r="JZ31" s="120"/>
      <c r="KA31" s="120"/>
      <c r="KB31" s="120"/>
      <c r="KC31" s="120"/>
      <c r="KD31" s="120"/>
      <c r="KE31" s="120"/>
      <c r="KF31" s="120"/>
      <c r="KG31" s="120"/>
      <c r="KH31" s="120"/>
      <c r="KI31" s="120"/>
      <c r="KJ31" s="120"/>
      <c r="KK31" s="120"/>
      <c r="KL31" s="120"/>
      <c r="KM31" s="120"/>
      <c r="KN31" s="121"/>
      <c r="KO31" s="119">
        <f>データ!DM7</f>
        <v>224.2</v>
      </c>
      <c r="KP31" s="120"/>
      <c r="KQ31" s="120"/>
      <c r="KR31" s="120"/>
      <c r="KS31" s="120"/>
      <c r="KT31" s="120"/>
      <c r="KU31" s="120"/>
      <c r="KV31" s="120"/>
      <c r="KW31" s="120"/>
      <c r="KX31" s="120"/>
      <c r="KY31" s="120"/>
      <c r="KZ31" s="120"/>
      <c r="LA31" s="120"/>
      <c r="LB31" s="120"/>
      <c r="LC31" s="120"/>
      <c r="LD31" s="120"/>
      <c r="LE31" s="120"/>
      <c r="LF31" s="120"/>
      <c r="LG31" s="121"/>
      <c r="LH31" s="119">
        <f>データ!DN7</f>
        <v>227</v>
      </c>
      <c r="LI31" s="120"/>
      <c r="LJ31" s="120"/>
      <c r="LK31" s="120"/>
      <c r="LL31" s="120"/>
      <c r="LM31" s="120"/>
      <c r="LN31" s="120"/>
      <c r="LO31" s="120"/>
      <c r="LP31" s="120"/>
      <c r="LQ31" s="120"/>
      <c r="LR31" s="120"/>
      <c r="LS31" s="120"/>
      <c r="LT31" s="120"/>
      <c r="LU31" s="120"/>
      <c r="LV31" s="120"/>
      <c r="LW31" s="120"/>
      <c r="LX31" s="120"/>
      <c r="LY31" s="120"/>
      <c r="LZ31" s="121"/>
      <c r="MA31" s="119">
        <f>データ!DO7</f>
        <v>204.7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133</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135</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44</v>
      </c>
      <c r="V52" s="128"/>
      <c r="W52" s="128"/>
      <c r="X52" s="128"/>
      <c r="Y52" s="128"/>
      <c r="Z52" s="128"/>
      <c r="AA52" s="128"/>
      <c r="AB52" s="128"/>
      <c r="AC52" s="128"/>
      <c r="AD52" s="128"/>
      <c r="AE52" s="128"/>
      <c r="AF52" s="128"/>
      <c r="AG52" s="128"/>
      <c r="AH52" s="128"/>
      <c r="AI52" s="128"/>
      <c r="AJ52" s="128"/>
      <c r="AK52" s="128"/>
      <c r="AL52" s="128"/>
      <c r="AM52" s="128"/>
      <c r="AN52" s="128">
        <f>データ!AV7</f>
        <v>29</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65.3</v>
      </c>
      <c r="EM52" s="118"/>
      <c r="EN52" s="118"/>
      <c r="EO52" s="118"/>
      <c r="EP52" s="118"/>
      <c r="EQ52" s="118"/>
      <c r="ER52" s="118"/>
      <c r="ES52" s="118"/>
      <c r="ET52" s="118"/>
      <c r="EU52" s="118"/>
      <c r="EV52" s="118"/>
      <c r="EW52" s="118"/>
      <c r="EX52" s="118"/>
      <c r="EY52" s="118"/>
      <c r="EZ52" s="118"/>
      <c r="FA52" s="118"/>
      <c r="FB52" s="118"/>
      <c r="FC52" s="118"/>
      <c r="FD52" s="118"/>
      <c r="FE52" s="118">
        <f>データ!BG7</f>
        <v>30.4</v>
      </c>
      <c r="FF52" s="118"/>
      <c r="FG52" s="118"/>
      <c r="FH52" s="118"/>
      <c r="FI52" s="118"/>
      <c r="FJ52" s="118"/>
      <c r="FK52" s="118"/>
      <c r="FL52" s="118"/>
      <c r="FM52" s="118"/>
      <c r="FN52" s="118"/>
      <c r="FO52" s="118"/>
      <c r="FP52" s="118"/>
      <c r="FQ52" s="118"/>
      <c r="FR52" s="118"/>
      <c r="FS52" s="118"/>
      <c r="FT52" s="118"/>
      <c r="FU52" s="118"/>
      <c r="FV52" s="118"/>
      <c r="FW52" s="118"/>
      <c r="FX52" s="118">
        <f>データ!BH7</f>
        <v>28.7</v>
      </c>
      <c r="FY52" s="118"/>
      <c r="FZ52" s="118"/>
      <c r="GA52" s="118"/>
      <c r="GB52" s="118"/>
      <c r="GC52" s="118"/>
      <c r="GD52" s="118"/>
      <c r="GE52" s="118"/>
      <c r="GF52" s="118"/>
      <c r="GG52" s="118"/>
      <c r="GH52" s="118"/>
      <c r="GI52" s="118"/>
      <c r="GJ52" s="118"/>
      <c r="GK52" s="118"/>
      <c r="GL52" s="118"/>
      <c r="GM52" s="118"/>
      <c r="GN52" s="118"/>
      <c r="GO52" s="118"/>
      <c r="GP52" s="118"/>
      <c r="GQ52" s="118">
        <f>データ!BI7</f>
        <v>74.2</v>
      </c>
      <c r="GR52" s="118"/>
      <c r="GS52" s="118"/>
      <c r="GT52" s="118"/>
      <c r="GU52" s="118"/>
      <c r="GV52" s="118"/>
      <c r="GW52" s="118"/>
      <c r="GX52" s="118"/>
      <c r="GY52" s="118"/>
      <c r="GZ52" s="118"/>
      <c r="HA52" s="118"/>
      <c r="HB52" s="118"/>
      <c r="HC52" s="118"/>
      <c r="HD52" s="118"/>
      <c r="HE52" s="118"/>
      <c r="HF52" s="118"/>
      <c r="HG52" s="118"/>
      <c r="HH52" s="118"/>
      <c r="HI52" s="118"/>
      <c r="HJ52" s="118">
        <f>データ!BJ7</f>
        <v>62.4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82513</v>
      </c>
      <c r="JD52" s="128"/>
      <c r="JE52" s="128"/>
      <c r="JF52" s="128"/>
      <c r="JG52" s="128"/>
      <c r="JH52" s="128"/>
      <c r="JI52" s="128"/>
      <c r="JJ52" s="128"/>
      <c r="JK52" s="128"/>
      <c r="JL52" s="128"/>
      <c r="JM52" s="128"/>
      <c r="JN52" s="128"/>
      <c r="JO52" s="128"/>
      <c r="JP52" s="128"/>
      <c r="JQ52" s="128"/>
      <c r="JR52" s="128"/>
      <c r="JS52" s="128"/>
      <c r="JT52" s="128"/>
      <c r="JU52" s="128"/>
      <c r="JV52" s="128">
        <f>データ!BR7</f>
        <v>55780</v>
      </c>
      <c r="JW52" s="128"/>
      <c r="JX52" s="128"/>
      <c r="JY52" s="128"/>
      <c r="JZ52" s="128"/>
      <c r="KA52" s="128"/>
      <c r="KB52" s="128"/>
      <c r="KC52" s="128"/>
      <c r="KD52" s="128"/>
      <c r="KE52" s="128"/>
      <c r="KF52" s="128"/>
      <c r="KG52" s="128"/>
      <c r="KH52" s="128"/>
      <c r="KI52" s="128"/>
      <c r="KJ52" s="128"/>
      <c r="KK52" s="128"/>
      <c r="KL52" s="128"/>
      <c r="KM52" s="128"/>
      <c r="KN52" s="128"/>
      <c r="KO52" s="128">
        <f>データ!BS7</f>
        <v>60552</v>
      </c>
      <c r="KP52" s="128"/>
      <c r="KQ52" s="128"/>
      <c r="KR52" s="128"/>
      <c r="KS52" s="128"/>
      <c r="KT52" s="128"/>
      <c r="KU52" s="128"/>
      <c r="KV52" s="128"/>
      <c r="KW52" s="128"/>
      <c r="KX52" s="128"/>
      <c r="KY52" s="128"/>
      <c r="KZ52" s="128"/>
      <c r="LA52" s="128"/>
      <c r="LB52" s="128"/>
      <c r="LC52" s="128"/>
      <c r="LD52" s="128"/>
      <c r="LE52" s="128"/>
      <c r="LF52" s="128"/>
      <c r="LG52" s="128"/>
      <c r="LH52" s="128">
        <f>データ!BT7</f>
        <v>76585</v>
      </c>
      <c r="LI52" s="128"/>
      <c r="LJ52" s="128"/>
      <c r="LK52" s="128"/>
      <c r="LL52" s="128"/>
      <c r="LM52" s="128"/>
      <c r="LN52" s="128"/>
      <c r="LO52" s="128"/>
      <c r="LP52" s="128"/>
      <c r="LQ52" s="128"/>
      <c r="LR52" s="128"/>
      <c r="LS52" s="128"/>
      <c r="LT52" s="128"/>
      <c r="LU52" s="128"/>
      <c r="LV52" s="128"/>
      <c r="LW52" s="128"/>
      <c r="LX52" s="128"/>
      <c r="LY52" s="128"/>
      <c r="LZ52" s="128"/>
      <c r="MA52" s="128">
        <f>データ!BU7</f>
        <v>67247</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40</v>
      </c>
      <c r="V53" s="128"/>
      <c r="W53" s="128"/>
      <c r="X53" s="128"/>
      <c r="Y53" s="128"/>
      <c r="Z53" s="128"/>
      <c r="AA53" s="128"/>
      <c r="AB53" s="128"/>
      <c r="AC53" s="128"/>
      <c r="AD53" s="128"/>
      <c r="AE53" s="128"/>
      <c r="AF53" s="128"/>
      <c r="AG53" s="128"/>
      <c r="AH53" s="128"/>
      <c r="AI53" s="128"/>
      <c r="AJ53" s="128"/>
      <c r="AK53" s="128"/>
      <c r="AL53" s="128"/>
      <c r="AM53" s="128"/>
      <c r="AN53" s="128">
        <f>データ!BA7</f>
        <v>28</v>
      </c>
      <c r="AO53" s="128"/>
      <c r="AP53" s="128"/>
      <c r="AQ53" s="128"/>
      <c r="AR53" s="128"/>
      <c r="AS53" s="128"/>
      <c r="AT53" s="128"/>
      <c r="AU53" s="128"/>
      <c r="AV53" s="128"/>
      <c r="AW53" s="128"/>
      <c r="AX53" s="128"/>
      <c r="AY53" s="128"/>
      <c r="AZ53" s="128"/>
      <c r="BA53" s="128"/>
      <c r="BB53" s="128"/>
      <c r="BC53" s="128"/>
      <c r="BD53" s="128"/>
      <c r="BE53" s="128"/>
      <c r="BF53" s="128"/>
      <c r="BG53" s="128">
        <f>データ!BB7</f>
        <v>27</v>
      </c>
      <c r="BH53" s="128"/>
      <c r="BI53" s="128"/>
      <c r="BJ53" s="128"/>
      <c r="BK53" s="128"/>
      <c r="BL53" s="128"/>
      <c r="BM53" s="128"/>
      <c r="BN53" s="128"/>
      <c r="BO53" s="128"/>
      <c r="BP53" s="128"/>
      <c r="BQ53" s="128"/>
      <c r="BR53" s="128"/>
      <c r="BS53" s="128"/>
      <c r="BT53" s="128"/>
      <c r="BU53" s="128"/>
      <c r="BV53" s="128"/>
      <c r="BW53" s="128"/>
      <c r="BX53" s="128"/>
      <c r="BY53" s="128"/>
      <c r="BZ53" s="128">
        <f>データ!BC7</f>
        <v>14</v>
      </c>
      <c r="CA53" s="128"/>
      <c r="CB53" s="128"/>
      <c r="CC53" s="128"/>
      <c r="CD53" s="128"/>
      <c r="CE53" s="128"/>
      <c r="CF53" s="128"/>
      <c r="CG53" s="128"/>
      <c r="CH53" s="128"/>
      <c r="CI53" s="128"/>
      <c r="CJ53" s="128"/>
      <c r="CK53" s="128"/>
      <c r="CL53" s="128"/>
      <c r="CM53" s="128"/>
      <c r="CN53" s="128"/>
      <c r="CO53" s="128"/>
      <c r="CP53" s="128"/>
      <c r="CQ53" s="128"/>
      <c r="CR53" s="128"/>
      <c r="CS53" s="128">
        <f>データ!BD7</f>
        <v>4426</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19504</v>
      </c>
      <c r="JD53" s="128"/>
      <c r="JE53" s="128"/>
      <c r="JF53" s="128"/>
      <c r="JG53" s="128"/>
      <c r="JH53" s="128"/>
      <c r="JI53" s="128"/>
      <c r="JJ53" s="128"/>
      <c r="JK53" s="128"/>
      <c r="JL53" s="128"/>
      <c r="JM53" s="128"/>
      <c r="JN53" s="128"/>
      <c r="JO53" s="128"/>
      <c r="JP53" s="128"/>
      <c r="JQ53" s="128"/>
      <c r="JR53" s="128"/>
      <c r="JS53" s="128"/>
      <c r="JT53" s="128"/>
      <c r="JU53" s="128"/>
      <c r="JV53" s="128">
        <f>データ!BW7</f>
        <v>18068</v>
      </c>
      <c r="JW53" s="128"/>
      <c r="JX53" s="128"/>
      <c r="JY53" s="128"/>
      <c r="JZ53" s="128"/>
      <c r="KA53" s="128"/>
      <c r="KB53" s="128"/>
      <c r="KC53" s="128"/>
      <c r="KD53" s="128"/>
      <c r="KE53" s="128"/>
      <c r="KF53" s="128"/>
      <c r="KG53" s="128"/>
      <c r="KH53" s="128"/>
      <c r="KI53" s="128"/>
      <c r="KJ53" s="128"/>
      <c r="KK53" s="128"/>
      <c r="KL53" s="128"/>
      <c r="KM53" s="128"/>
      <c r="KN53" s="128"/>
      <c r="KO53" s="128">
        <f>データ!BX7</f>
        <v>25902</v>
      </c>
      <c r="KP53" s="128"/>
      <c r="KQ53" s="128"/>
      <c r="KR53" s="128"/>
      <c r="KS53" s="128"/>
      <c r="KT53" s="128"/>
      <c r="KU53" s="128"/>
      <c r="KV53" s="128"/>
      <c r="KW53" s="128"/>
      <c r="KX53" s="128"/>
      <c r="KY53" s="128"/>
      <c r="KZ53" s="128"/>
      <c r="LA53" s="128"/>
      <c r="LB53" s="128"/>
      <c r="LC53" s="128"/>
      <c r="LD53" s="128"/>
      <c r="LE53" s="128"/>
      <c r="LF53" s="128"/>
      <c r="LG53" s="128"/>
      <c r="LH53" s="128">
        <f>データ!BY7</f>
        <v>23067</v>
      </c>
      <c r="LI53" s="128"/>
      <c r="LJ53" s="128"/>
      <c r="LK53" s="128"/>
      <c r="LL53" s="128"/>
      <c r="LM53" s="128"/>
      <c r="LN53" s="128"/>
      <c r="LO53" s="128"/>
      <c r="LP53" s="128"/>
      <c r="LQ53" s="128"/>
      <c r="LR53" s="128"/>
      <c r="LS53" s="128"/>
      <c r="LT53" s="128"/>
      <c r="LU53" s="128"/>
      <c r="LV53" s="128"/>
      <c r="LW53" s="128"/>
      <c r="LX53" s="128"/>
      <c r="LY53" s="128"/>
      <c r="LZ53" s="128"/>
      <c r="MA53" s="128">
        <f>データ!BZ7</f>
        <v>4197</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134</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422439</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t="str">
        <f>データ!$B$11</f>
        <v>H28</v>
      </c>
      <c r="S76" s="140"/>
      <c r="T76" s="140"/>
      <c r="U76" s="140"/>
      <c r="V76" s="140"/>
      <c r="W76" s="140"/>
      <c r="X76" s="140"/>
      <c r="Y76" s="140"/>
      <c r="Z76" s="140"/>
      <c r="AA76" s="140"/>
      <c r="AB76" s="140"/>
      <c r="AC76" s="140"/>
      <c r="AD76" s="140"/>
      <c r="AE76" s="140"/>
      <c r="AF76" s="141"/>
      <c r="AG76" s="139" t="str">
        <f>データ!$C$11</f>
        <v>H29</v>
      </c>
      <c r="AH76" s="140"/>
      <c r="AI76" s="140"/>
      <c r="AJ76" s="140"/>
      <c r="AK76" s="140"/>
      <c r="AL76" s="140"/>
      <c r="AM76" s="140"/>
      <c r="AN76" s="140"/>
      <c r="AO76" s="140"/>
      <c r="AP76" s="140"/>
      <c r="AQ76" s="140"/>
      <c r="AR76" s="140"/>
      <c r="AS76" s="140"/>
      <c r="AT76" s="140"/>
      <c r="AU76" s="141"/>
      <c r="AV76" s="139" t="str">
        <f>データ!$D$11</f>
        <v>H30</v>
      </c>
      <c r="AW76" s="140"/>
      <c r="AX76" s="140"/>
      <c r="AY76" s="140"/>
      <c r="AZ76" s="140"/>
      <c r="BA76" s="140"/>
      <c r="BB76" s="140"/>
      <c r="BC76" s="140"/>
      <c r="BD76" s="140"/>
      <c r="BE76" s="140"/>
      <c r="BF76" s="140"/>
      <c r="BG76" s="140"/>
      <c r="BH76" s="140"/>
      <c r="BI76" s="140"/>
      <c r="BJ76" s="141"/>
      <c r="BK76" s="139" t="str">
        <f>データ!$E$11</f>
        <v>R01</v>
      </c>
      <c r="BL76" s="140"/>
      <c r="BM76" s="140"/>
      <c r="BN76" s="140"/>
      <c r="BO76" s="140"/>
      <c r="BP76" s="140"/>
      <c r="BQ76" s="140"/>
      <c r="BR76" s="140"/>
      <c r="BS76" s="140"/>
      <c r="BT76" s="140"/>
      <c r="BU76" s="140"/>
      <c r="BV76" s="140"/>
      <c r="BW76" s="140"/>
      <c r="BX76" s="140"/>
      <c r="BY76" s="141"/>
      <c r="BZ76" s="139" t="str">
        <f>データ!$F$11</f>
        <v>R02</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H28</v>
      </c>
      <c r="GM76" s="140"/>
      <c r="GN76" s="140"/>
      <c r="GO76" s="140"/>
      <c r="GP76" s="140"/>
      <c r="GQ76" s="140"/>
      <c r="GR76" s="140"/>
      <c r="GS76" s="140"/>
      <c r="GT76" s="140"/>
      <c r="GU76" s="140"/>
      <c r="GV76" s="140"/>
      <c r="GW76" s="140"/>
      <c r="GX76" s="140"/>
      <c r="GY76" s="140"/>
      <c r="GZ76" s="141"/>
      <c r="HA76" s="139" t="str">
        <f>データ!$C$11</f>
        <v>H29</v>
      </c>
      <c r="HB76" s="140"/>
      <c r="HC76" s="140"/>
      <c r="HD76" s="140"/>
      <c r="HE76" s="140"/>
      <c r="HF76" s="140"/>
      <c r="HG76" s="140"/>
      <c r="HH76" s="140"/>
      <c r="HI76" s="140"/>
      <c r="HJ76" s="140"/>
      <c r="HK76" s="140"/>
      <c r="HL76" s="140"/>
      <c r="HM76" s="140"/>
      <c r="HN76" s="140"/>
      <c r="HO76" s="141"/>
      <c r="HP76" s="139" t="str">
        <f>データ!$D$11</f>
        <v>H30</v>
      </c>
      <c r="HQ76" s="140"/>
      <c r="HR76" s="140"/>
      <c r="HS76" s="140"/>
      <c r="HT76" s="140"/>
      <c r="HU76" s="140"/>
      <c r="HV76" s="140"/>
      <c r="HW76" s="140"/>
      <c r="HX76" s="140"/>
      <c r="HY76" s="140"/>
      <c r="HZ76" s="140"/>
      <c r="IA76" s="140"/>
      <c r="IB76" s="140"/>
      <c r="IC76" s="140"/>
      <c r="ID76" s="141"/>
      <c r="IE76" s="139" t="str">
        <f>データ!$E$11</f>
        <v>R01</v>
      </c>
      <c r="IF76" s="140"/>
      <c r="IG76" s="140"/>
      <c r="IH76" s="140"/>
      <c r="II76" s="140"/>
      <c r="IJ76" s="140"/>
      <c r="IK76" s="140"/>
      <c r="IL76" s="140"/>
      <c r="IM76" s="140"/>
      <c r="IN76" s="140"/>
      <c r="IO76" s="140"/>
      <c r="IP76" s="140"/>
      <c r="IQ76" s="140"/>
      <c r="IR76" s="140"/>
      <c r="IS76" s="141"/>
      <c r="IT76" s="139" t="str">
        <f>データ!$F$11</f>
        <v>R02</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H28</v>
      </c>
      <c r="KB76" s="140"/>
      <c r="KC76" s="140"/>
      <c r="KD76" s="140"/>
      <c r="KE76" s="140"/>
      <c r="KF76" s="140"/>
      <c r="KG76" s="140"/>
      <c r="KH76" s="140"/>
      <c r="KI76" s="140"/>
      <c r="KJ76" s="140"/>
      <c r="KK76" s="140"/>
      <c r="KL76" s="140"/>
      <c r="KM76" s="140"/>
      <c r="KN76" s="140"/>
      <c r="KO76" s="141"/>
      <c r="KP76" s="139" t="str">
        <f>データ!$C$11</f>
        <v>H29</v>
      </c>
      <c r="KQ76" s="140"/>
      <c r="KR76" s="140"/>
      <c r="KS76" s="140"/>
      <c r="KT76" s="140"/>
      <c r="KU76" s="140"/>
      <c r="KV76" s="140"/>
      <c r="KW76" s="140"/>
      <c r="KX76" s="140"/>
      <c r="KY76" s="140"/>
      <c r="KZ76" s="140"/>
      <c r="LA76" s="140"/>
      <c r="LB76" s="140"/>
      <c r="LC76" s="140"/>
      <c r="LD76" s="141"/>
      <c r="LE76" s="139" t="str">
        <f>データ!$D$11</f>
        <v>H30</v>
      </c>
      <c r="LF76" s="140"/>
      <c r="LG76" s="140"/>
      <c r="LH76" s="140"/>
      <c r="LI76" s="140"/>
      <c r="LJ76" s="140"/>
      <c r="LK76" s="140"/>
      <c r="LL76" s="140"/>
      <c r="LM76" s="140"/>
      <c r="LN76" s="140"/>
      <c r="LO76" s="140"/>
      <c r="LP76" s="140"/>
      <c r="LQ76" s="140"/>
      <c r="LR76" s="140"/>
      <c r="LS76" s="141"/>
      <c r="LT76" s="139" t="str">
        <f>データ!$E$11</f>
        <v>R01</v>
      </c>
      <c r="LU76" s="140"/>
      <c r="LV76" s="140"/>
      <c r="LW76" s="140"/>
      <c r="LX76" s="140"/>
      <c r="LY76" s="140"/>
      <c r="LZ76" s="140"/>
      <c r="MA76" s="140"/>
      <c r="MB76" s="140"/>
      <c r="MC76" s="140"/>
      <c r="MD76" s="140"/>
      <c r="ME76" s="140"/>
      <c r="MF76" s="140"/>
      <c r="MG76" s="140"/>
      <c r="MH76" s="141"/>
      <c r="MI76" s="139" t="str">
        <f>データ!$F$11</f>
        <v>R02</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156.9</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MWISbOoV3SFoEO2Y0ZMyr7qWLeVp7b2oA3Arn5dFxeE0iql0oMMxAXgf7+CQ5POD9bZjiK7oubcHeDcXLkSTg==" saltValue="UWcZMnoaY5dIAMaSpx9s8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102</v>
      </c>
      <c r="AO5" s="59" t="s">
        <v>94</v>
      </c>
      <c r="AP5" s="59" t="s">
        <v>95</v>
      </c>
      <c r="AQ5" s="59" t="s">
        <v>96</v>
      </c>
      <c r="AR5" s="59" t="s">
        <v>97</v>
      </c>
      <c r="AS5" s="59" t="s">
        <v>98</v>
      </c>
      <c r="AT5" s="59" t="s">
        <v>99</v>
      </c>
      <c r="AU5" s="59" t="s">
        <v>100</v>
      </c>
      <c r="AV5" s="59" t="s">
        <v>90</v>
      </c>
      <c r="AW5" s="59" t="s">
        <v>103</v>
      </c>
      <c r="AX5" s="59" t="s">
        <v>101</v>
      </c>
      <c r="AY5" s="59" t="s">
        <v>104</v>
      </c>
      <c r="AZ5" s="59" t="s">
        <v>94</v>
      </c>
      <c r="BA5" s="59" t="s">
        <v>95</v>
      </c>
      <c r="BB5" s="59" t="s">
        <v>96</v>
      </c>
      <c r="BC5" s="59" t="s">
        <v>97</v>
      </c>
      <c r="BD5" s="59" t="s">
        <v>98</v>
      </c>
      <c r="BE5" s="59" t="s">
        <v>99</v>
      </c>
      <c r="BF5" s="59" t="s">
        <v>89</v>
      </c>
      <c r="BG5" s="59" t="s">
        <v>90</v>
      </c>
      <c r="BH5" s="59" t="s">
        <v>91</v>
      </c>
      <c r="BI5" s="59" t="s">
        <v>101</v>
      </c>
      <c r="BJ5" s="59" t="s">
        <v>93</v>
      </c>
      <c r="BK5" s="59" t="s">
        <v>94</v>
      </c>
      <c r="BL5" s="59" t="s">
        <v>95</v>
      </c>
      <c r="BM5" s="59" t="s">
        <v>96</v>
      </c>
      <c r="BN5" s="59" t="s">
        <v>97</v>
      </c>
      <c r="BO5" s="59" t="s">
        <v>98</v>
      </c>
      <c r="BP5" s="59" t="s">
        <v>99</v>
      </c>
      <c r="BQ5" s="59" t="s">
        <v>105</v>
      </c>
      <c r="BR5" s="59" t="s">
        <v>106</v>
      </c>
      <c r="BS5" s="59" t="s">
        <v>91</v>
      </c>
      <c r="BT5" s="59" t="s">
        <v>107</v>
      </c>
      <c r="BU5" s="59" t="s">
        <v>93</v>
      </c>
      <c r="BV5" s="59" t="s">
        <v>94</v>
      </c>
      <c r="BW5" s="59" t="s">
        <v>95</v>
      </c>
      <c r="BX5" s="59" t="s">
        <v>96</v>
      </c>
      <c r="BY5" s="59" t="s">
        <v>97</v>
      </c>
      <c r="BZ5" s="59" t="s">
        <v>98</v>
      </c>
      <c r="CA5" s="59" t="s">
        <v>99</v>
      </c>
      <c r="CB5" s="59" t="s">
        <v>100</v>
      </c>
      <c r="CC5" s="59" t="s">
        <v>90</v>
      </c>
      <c r="CD5" s="59" t="s">
        <v>91</v>
      </c>
      <c r="CE5" s="59" t="s">
        <v>101</v>
      </c>
      <c r="CF5" s="59" t="s">
        <v>104</v>
      </c>
      <c r="CG5" s="59" t="s">
        <v>94</v>
      </c>
      <c r="CH5" s="59" t="s">
        <v>95</v>
      </c>
      <c r="CI5" s="59" t="s">
        <v>96</v>
      </c>
      <c r="CJ5" s="59" t="s">
        <v>97</v>
      </c>
      <c r="CK5" s="59" t="s">
        <v>98</v>
      </c>
      <c r="CL5" s="59" t="s">
        <v>99</v>
      </c>
      <c r="CM5" s="153"/>
      <c r="CN5" s="153"/>
      <c r="CO5" s="59" t="s">
        <v>105</v>
      </c>
      <c r="CP5" s="59" t="s">
        <v>90</v>
      </c>
      <c r="CQ5" s="59" t="s">
        <v>108</v>
      </c>
      <c r="CR5" s="59" t="s">
        <v>109</v>
      </c>
      <c r="CS5" s="59" t="s">
        <v>102</v>
      </c>
      <c r="CT5" s="59" t="s">
        <v>94</v>
      </c>
      <c r="CU5" s="59" t="s">
        <v>95</v>
      </c>
      <c r="CV5" s="59" t="s">
        <v>96</v>
      </c>
      <c r="CW5" s="59" t="s">
        <v>97</v>
      </c>
      <c r="CX5" s="59" t="s">
        <v>98</v>
      </c>
      <c r="CY5" s="59" t="s">
        <v>99</v>
      </c>
      <c r="CZ5" s="59" t="s">
        <v>89</v>
      </c>
      <c r="DA5" s="59" t="s">
        <v>90</v>
      </c>
      <c r="DB5" s="59" t="s">
        <v>91</v>
      </c>
      <c r="DC5" s="59" t="s">
        <v>107</v>
      </c>
      <c r="DD5" s="59" t="s">
        <v>102</v>
      </c>
      <c r="DE5" s="59" t="s">
        <v>94</v>
      </c>
      <c r="DF5" s="59" t="s">
        <v>95</v>
      </c>
      <c r="DG5" s="59" t="s">
        <v>96</v>
      </c>
      <c r="DH5" s="59" t="s">
        <v>97</v>
      </c>
      <c r="DI5" s="59" t="s">
        <v>98</v>
      </c>
      <c r="DJ5" s="59" t="s">
        <v>35</v>
      </c>
      <c r="DK5" s="59" t="s">
        <v>105</v>
      </c>
      <c r="DL5" s="59" t="s">
        <v>90</v>
      </c>
      <c r="DM5" s="59" t="s">
        <v>110</v>
      </c>
      <c r="DN5" s="59" t="s">
        <v>101</v>
      </c>
      <c r="DO5" s="59" t="s">
        <v>104</v>
      </c>
      <c r="DP5" s="59" t="s">
        <v>94</v>
      </c>
      <c r="DQ5" s="59" t="s">
        <v>95</v>
      </c>
      <c r="DR5" s="59" t="s">
        <v>96</v>
      </c>
      <c r="DS5" s="59" t="s">
        <v>97</v>
      </c>
      <c r="DT5" s="59" t="s">
        <v>98</v>
      </c>
      <c r="DU5" s="59" t="s">
        <v>99</v>
      </c>
    </row>
    <row r="6" spans="1:125" s="66" customFormat="1" x14ac:dyDescent="0.15">
      <c r="A6" s="49" t="s">
        <v>111</v>
      </c>
      <c r="B6" s="60">
        <f>B8</f>
        <v>2020</v>
      </c>
      <c r="C6" s="60">
        <f t="shared" ref="C6:X6" si="1">C8</f>
        <v>122173</v>
      </c>
      <c r="D6" s="60">
        <f t="shared" si="1"/>
        <v>47</v>
      </c>
      <c r="E6" s="60">
        <f t="shared" si="1"/>
        <v>14</v>
      </c>
      <c r="F6" s="60">
        <f t="shared" si="1"/>
        <v>0</v>
      </c>
      <c r="G6" s="60">
        <f t="shared" si="1"/>
        <v>1</v>
      </c>
      <c r="H6" s="60" t="str">
        <f>SUBSTITUTE(H8,"　","")</f>
        <v>千葉県柏市</v>
      </c>
      <c r="I6" s="60" t="str">
        <f t="shared" si="1"/>
        <v>柏市市営駐車場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21</v>
      </c>
      <c r="S6" s="62" t="str">
        <f t="shared" si="1"/>
        <v>商業施設</v>
      </c>
      <c r="T6" s="62" t="str">
        <f t="shared" si="1"/>
        <v>無</v>
      </c>
      <c r="U6" s="63">
        <f t="shared" si="1"/>
        <v>8761</v>
      </c>
      <c r="V6" s="63">
        <f t="shared" si="1"/>
        <v>211</v>
      </c>
      <c r="W6" s="63">
        <f t="shared" si="1"/>
        <v>420</v>
      </c>
      <c r="X6" s="62" t="str">
        <f t="shared" si="1"/>
        <v>利用料金制</v>
      </c>
      <c r="Y6" s="64">
        <f>IF(Y8="-",NA(),Y8)</f>
        <v>106.5</v>
      </c>
      <c r="Z6" s="64">
        <f t="shared" ref="Z6:AH6" si="2">IF(Z8="-",NA(),Z8)</f>
        <v>45.2</v>
      </c>
      <c r="AA6" s="64">
        <f t="shared" si="2"/>
        <v>280.39999999999998</v>
      </c>
      <c r="AB6" s="64">
        <f t="shared" si="2"/>
        <v>388.5</v>
      </c>
      <c r="AC6" s="64">
        <f t="shared" si="2"/>
        <v>266.2</v>
      </c>
      <c r="AD6" s="64">
        <f t="shared" si="2"/>
        <v>156</v>
      </c>
      <c r="AE6" s="64">
        <f t="shared" si="2"/>
        <v>218.3</v>
      </c>
      <c r="AF6" s="64">
        <f t="shared" si="2"/>
        <v>255.1</v>
      </c>
      <c r="AG6" s="64">
        <f t="shared" si="2"/>
        <v>225.1</v>
      </c>
      <c r="AH6" s="64">
        <f t="shared" si="2"/>
        <v>130.80000000000001</v>
      </c>
      <c r="AI6" s="61" t="str">
        <f>IF(AI8="-","",IF(AI8="-","【-】","【"&amp;SUBSTITUTE(TEXT(AI8,"#,##0.0"),"-","△")&amp;"】"))</f>
        <v>【630.7】</v>
      </c>
      <c r="AJ6" s="64">
        <f>IF(AJ8="-",NA(),AJ8)</f>
        <v>2.8</v>
      </c>
      <c r="AK6" s="64">
        <f t="shared" ref="AK6:AS6" si="3">IF(AK8="-",NA(),AK8)</f>
        <v>1.2</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44</v>
      </c>
      <c r="AV6" s="65">
        <f t="shared" ref="AV6:BD6" si="4">IF(AV8="-",NA(),AV8)</f>
        <v>29</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65.3</v>
      </c>
      <c r="BG6" s="64">
        <f t="shared" ref="BG6:BO6" si="5">IF(BG8="-",NA(),BG8)</f>
        <v>30.4</v>
      </c>
      <c r="BH6" s="64">
        <f t="shared" si="5"/>
        <v>28.7</v>
      </c>
      <c r="BI6" s="64">
        <f t="shared" si="5"/>
        <v>74.2</v>
      </c>
      <c r="BJ6" s="64">
        <f t="shared" si="5"/>
        <v>62.4</v>
      </c>
      <c r="BK6" s="64">
        <f t="shared" si="5"/>
        <v>27.9</v>
      </c>
      <c r="BL6" s="64">
        <f t="shared" si="5"/>
        <v>30.9</v>
      </c>
      <c r="BM6" s="64">
        <f t="shared" si="5"/>
        <v>32.4</v>
      </c>
      <c r="BN6" s="64">
        <f t="shared" si="5"/>
        <v>13.1</v>
      </c>
      <c r="BO6" s="64">
        <f t="shared" si="5"/>
        <v>-0.7</v>
      </c>
      <c r="BP6" s="61" t="str">
        <f>IF(BP8="-","",IF(BP8="-","【-】","【"&amp;SUBSTITUTE(TEXT(BP8,"#,##0.0"),"-","△")&amp;"】"))</f>
        <v>【△65.9】</v>
      </c>
      <c r="BQ6" s="65">
        <f>IF(BQ8="-",NA(),BQ8)</f>
        <v>82513</v>
      </c>
      <c r="BR6" s="65">
        <f t="shared" ref="BR6:BZ6" si="6">IF(BR8="-",NA(),BR8)</f>
        <v>55780</v>
      </c>
      <c r="BS6" s="65">
        <f t="shared" si="6"/>
        <v>60552</v>
      </c>
      <c r="BT6" s="65">
        <f t="shared" si="6"/>
        <v>76585</v>
      </c>
      <c r="BU6" s="65">
        <f t="shared" si="6"/>
        <v>67247</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112</v>
      </c>
      <c r="CM6" s="63">
        <f t="shared" ref="CM6:CN6" si="7">CM8</f>
        <v>422439</v>
      </c>
      <c r="CN6" s="63">
        <f t="shared" si="7"/>
        <v>0</v>
      </c>
      <c r="CO6" s="64"/>
      <c r="CP6" s="64"/>
      <c r="CQ6" s="64"/>
      <c r="CR6" s="64"/>
      <c r="CS6" s="64"/>
      <c r="CT6" s="64"/>
      <c r="CU6" s="64"/>
      <c r="CV6" s="64"/>
      <c r="CW6" s="64"/>
      <c r="CX6" s="64"/>
      <c r="CY6" s="61" t="s">
        <v>112</v>
      </c>
      <c r="CZ6" s="64">
        <f>IF(CZ8="-",NA(),CZ8)</f>
        <v>156.9</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197.6</v>
      </c>
      <c r="DL6" s="64">
        <f t="shared" ref="DL6:DT6" si="9">IF(DL8="-",NA(),DL8)</f>
        <v>179.6</v>
      </c>
      <c r="DM6" s="64">
        <f t="shared" si="9"/>
        <v>224.2</v>
      </c>
      <c r="DN6" s="64">
        <f t="shared" si="9"/>
        <v>227</v>
      </c>
      <c r="DO6" s="64">
        <f t="shared" si="9"/>
        <v>204.7</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113</v>
      </c>
      <c r="B7" s="60">
        <f t="shared" ref="B7:X7" si="10">B8</f>
        <v>2020</v>
      </c>
      <c r="C7" s="60">
        <f t="shared" si="10"/>
        <v>122173</v>
      </c>
      <c r="D7" s="60">
        <f t="shared" si="10"/>
        <v>47</v>
      </c>
      <c r="E7" s="60">
        <f t="shared" si="10"/>
        <v>14</v>
      </c>
      <c r="F7" s="60">
        <f t="shared" si="10"/>
        <v>0</v>
      </c>
      <c r="G7" s="60">
        <f t="shared" si="10"/>
        <v>1</v>
      </c>
      <c r="H7" s="60" t="str">
        <f t="shared" si="10"/>
        <v>千葉県　柏市</v>
      </c>
      <c r="I7" s="60" t="str">
        <f t="shared" si="10"/>
        <v>柏市市営駐車場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21</v>
      </c>
      <c r="S7" s="62" t="str">
        <f t="shared" si="10"/>
        <v>商業施設</v>
      </c>
      <c r="T7" s="62" t="str">
        <f t="shared" si="10"/>
        <v>無</v>
      </c>
      <c r="U7" s="63">
        <f t="shared" si="10"/>
        <v>8761</v>
      </c>
      <c r="V7" s="63">
        <f t="shared" si="10"/>
        <v>211</v>
      </c>
      <c r="W7" s="63">
        <f t="shared" si="10"/>
        <v>420</v>
      </c>
      <c r="X7" s="62" t="str">
        <f t="shared" si="10"/>
        <v>利用料金制</v>
      </c>
      <c r="Y7" s="64">
        <f>Y8</f>
        <v>106.5</v>
      </c>
      <c r="Z7" s="64">
        <f t="shared" ref="Z7:AH7" si="11">Z8</f>
        <v>45.2</v>
      </c>
      <c r="AA7" s="64">
        <f t="shared" si="11"/>
        <v>280.39999999999998</v>
      </c>
      <c r="AB7" s="64">
        <f t="shared" si="11"/>
        <v>388.5</v>
      </c>
      <c r="AC7" s="64">
        <f t="shared" si="11"/>
        <v>266.2</v>
      </c>
      <c r="AD7" s="64">
        <f t="shared" si="11"/>
        <v>156</v>
      </c>
      <c r="AE7" s="64">
        <f t="shared" si="11"/>
        <v>218.3</v>
      </c>
      <c r="AF7" s="64">
        <f t="shared" si="11"/>
        <v>255.1</v>
      </c>
      <c r="AG7" s="64">
        <f t="shared" si="11"/>
        <v>225.1</v>
      </c>
      <c r="AH7" s="64">
        <f t="shared" si="11"/>
        <v>130.80000000000001</v>
      </c>
      <c r="AI7" s="61"/>
      <c r="AJ7" s="64">
        <f>AJ8</f>
        <v>2.8</v>
      </c>
      <c r="AK7" s="64">
        <f t="shared" ref="AK7:AS7" si="12">AK8</f>
        <v>1.2</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44</v>
      </c>
      <c r="AV7" s="65">
        <f t="shared" ref="AV7:BD7" si="13">AV8</f>
        <v>29</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65.3</v>
      </c>
      <c r="BG7" s="64">
        <f t="shared" ref="BG7:BO7" si="14">BG8</f>
        <v>30.4</v>
      </c>
      <c r="BH7" s="64">
        <f t="shared" si="14"/>
        <v>28.7</v>
      </c>
      <c r="BI7" s="64">
        <f t="shared" si="14"/>
        <v>74.2</v>
      </c>
      <c r="BJ7" s="64">
        <f t="shared" si="14"/>
        <v>62.4</v>
      </c>
      <c r="BK7" s="64">
        <f t="shared" si="14"/>
        <v>27.9</v>
      </c>
      <c r="BL7" s="64">
        <f t="shared" si="14"/>
        <v>30.9</v>
      </c>
      <c r="BM7" s="64">
        <f t="shared" si="14"/>
        <v>32.4</v>
      </c>
      <c r="BN7" s="64">
        <f t="shared" si="14"/>
        <v>13.1</v>
      </c>
      <c r="BO7" s="64">
        <f t="shared" si="14"/>
        <v>-0.7</v>
      </c>
      <c r="BP7" s="61"/>
      <c r="BQ7" s="65">
        <f>BQ8</f>
        <v>82513</v>
      </c>
      <c r="BR7" s="65">
        <f t="shared" ref="BR7:BZ7" si="15">BR8</f>
        <v>55780</v>
      </c>
      <c r="BS7" s="65">
        <f t="shared" si="15"/>
        <v>60552</v>
      </c>
      <c r="BT7" s="65">
        <f t="shared" si="15"/>
        <v>76585</v>
      </c>
      <c r="BU7" s="65">
        <f t="shared" si="15"/>
        <v>67247</v>
      </c>
      <c r="BV7" s="65">
        <f t="shared" si="15"/>
        <v>19504</v>
      </c>
      <c r="BW7" s="65">
        <f t="shared" si="15"/>
        <v>18068</v>
      </c>
      <c r="BX7" s="65">
        <f t="shared" si="15"/>
        <v>25902</v>
      </c>
      <c r="BY7" s="65">
        <f t="shared" si="15"/>
        <v>23067</v>
      </c>
      <c r="BZ7" s="65">
        <f t="shared" si="15"/>
        <v>4197</v>
      </c>
      <c r="CA7" s="63"/>
      <c r="CB7" s="64" t="s">
        <v>114</v>
      </c>
      <c r="CC7" s="64" t="s">
        <v>114</v>
      </c>
      <c r="CD7" s="64" t="s">
        <v>114</v>
      </c>
      <c r="CE7" s="64" t="s">
        <v>114</v>
      </c>
      <c r="CF7" s="64" t="s">
        <v>114</v>
      </c>
      <c r="CG7" s="64" t="s">
        <v>114</v>
      </c>
      <c r="CH7" s="64" t="s">
        <v>114</v>
      </c>
      <c r="CI7" s="64" t="s">
        <v>114</v>
      </c>
      <c r="CJ7" s="64" t="s">
        <v>114</v>
      </c>
      <c r="CK7" s="64" t="s">
        <v>112</v>
      </c>
      <c r="CL7" s="61"/>
      <c r="CM7" s="63">
        <f>CM8</f>
        <v>422439</v>
      </c>
      <c r="CN7" s="63">
        <f>CN8</f>
        <v>0</v>
      </c>
      <c r="CO7" s="64" t="s">
        <v>114</v>
      </c>
      <c r="CP7" s="64" t="s">
        <v>114</v>
      </c>
      <c r="CQ7" s="64" t="s">
        <v>114</v>
      </c>
      <c r="CR7" s="64" t="s">
        <v>114</v>
      </c>
      <c r="CS7" s="64" t="s">
        <v>114</v>
      </c>
      <c r="CT7" s="64" t="s">
        <v>114</v>
      </c>
      <c r="CU7" s="64" t="s">
        <v>114</v>
      </c>
      <c r="CV7" s="64" t="s">
        <v>114</v>
      </c>
      <c r="CW7" s="64" t="s">
        <v>114</v>
      </c>
      <c r="CX7" s="64" t="s">
        <v>112</v>
      </c>
      <c r="CY7" s="61"/>
      <c r="CZ7" s="64">
        <f>CZ8</f>
        <v>156.9</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197.6</v>
      </c>
      <c r="DL7" s="64">
        <f t="shared" ref="DL7:DT7" si="17">DL8</f>
        <v>179.6</v>
      </c>
      <c r="DM7" s="64">
        <f t="shared" si="17"/>
        <v>224.2</v>
      </c>
      <c r="DN7" s="64">
        <f t="shared" si="17"/>
        <v>227</v>
      </c>
      <c r="DO7" s="64">
        <f t="shared" si="17"/>
        <v>204.7</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122173</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21</v>
      </c>
      <c r="S8" s="69" t="s">
        <v>125</v>
      </c>
      <c r="T8" s="69" t="s">
        <v>126</v>
      </c>
      <c r="U8" s="70">
        <v>8761</v>
      </c>
      <c r="V8" s="70">
        <v>211</v>
      </c>
      <c r="W8" s="70">
        <v>420</v>
      </c>
      <c r="X8" s="69" t="s">
        <v>127</v>
      </c>
      <c r="Y8" s="71">
        <v>106.5</v>
      </c>
      <c r="Z8" s="71">
        <v>45.2</v>
      </c>
      <c r="AA8" s="71">
        <v>280.39999999999998</v>
      </c>
      <c r="AB8" s="71">
        <v>388.5</v>
      </c>
      <c r="AC8" s="71">
        <v>266.2</v>
      </c>
      <c r="AD8" s="71">
        <v>156</v>
      </c>
      <c r="AE8" s="71">
        <v>218.3</v>
      </c>
      <c r="AF8" s="71">
        <v>255.1</v>
      </c>
      <c r="AG8" s="71">
        <v>225.1</v>
      </c>
      <c r="AH8" s="71">
        <v>130.80000000000001</v>
      </c>
      <c r="AI8" s="68">
        <v>630.70000000000005</v>
      </c>
      <c r="AJ8" s="71">
        <v>2.8</v>
      </c>
      <c r="AK8" s="71">
        <v>1.2</v>
      </c>
      <c r="AL8" s="71">
        <v>0</v>
      </c>
      <c r="AM8" s="71">
        <v>0</v>
      </c>
      <c r="AN8" s="71">
        <v>0</v>
      </c>
      <c r="AO8" s="71">
        <v>5.6</v>
      </c>
      <c r="AP8" s="71">
        <v>3.5</v>
      </c>
      <c r="AQ8" s="71">
        <v>3.8</v>
      </c>
      <c r="AR8" s="71">
        <v>3.2</v>
      </c>
      <c r="AS8" s="71">
        <v>9.5</v>
      </c>
      <c r="AT8" s="68">
        <v>8.6</v>
      </c>
      <c r="AU8" s="72">
        <v>44</v>
      </c>
      <c r="AV8" s="72">
        <v>29</v>
      </c>
      <c r="AW8" s="72">
        <v>0</v>
      </c>
      <c r="AX8" s="72">
        <v>0</v>
      </c>
      <c r="AY8" s="72">
        <v>0</v>
      </c>
      <c r="AZ8" s="72">
        <v>40</v>
      </c>
      <c r="BA8" s="72">
        <v>28</v>
      </c>
      <c r="BB8" s="72">
        <v>27</v>
      </c>
      <c r="BC8" s="72">
        <v>14</v>
      </c>
      <c r="BD8" s="72">
        <v>4426</v>
      </c>
      <c r="BE8" s="72">
        <v>2345</v>
      </c>
      <c r="BF8" s="71">
        <v>65.3</v>
      </c>
      <c r="BG8" s="71">
        <v>30.4</v>
      </c>
      <c r="BH8" s="71">
        <v>28.7</v>
      </c>
      <c r="BI8" s="71">
        <v>74.2</v>
      </c>
      <c r="BJ8" s="71">
        <v>62.4</v>
      </c>
      <c r="BK8" s="71">
        <v>27.9</v>
      </c>
      <c r="BL8" s="71">
        <v>30.9</v>
      </c>
      <c r="BM8" s="71">
        <v>32.4</v>
      </c>
      <c r="BN8" s="71">
        <v>13.1</v>
      </c>
      <c r="BO8" s="71">
        <v>-0.7</v>
      </c>
      <c r="BP8" s="68">
        <v>-65.900000000000006</v>
      </c>
      <c r="BQ8" s="72">
        <v>82513</v>
      </c>
      <c r="BR8" s="72">
        <v>55780</v>
      </c>
      <c r="BS8" s="72">
        <v>60552</v>
      </c>
      <c r="BT8" s="73">
        <v>76585</v>
      </c>
      <c r="BU8" s="73">
        <v>67247</v>
      </c>
      <c r="BV8" s="72">
        <v>19504</v>
      </c>
      <c r="BW8" s="72">
        <v>18068</v>
      </c>
      <c r="BX8" s="72">
        <v>25902</v>
      </c>
      <c r="BY8" s="72">
        <v>23067</v>
      </c>
      <c r="BZ8" s="72">
        <v>4197</v>
      </c>
      <c r="CA8" s="70">
        <v>3932</v>
      </c>
      <c r="CB8" s="71" t="s">
        <v>119</v>
      </c>
      <c r="CC8" s="71" t="s">
        <v>119</v>
      </c>
      <c r="CD8" s="71" t="s">
        <v>119</v>
      </c>
      <c r="CE8" s="71" t="s">
        <v>119</v>
      </c>
      <c r="CF8" s="71" t="s">
        <v>119</v>
      </c>
      <c r="CG8" s="71" t="s">
        <v>119</v>
      </c>
      <c r="CH8" s="71" t="s">
        <v>119</v>
      </c>
      <c r="CI8" s="71" t="s">
        <v>119</v>
      </c>
      <c r="CJ8" s="71" t="s">
        <v>119</v>
      </c>
      <c r="CK8" s="71" t="s">
        <v>119</v>
      </c>
      <c r="CL8" s="68" t="s">
        <v>119</v>
      </c>
      <c r="CM8" s="70">
        <v>422439</v>
      </c>
      <c r="CN8" s="70">
        <v>0</v>
      </c>
      <c r="CO8" s="71" t="s">
        <v>119</v>
      </c>
      <c r="CP8" s="71" t="s">
        <v>119</v>
      </c>
      <c r="CQ8" s="71" t="s">
        <v>119</v>
      </c>
      <c r="CR8" s="71" t="s">
        <v>119</v>
      </c>
      <c r="CS8" s="71" t="s">
        <v>119</v>
      </c>
      <c r="CT8" s="71" t="s">
        <v>119</v>
      </c>
      <c r="CU8" s="71" t="s">
        <v>119</v>
      </c>
      <c r="CV8" s="71" t="s">
        <v>119</v>
      </c>
      <c r="CW8" s="71" t="s">
        <v>119</v>
      </c>
      <c r="CX8" s="71" t="s">
        <v>119</v>
      </c>
      <c r="CY8" s="68" t="s">
        <v>119</v>
      </c>
      <c r="CZ8" s="71">
        <v>156.9</v>
      </c>
      <c r="DA8" s="71">
        <v>0</v>
      </c>
      <c r="DB8" s="71">
        <v>0</v>
      </c>
      <c r="DC8" s="71">
        <v>0</v>
      </c>
      <c r="DD8" s="71">
        <v>0</v>
      </c>
      <c r="DE8" s="71">
        <v>283.7</v>
      </c>
      <c r="DF8" s="71">
        <v>263.39999999999998</v>
      </c>
      <c r="DG8" s="71">
        <v>178.3</v>
      </c>
      <c r="DH8" s="71">
        <v>1310.7</v>
      </c>
      <c r="DI8" s="71">
        <v>110.8</v>
      </c>
      <c r="DJ8" s="68">
        <v>183.4</v>
      </c>
      <c r="DK8" s="71">
        <v>197.6</v>
      </c>
      <c r="DL8" s="71">
        <v>179.6</v>
      </c>
      <c r="DM8" s="71">
        <v>224.2</v>
      </c>
      <c r="DN8" s="71">
        <v>227</v>
      </c>
      <c r="DO8" s="71">
        <v>204.7</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2022-01-31T08:47:14Z</cp:lastPrinted>
  <dcterms:created xsi:type="dcterms:W3CDTF">2021-12-17T06:00:52Z</dcterms:created>
  <dcterms:modified xsi:type="dcterms:W3CDTF">2022-02-22T08:28:21Z</dcterms:modified>
  <cp:category/>
</cp:coreProperties>
</file>