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tra.city.narashino.chiba.jp\Public\財政課\01　財政共有フォルダ１にあったもの\57　地方公営企業★\令和３年度\R040107_【124(月)〆】公営企業に係る経営比較分析表（令和２年度決算）の分析等について\経理課回答\"/>
    </mc:Choice>
  </mc:AlternateContent>
  <workbookProtection workbookAlgorithmName="SHA-512" workbookHashValue="0EGcrmMo/igndJcGiK3Y/LTLtcsXnfozObj0t5qx8pQX310g+65SIVzbgx9fbys5+bh1UV5aV7tHCJJKYoCjKA==" workbookSaltValue="5O0n/UuGCD6ZA7Pa4ZiCw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<sst xmlns="http://schemas.openxmlformats.org/spreadsheetml/2006/main" count="228" uniqueCount="113">
  <si>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経営比較分析表（令和2年度決算）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</si>
  <si>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</si>
  <si>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</si>
  <si>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</si>
  <si>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</si>
  <si>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</si>
  <si>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</si>
  <si>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</si>
  <si>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</si>
  <si>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</si>
  <si>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</si>
  <si>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</si>
  <si>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</si>
  <si>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</si>
  <si>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</si>
  <si>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</si>
  <si>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</si>
  <si>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</si>
  <si>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</si>
  <si>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</si>
  <si>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</si>
  <si>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</si>
  <si>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</si>
  <si>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</si>
  <si>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</si>
  <si>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</si>
  <si>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</si>
  <si>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</si>
  <si>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</si>
  <si>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</si>
  <si>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</si>
  <si>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</si>
  <si>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</si>
  <si>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</si>
  <si>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</si>
  <si>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</si>
  <si>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</si>
  <si>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</si>
  <si>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</si>
  <si>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</si>
  <si>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</si>
  <si>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</si>
  <si>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</si>
  <si>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</si>
  <si>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</si>
  <si>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</si>
  <si>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</si>
  <si>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</si>
  <si>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</si>
  <si>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</si>
  <si>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</si>
  <si>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</si>
  <si>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</si>
  <si>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</si>
  <si>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</si>
  <si>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</si>
  <si>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</si>
  <si>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</si>
  <si>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</si>
  <si>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</si>
  <si>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</si>
  <si>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</si>
  <si>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</si>
  <si>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</si>
  <si>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</si>
  <si>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</si>
  <si>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</si>
  <si>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</si>
  <si>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</si>
  <si>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</si>
  <si>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</si>
  <si>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</si>
  <si>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</si>
  <si>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</si>
  <si>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</si>
  <si>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</si>
  <si>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</si>
  <si>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</si>
  <si>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</si>
  <si>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</si>
  <si>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</si>
  <si>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</si>
  <si>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</si>
  <si>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</si>
  <si>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</si>
  <si>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</si>
  <si>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</si>
  <si>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</si>
  <si>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</si>
  <si>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</si>
  <si>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</si>
  <si>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</si>
  <si>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</si>
  <si>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習志野市</t>
  </si>
  <si>
    <t>法適用</t>
  </si>
  <si>
    <t>水道事業</t>
  </si>
  <si>
    <t>末端給水事業</t>
  </si>
  <si>
    <t>A3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</si>
  <si>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</si>
  <si>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</si>
  <si>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</si>
  <si>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</si>
  <si>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</si>
  <si>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</si>
  <si>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</si>
  <si>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</si>
  <si>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</si>
  <si>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</si>
  <si>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</si>
  <si>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</si>
  <si>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経営の健全性・効率性について、概ね良好では
ありますが、給水収益が減少傾向にあることや施設
更新に伴い減価償却費が増加したため、引き続き、
注視してまいります。
　施設の更新について、経営戦略に基づき計画的な
更新を実施してまいります。</t>
    <rPh sb="29" eb="31">
      <t>キュウスイ</t>
    </rPh>
    <rPh sb="58" eb="60">
      <t>ゾウカ</t>
    </rPh>
    <rPh sb="98" eb="99">
      <t>モト</t>
    </rPh>
    <phoneticPr fontId="4"/>
  </si>
  <si>
    <t xml:space="preserve">①有形固定資産減価償却率
　　数値は類似団体と比べ低く、これは令和元年度に
　第1給水場更新・第4給水場建設事業が完了したこと
　に伴い数値が低下したものです。
　　今後も施設の更新を計画的に実施してまいります。
②管路経年化率・③管路更新率
　　数値は類似団体と比べ良好であり、今後も計画的
　に経年化した管路の更新を実施してまいります。
</t>
    <rPh sb="25" eb="26">
      <t>ヒク</t>
    </rPh>
    <rPh sb="31" eb="33">
      <t>レイワ</t>
    </rPh>
    <rPh sb="33" eb="35">
      <t>ガンネン</t>
    </rPh>
    <rPh sb="35" eb="36">
      <t>ド</t>
    </rPh>
    <rPh sb="68" eb="70">
      <t>スウチ</t>
    </rPh>
    <rPh sb="71" eb="73">
      <t>テイカ</t>
    </rPh>
    <rPh sb="86" eb="88">
      <t>シセツ</t>
    </rPh>
    <rPh sb="145" eb="146">
      <t>テキ</t>
    </rPh>
    <phoneticPr fontId="4"/>
  </si>
  <si>
    <t>①経常収支比率
　　新型コロナウイルス感染症の影響により、一般家庭の
　使用量が増加したため全体の有収水量が増加したものの、
　大口需要が減少したことにより給水収益が減少、また
　第1給水場更新・第4給水場建設事業が完了したことに伴い
　減価償却費等が増加したため、数値が減少しました。
　　数値は100％を超えており収益性は確保されていますが、
　今後は施設の更新に伴う減価償却費の増加による費用の
　増、給水需要の減少による収益の減が想定されるため、
　注視が必要です。　
②累積欠損金比率
　　良好な経営状況を維持していると考えられます。
③流動比率
　　数値は100％を超えているため、短期的な債務に対する
　支払能力を有していると考えられます。
④企業債残高対給水収益比率
　　数値は類似団体と比較すると低いため、良好な状態を
　維持していると考えられます。
⑤料金回収率
　　数値は100％を超えているため、給水に係る費用が給水
　収益で賄えており、数値は類似団体と比較すると高い
　ため、良好な状態を維持していると考えられます。
　　但し、給水原価の増加については注視が必要です。
⑥給水原価
　　数値は類似団体と比べ低廉ですが、有収水量が減少傾向
　であることから注視が必要です。
　　なお、数値の増は既存施設の撤去の減に伴う長期前受金
　戻入の減が影響したものです。
⑦施設利用率
　　数値は類似団体と比べ良好であり、施設の利用状況や
　適正規模も適切であると考えられます。
⑧有収率
　　数値は類似団体と比べ良好であり、適切な漏水対策を講じていると考えられます。　</t>
    <rPh sb="1" eb="3">
      <t>ケイジョウ</t>
    </rPh>
    <rPh sb="3" eb="5">
      <t>シュウシ</t>
    </rPh>
    <rPh sb="5" eb="7">
      <t>ヒリツ</t>
    </rPh>
    <rPh sb="10" eb="12">
      <t>シンガタ</t>
    </rPh>
    <rPh sb="19" eb="22">
      <t>カンセンショウ</t>
    </rPh>
    <rPh sb="23" eb="25">
      <t>エイキョウ</t>
    </rPh>
    <rPh sb="29" eb="31">
      <t>イッパン</t>
    </rPh>
    <rPh sb="31" eb="33">
      <t>カテイ</t>
    </rPh>
    <rPh sb="36" eb="39">
      <t>シヨウリョウ</t>
    </rPh>
    <rPh sb="40" eb="42">
      <t>ゾウカ</t>
    </rPh>
    <rPh sb="46" eb="48">
      <t>ゼンタイ</t>
    </rPh>
    <rPh sb="49" eb="51">
      <t>ユウシュウ</t>
    </rPh>
    <rPh sb="54" eb="56">
      <t>ゾウカ</t>
    </rPh>
    <rPh sb="64" eb="66">
      <t>オオグチ</t>
    </rPh>
    <rPh sb="66" eb="68">
      <t>ジュヨウ</t>
    </rPh>
    <rPh sb="69" eb="71">
      <t>ゲンショウ</t>
    </rPh>
    <rPh sb="78" eb="80">
      <t>キュウスイ</t>
    </rPh>
    <rPh sb="80" eb="82">
      <t>シュウエキ</t>
    </rPh>
    <rPh sb="83" eb="85">
      <t>ゲンショウ</t>
    </rPh>
    <rPh sb="105" eb="107">
      <t>ジギョウ</t>
    </rPh>
    <rPh sb="115" eb="116">
      <t>トモナ</t>
    </rPh>
    <rPh sb="124" eb="125">
      <t>トウ</t>
    </rPh>
    <rPh sb="133" eb="135">
      <t>スウチ</t>
    </rPh>
    <rPh sb="136" eb="138">
      <t>ゲンショウ</t>
    </rPh>
    <rPh sb="146" eb="148">
      <t>スウチ</t>
    </rPh>
    <rPh sb="154" eb="155">
      <t>コ</t>
    </rPh>
    <rPh sb="159" eb="162">
      <t>シュウエキセイ</t>
    </rPh>
    <rPh sb="163" eb="165">
      <t>カクホ</t>
    </rPh>
    <rPh sb="181" eb="183">
      <t>コウシン</t>
    </rPh>
    <rPh sb="209" eb="211">
      <t>ゲンショウ</t>
    </rPh>
    <rPh sb="240" eb="242">
      <t>ルイセキ</t>
    </rPh>
    <rPh sb="242" eb="245">
      <t>ケッソンキン</t>
    </rPh>
    <rPh sb="245" eb="247">
      <t>ヒリツ</t>
    </rPh>
    <rPh sb="250" eb="252">
      <t>リョウコウ</t>
    </rPh>
    <rPh sb="253" eb="255">
      <t>ケイエイ</t>
    </rPh>
    <rPh sb="255" eb="257">
      <t>ジョウキョウ</t>
    </rPh>
    <rPh sb="258" eb="260">
      <t>イジ</t>
    </rPh>
    <rPh sb="265" eb="266">
      <t>カンガ</t>
    </rPh>
    <rPh sb="274" eb="276">
      <t>リュウドウ</t>
    </rPh>
    <rPh sb="276" eb="278">
      <t>ヒリツ</t>
    </rPh>
    <rPh sb="281" eb="283">
      <t>スウチ</t>
    </rPh>
    <rPh sb="297" eb="300">
      <t>タンキテキ</t>
    </rPh>
    <rPh sb="301" eb="303">
      <t>サイム</t>
    </rPh>
    <rPh sb="304" eb="305">
      <t>タイ</t>
    </rPh>
    <rPh sb="309" eb="311">
      <t>シハラ</t>
    </rPh>
    <rPh sb="314" eb="315">
      <t>ユウ</t>
    </rPh>
    <rPh sb="320" eb="321">
      <t>カンガ</t>
    </rPh>
    <rPh sb="329" eb="331">
      <t>キギョウ</t>
    </rPh>
    <rPh sb="331" eb="332">
      <t>サイ</t>
    </rPh>
    <rPh sb="332" eb="334">
      <t>ザンダカ</t>
    </rPh>
    <rPh sb="334" eb="335">
      <t>タイ</t>
    </rPh>
    <rPh sb="335" eb="337">
      <t>キュウスイ</t>
    </rPh>
    <rPh sb="337" eb="339">
      <t>シュウエキ</t>
    </rPh>
    <rPh sb="339" eb="341">
      <t>ヒリツ</t>
    </rPh>
    <rPh sb="344" eb="346">
      <t>スウチ</t>
    </rPh>
    <rPh sb="347" eb="349">
      <t>ルイジ</t>
    </rPh>
    <rPh sb="349" eb="351">
      <t>ダンタイ</t>
    </rPh>
    <rPh sb="357" eb="358">
      <t>ヒク</t>
    </rPh>
    <rPh sb="370" eb="372">
      <t>イジ</t>
    </rPh>
    <rPh sb="386" eb="388">
      <t>リョウキン</t>
    </rPh>
    <rPh sb="388" eb="390">
      <t>カイシュウ</t>
    </rPh>
    <rPh sb="390" eb="391">
      <t>リツ</t>
    </rPh>
    <rPh sb="394" eb="396">
      <t>スウチ</t>
    </rPh>
    <rPh sb="410" eb="412">
      <t>キュウスイ</t>
    </rPh>
    <rPh sb="413" eb="414">
      <t>カカ</t>
    </rPh>
    <rPh sb="422" eb="424">
      <t>シュウエキ</t>
    </rPh>
    <rPh sb="425" eb="426">
      <t>マカナ</t>
    </rPh>
    <rPh sb="444" eb="445">
      <t>タカ</t>
    </rPh>
    <rPh sb="474" eb="475">
      <t>タダ</t>
    </rPh>
    <rPh sb="479" eb="481">
      <t>ゲンカ</t>
    </rPh>
    <rPh sb="489" eb="491">
      <t>チュウシ</t>
    </rPh>
    <rPh sb="492" eb="494">
      <t>ヒツヨウ</t>
    </rPh>
    <rPh sb="499" eb="501">
      <t>キュウスイ</t>
    </rPh>
    <rPh sb="501" eb="503">
      <t>ゲンカ</t>
    </rPh>
    <rPh sb="506" eb="508">
      <t>スウチ</t>
    </rPh>
    <rPh sb="509" eb="511">
      <t>ルイジ</t>
    </rPh>
    <rPh sb="511" eb="513">
      <t>ダンタイ</t>
    </rPh>
    <rPh sb="514" eb="515">
      <t>クラ</t>
    </rPh>
    <rPh sb="516" eb="518">
      <t>テイレン</t>
    </rPh>
    <rPh sb="522" eb="526">
      <t>ユウシュウスイリョウ</t>
    </rPh>
    <rPh sb="527" eb="529">
      <t>ゲンショウ</t>
    </rPh>
    <rPh sb="529" eb="531">
      <t>ケイコウ</t>
    </rPh>
    <rPh sb="540" eb="542">
      <t>チュウシ</t>
    </rPh>
    <rPh sb="543" eb="545">
      <t>ヒツヨウ</t>
    </rPh>
    <rPh sb="554" eb="556">
      <t>スウチ</t>
    </rPh>
    <rPh sb="557" eb="558">
      <t>ゾウ</t>
    </rPh>
    <rPh sb="583" eb="585">
      <t>エイキョウ</t>
    </rPh>
    <rPh sb="594" eb="595">
      <t>シ</t>
    </rPh>
    <rPh sb="595" eb="596">
      <t>セツ</t>
    </rPh>
    <rPh sb="596" eb="599">
      <t>リヨウリツ</t>
    </rPh>
    <rPh sb="602" eb="604">
      <t>スウチ</t>
    </rPh>
    <rPh sb="605" eb="607">
      <t>ルイジ</t>
    </rPh>
    <rPh sb="607" eb="609">
      <t>ダンタイ</t>
    </rPh>
    <rPh sb="610" eb="611">
      <t>クラ</t>
    </rPh>
    <rPh sb="612" eb="614">
      <t>リョウコウ</t>
    </rPh>
    <rPh sb="618" eb="620">
      <t>シセツ</t>
    </rPh>
    <rPh sb="623" eb="625">
      <t>ジョウキョウ</t>
    </rPh>
    <rPh sb="628" eb="630">
      <t>テキセイ</t>
    </rPh>
    <rPh sb="630" eb="632">
      <t>キボ</t>
    </rPh>
    <rPh sb="633" eb="635">
      <t>テキセツ</t>
    </rPh>
    <rPh sb="639" eb="640">
      <t>カンガ</t>
    </rPh>
    <rPh sb="648" eb="649">
      <t>ユウ</t>
    </rPh>
    <rPh sb="649" eb="651">
      <t>シュウリツ</t>
    </rPh>
    <rPh sb="670" eb="672">
      <t>テキセツ</t>
    </rPh>
    <rPh sb="673" eb="675">
      <t>ロウスイ</t>
    </rPh>
    <rPh sb="675" eb="677">
      <t>タイサク</t>
    </rPh>
    <rPh sb="678" eb="679">
      <t>コウ</t>
    </rPh>
    <rPh sb="684" eb="685">
      <t>カンガ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</si>
</sst>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10" xfId="0" applyFont="1" applyBorder="1" applyAlignment="1" applyProtection="1">
      <alignment horizontal="left" vertical="top" wrapText="1"/>
      <protection locked="0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0.96</c:v>
                </c:pt>
                <c:pt idx="1">
                  <c:v>0.89</c:v>
                </c:pt>
                <c:pt idx="2">
                  <c:v>0.86</c:v>
                </c:pt>
                <c:pt idx="3">
                  <c:v>0.91</c:v>
                </c:pt>
                <c:pt idx="4">
                  <c:v>1.1399999999999999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74-4740-9965-8A686A12D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0.74</c:v>
                </c:pt>
                <c:pt idx="1">
                  <c:v>0.74</c:v>
                </c:pt>
                <c:pt idx="2">
                  <c:v>0.72</c:v>
                </c:pt>
                <c:pt idx="3">
                  <c:v>0.66</c:v>
                </c:pt>
                <c:pt idx="4">
                  <c:v>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74-4740-9965-8A686A12D2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67.86</c:v>
                </c:pt>
                <c:pt idx="1">
                  <c:v>67.94</c:v>
                </c:pt>
                <c:pt idx="2">
                  <c:v>67.599999999999994</c:v>
                </c:pt>
                <c:pt idx="3">
                  <c:v>66.69</c:v>
                </c:pt>
                <c:pt idx="4">
                  <c:v>67.900000000000006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B7-43A6-9A99-EF5B5DB92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62.1</c:v>
                </c:pt>
                <c:pt idx="1">
                  <c:v>62.38</c:v>
                </c:pt>
                <c:pt idx="2">
                  <c:v>62.83</c:v>
                </c:pt>
                <c:pt idx="3">
                  <c:v>62.05</c:v>
                </c:pt>
                <c:pt idx="4">
                  <c:v>63.23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B7-43A6-9A99-EF5B5DB92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96.71</c:v>
                </c:pt>
                <c:pt idx="1">
                  <c:v>96.45</c:v>
                </c:pt>
                <c:pt idx="2">
                  <c:v>96.21</c:v>
                </c:pt>
                <c:pt idx="3">
                  <c:v>96.68</c:v>
                </c:pt>
                <c:pt idx="4">
                  <c:v>97.42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90-4BF8-9F04-2C57E4D61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89.52</c:v>
                </c:pt>
                <c:pt idx="1">
                  <c:v>89.17</c:v>
                </c:pt>
                <c:pt idx="2">
                  <c:v>88.86</c:v>
                </c:pt>
                <c:pt idx="3">
                  <c:v>89.11</c:v>
                </c:pt>
                <c:pt idx="4">
                  <c:v>89.35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90-4BF8-9F04-2C57E4D61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122.06</c:v>
                </c:pt>
                <c:pt idx="1">
                  <c:v>123.48</c:v>
                </c:pt>
                <c:pt idx="2">
                  <c:v>120.28</c:v>
                </c:pt>
                <c:pt idx="3">
                  <c:v>120.63</c:v>
                </c:pt>
                <c:pt idx="4">
                  <c:v>109.09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1-4BAA-AFC4-D17B8AEB0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114</c:v>
                </c:pt>
                <c:pt idx="1">
                  <c:v>113.68</c:v>
                </c:pt>
                <c:pt idx="2">
                  <c:v>113.82</c:v>
                </c:pt>
                <c:pt idx="3">
                  <c:v>112.82</c:v>
                </c:pt>
                <c:pt idx="4">
                  <c:v>111.21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11-4BAA-AFC4-D17B8AEB0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46.69</c:v>
                </c:pt>
                <c:pt idx="1">
                  <c:v>47.77</c:v>
                </c:pt>
                <c:pt idx="2">
                  <c:v>49.15</c:v>
                </c:pt>
                <c:pt idx="3">
                  <c:v>41.58</c:v>
                </c:pt>
                <c:pt idx="4">
                  <c:v>42.79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67-4075-A870-8472D403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46.58</c:v>
                </c:pt>
                <c:pt idx="1">
                  <c:v>46.99</c:v>
                </c:pt>
                <c:pt idx="2">
                  <c:v>47.89</c:v>
                </c:pt>
                <c:pt idx="3">
                  <c:v>48.69</c:v>
                </c:pt>
                <c:pt idx="4">
                  <c:v>49.62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67-4075-A870-8472D4033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6.35</c:v>
                </c:pt>
                <c:pt idx="1">
                  <c:v>6.26</c:v>
                </c:pt>
                <c:pt idx="2">
                  <c:v>6.12</c:v>
                </c:pt>
                <c:pt idx="3">
                  <c:v>6.84</c:v>
                </c:pt>
                <c:pt idx="4">
                  <c:v>7.69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A-4EDB-8D49-5E8924BC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14.45</c:v>
                </c:pt>
                <c:pt idx="1">
                  <c:v>15.83</c:v>
                </c:pt>
                <c:pt idx="2">
                  <c:v>16.899999999999999</c:v>
                </c:pt>
                <c:pt idx="3">
                  <c:v>18.260000000000002</c:v>
                </c:pt>
                <c:pt idx="4">
                  <c:v>19.510000000000002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8A-4EDB-8D49-5E8924BC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2B-4F70-B02D-ACA850BB2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0.23</c:v>
                </c:pt>
                <c:pt idx="1">
                  <c:v>0.03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2B-4F70-B02D-ACA850BB2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811.39</c:v>
                </c:pt>
                <c:pt idx="1">
                  <c:v>455.64</c:v>
                </c:pt>
                <c:pt idx="2">
                  <c:v>326.69</c:v>
                </c:pt>
                <c:pt idx="3">
                  <c:v>374.81</c:v>
                </c:pt>
                <c:pt idx="4">
                  <c:v>496.47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97-40B9-8140-AD2171AC7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349.04</c:v>
                </c:pt>
                <c:pt idx="1">
                  <c:v>337.49</c:v>
                </c:pt>
                <c:pt idx="2">
                  <c:v>335.6</c:v>
                </c:pt>
                <c:pt idx="3">
                  <c:v>358.91</c:v>
                </c:pt>
                <c:pt idx="4">
                  <c:v>360.96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97-40B9-8140-AD2171AC7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63</c:v>
                </c:pt>
                <c:pt idx="1">
                  <c:v>99.02</c:v>
                </c:pt>
                <c:pt idx="2">
                  <c:v>177.19</c:v>
                </c:pt>
                <c:pt idx="3">
                  <c:v>174</c:v>
                </c:pt>
                <c:pt idx="4">
                  <c:v>162.68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9-4320-A3E6-C1AA7F18B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254.54</c:v>
                </c:pt>
                <c:pt idx="1">
                  <c:v>265.92</c:v>
                </c:pt>
                <c:pt idx="2">
                  <c:v>258.26</c:v>
                </c:pt>
                <c:pt idx="3">
                  <c:v>247.27</c:v>
                </c:pt>
                <c:pt idx="4">
                  <c:v>239.18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89-4320-A3E6-C1AA7F18B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124.99</c:v>
                </c:pt>
                <c:pt idx="1">
                  <c:v>126.47</c:v>
                </c:pt>
                <c:pt idx="2">
                  <c:v>121.55</c:v>
                </c:pt>
                <c:pt idx="3">
                  <c:v>128.69</c:v>
                </c:pt>
                <c:pt idx="4">
                  <c:v>109.04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2D-4BAC-B154-A7F432FAF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106.52</c:v>
                </c:pt>
                <c:pt idx="1">
                  <c:v>105.86</c:v>
                </c:pt>
                <c:pt idx="2">
                  <c:v>106.07</c:v>
                </c:pt>
                <c:pt idx="3">
                  <c:v>105.34</c:v>
                </c:pt>
                <c:pt idx="4">
                  <c:v>101.89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2D-4BAC-B154-A7F432FAF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120.23</c:v>
                </c:pt>
                <c:pt idx="1">
                  <c:v>118.38</c:v>
                </c:pt>
                <c:pt idx="2">
                  <c:v>122.81</c:v>
                </c:pt>
                <c:pt idx="3">
                  <c:v>115.31</c:v>
                </c:pt>
                <c:pt idx="4">
                  <c:v>131.38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3E-47A9-A8CB-2AD7376A7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155.80000000000001</c:v>
                </c:pt>
                <c:pt idx="1">
                  <c:v>158.58000000000001</c:v>
                </c:pt>
                <c:pt idx="2">
                  <c:v>159.22</c:v>
                </c:pt>
                <c:pt idx="3">
                  <c:v>159.6</c:v>
                </c:pt>
                <c:pt idx="4">
                  <c:v>156.32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3E-47A9-A8CB-2AD7376A78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【20.63】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85" zoomScaleNormal="85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90"/>
      <c r="BL2" s="90"/>
      <c r="BM2" s="90"/>
      <c r="BN2" s="90"/>
      <c r="BO2" s="90"/>
      <c r="BP2" s="90"/>
      <c r="BQ2" s="90"/>
      <c r="BR2" s="90"/>
      <c r="BS2" s="90"/>
      <c r="BT2" s="90"/>
      <c r="BU2" s="90"/>
      <c r="BV2" s="90"/>
      <c r="BW2" s="90"/>
      <c r="BX2" s="90"/>
      <c r="BY2" s="90"/>
      <c r="BZ2" s="90"/>
    </row>
    <row r="3" spans="1:78" ht="9.75" customHeight="1">
      <c r="A3" s="2"/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0"/>
      <c r="BJ3" s="90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90"/>
      <c r="BX3" s="90"/>
      <c r="BY3" s="90"/>
      <c r="BZ3" s="90"/>
    </row>
    <row r="4" spans="1:78" ht="9.75" customHeight="1">
      <c r="A4" s="2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91" t="str">
        <f>データ!H6</f>
        <v>千葉県　習志野市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2"/>
      <c r="AE6" s="92"/>
      <c r="AF6" s="92"/>
      <c r="AG6" s="92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82" t="s">
        <v>1</v>
      </c>
      <c r="C7" s="83"/>
      <c r="D7" s="83"/>
      <c r="E7" s="83"/>
      <c r="F7" s="83"/>
      <c r="G7" s="83"/>
      <c r="H7" s="83"/>
      <c r="I7" s="82" t="s">
        <v>2</v>
      </c>
      <c r="J7" s="83"/>
      <c r="K7" s="83"/>
      <c r="L7" s="83"/>
      <c r="M7" s="83"/>
      <c r="N7" s="83"/>
      <c r="O7" s="84"/>
      <c r="P7" s="85" t="s">
        <v>3</v>
      </c>
      <c r="Q7" s="85"/>
      <c r="R7" s="85"/>
      <c r="S7" s="85"/>
      <c r="T7" s="85"/>
      <c r="U7" s="85"/>
      <c r="V7" s="85"/>
      <c r="W7" s="85" t="s">
        <v>4</v>
      </c>
      <c r="X7" s="85"/>
      <c r="Y7" s="85"/>
      <c r="Z7" s="85"/>
      <c r="AA7" s="85"/>
      <c r="AB7" s="85"/>
      <c r="AC7" s="85"/>
      <c r="AD7" s="85" t="s">
        <v>5</v>
      </c>
      <c r="AE7" s="85"/>
      <c r="AF7" s="85"/>
      <c r="AG7" s="85"/>
      <c r="AH7" s="85"/>
      <c r="AI7" s="85"/>
      <c r="AJ7" s="85"/>
      <c r="AK7" s="4"/>
      <c r="AL7" s="85" t="s">
        <v>6</v>
      </c>
      <c r="AM7" s="85"/>
      <c r="AN7" s="85"/>
      <c r="AO7" s="85"/>
      <c r="AP7" s="85"/>
      <c r="AQ7" s="85"/>
      <c r="AR7" s="85"/>
      <c r="AS7" s="85"/>
      <c r="AT7" s="82" t="s">
        <v>7</v>
      </c>
      <c r="AU7" s="83"/>
      <c r="AV7" s="83"/>
      <c r="AW7" s="83"/>
      <c r="AX7" s="83"/>
      <c r="AY7" s="83"/>
      <c r="AZ7" s="83"/>
      <c r="BA7" s="83"/>
      <c r="BB7" s="85" t="s">
        <v>8</v>
      </c>
      <c r="BC7" s="85"/>
      <c r="BD7" s="85"/>
      <c r="BE7" s="85"/>
      <c r="BF7" s="85"/>
      <c r="BG7" s="85"/>
      <c r="BH7" s="85"/>
      <c r="BI7" s="85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86" t="str">
        <f>データ!$I$6</f>
        <v>法適用</v>
      </c>
      <c r="C8" s="87"/>
      <c r="D8" s="87"/>
      <c r="E8" s="87"/>
      <c r="F8" s="87"/>
      <c r="G8" s="87"/>
      <c r="H8" s="87"/>
      <c r="I8" s="86" t="str">
        <f>データ!$J$6</f>
        <v>水道事業</v>
      </c>
      <c r="J8" s="87"/>
      <c r="K8" s="87"/>
      <c r="L8" s="87"/>
      <c r="M8" s="87"/>
      <c r="N8" s="87"/>
      <c r="O8" s="88"/>
      <c r="P8" s="89" t="str">
        <f>データ!$K$6</f>
        <v>末端給水事業</v>
      </c>
      <c r="Q8" s="89"/>
      <c r="R8" s="89"/>
      <c r="S8" s="89"/>
      <c r="T8" s="89"/>
      <c r="U8" s="89"/>
      <c r="V8" s="89"/>
      <c r="W8" s="89" t="str">
        <f>データ!$L$6</f>
        <v>A3</v>
      </c>
      <c r="X8" s="89"/>
      <c r="Y8" s="89"/>
      <c r="Z8" s="89"/>
      <c r="AA8" s="89"/>
      <c r="AB8" s="89"/>
      <c r="AC8" s="89"/>
      <c r="AD8" s="89" t="str">
        <f>データ!$M$6</f>
        <v>自治体職員</v>
      </c>
      <c r="AE8" s="89"/>
      <c r="AF8" s="89"/>
      <c r="AG8" s="89"/>
      <c r="AH8" s="89"/>
      <c r="AI8" s="89"/>
      <c r="AJ8" s="89"/>
      <c r="AK8" s="4"/>
      <c r="AL8" s="77">
        <f>データ!$R$6</f>
        <v>175197</v>
      </c>
      <c r="AM8" s="77"/>
      <c r="AN8" s="77"/>
      <c r="AO8" s="77"/>
      <c r="AP8" s="77"/>
      <c r="AQ8" s="77"/>
      <c r="AR8" s="77"/>
      <c r="AS8" s="77"/>
      <c r="AT8" s="73">
        <f>データ!$S$6</f>
        <v>20.97</v>
      </c>
      <c r="AU8" s="74"/>
      <c r="AV8" s="74"/>
      <c r="AW8" s="74"/>
      <c r="AX8" s="74"/>
      <c r="AY8" s="74"/>
      <c r="AZ8" s="74"/>
      <c r="BA8" s="74"/>
      <c r="BB8" s="76">
        <f>データ!$T$6</f>
        <v>8354.65</v>
      </c>
      <c r="BC8" s="76"/>
      <c r="BD8" s="76"/>
      <c r="BE8" s="76"/>
      <c r="BF8" s="76"/>
      <c r="BG8" s="76"/>
      <c r="BH8" s="76"/>
      <c r="BI8" s="76"/>
      <c r="BJ8" s="3"/>
      <c r="BK8" s="3"/>
      <c r="BL8" s="80" t="s">
        <v>10</v>
      </c>
      <c r="BM8" s="8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82" t="s">
        <v>12</v>
      </c>
      <c r="C9" s="83"/>
      <c r="D9" s="83"/>
      <c r="E9" s="83"/>
      <c r="F9" s="83"/>
      <c r="G9" s="83"/>
      <c r="H9" s="83"/>
      <c r="I9" s="82" t="s">
        <v>13</v>
      </c>
      <c r="J9" s="83"/>
      <c r="K9" s="83"/>
      <c r="L9" s="83"/>
      <c r="M9" s="83"/>
      <c r="N9" s="83"/>
      <c r="O9" s="84"/>
      <c r="P9" s="85" t="s">
        <v>14</v>
      </c>
      <c r="Q9" s="85"/>
      <c r="R9" s="85"/>
      <c r="S9" s="85"/>
      <c r="T9" s="85"/>
      <c r="U9" s="85"/>
      <c r="V9" s="85"/>
      <c r="W9" s="85" t="s">
        <v>15</v>
      </c>
      <c r="X9" s="85"/>
      <c r="Y9" s="85"/>
      <c r="Z9" s="85"/>
      <c r="AA9" s="85"/>
      <c r="AB9" s="85"/>
      <c r="AC9" s="85"/>
      <c r="AD9" s="2"/>
      <c r="AE9" s="2"/>
      <c r="AF9" s="2"/>
      <c r="AG9" s="2"/>
      <c r="AH9" s="4"/>
      <c r="AI9" s="4"/>
      <c r="AJ9" s="4"/>
      <c r="AK9" s="4"/>
      <c r="AL9" s="85" t="s">
        <v>16</v>
      </c>
      <c r="AM9" s="85"/>
      <c r="AN9" s="85"/>
      <c r="AO9" s="85"/>
      <c r="AP9" s="85"/>
      <c r="AQ9" s="85"/>
      <c r="AR9" s="85"/>
      <c r="AS9" s="85"/>
      <c r="AT9" s="82" t="s">
        <v>17</v>
      </c>
      <c r="AU9" s="83"/>
      <c r="AV9" s="83"/>
      <c r="AW9" s="83"/>
      <c r="AX9" s="83"/>
      <c r="AY9" s="83"/>
      <c r="AZ9" s="83"/>
      <c r="BA9" s="83"/>
      <c r="BB9" s="85" t="s">
        <v>18</v>
      </c>
      <c r="BC9" s="85"/>
      <c r="BD9" s="85"/>
      <c r="BE9" s="85"/>
      <c r="BF9" s="85"/>
      <c r="BG9" s="85"/>
      <c r="BH9" s="85"/>
      <c r="BI9" s="85"/>
      <c r="BJ9" s="3"/>
      <c r="BK9" s="3"/>
      <c r="BL9" s="71" t="s">
        <v>19</v>
      </c>
      <c r="BM9" s="72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73" t="str">
        <f>データ!$N$6</f>
        <v>-</v>
      </c>
      <c r="C10" s="74"/>
      <c r="D10" s="74"/>
      <c r="E10" s="74"/>
      <c r="F10" s="74"/>
      <c r="G10" s="74"/>
      <c r="H10" s="74"/>
      <c r="I10" s="73">
        <f>データ!$O$6</f>
        <v>86.06</v>
      </c>
      <c r="J10" s="74"/>
      <c r="K10" s="74"/>
      <c r="L10" s="74"/>
      <c r="M10" s="74"/>
      <c r="N10" s="74"/>
      <c r="O10" s="75"/>
      <c r="P10" s="76">
        <f>データ!$P$6</f>
        <v>99.13</v>
      </c>
      <c r="Q10" s="76"/>
      <c r="R10" s="76"/>
      <c r="S10" s="76"/>
      <c r="T10" s="76"/>
      <c r="U10" s="76"/>
      <c r="V10" s="76"/>
      <c r="W10" s="77">
        <f>データ!$Q$6</f>
        <v>2101</v>
      </c>
      <c r="X10" s="77"/>
      <c r="Y10" s="77"/>
      <c r="Z10" s="77"/>
      <c r="AA10" s="77"/>
      <c r="AB10" s="77"/>
      <c r="AC10" s="77"/>
      <c r="AD10" s="2"/>
      <c r="AE10" s="2"/>
      <c r="AF10" s="2"/>
      <c r="AG10" s="2"/>
      <c r="AH10" s="4"/>
      <c r="AI10" s="4"/>
      <c r="AJ10" s="4"/>
      <c r="AK10" s="4"/>
      <c r="AL10" s="77">
        <f>データ!$U$6</f>
        <v>111457</v>
      </c>
      <c r="AM10" s="77"/>
      <c r="AN10" s="77"/>
      <c r="AO10" s="77"/>
      <c r="AP10" s="77"/>
      <c r="AQ10" s="77"/>
      <c r="AR10" s="77"/>
      <c r="AS10" s="77"/>
      <c r="AT10" s="73">
        <f>データ!$V$6</f>
        <v>12.04</v>
      </c>
      <c r="AU10" s="74"/>
      <c r="AV10" s="74"/>
      <c r="AW10" s="74"/>
      <c r="AX10" s="74"/>
      <c r="AY10" s="74"/>
      <c r="AZ10" s="74"/>
      <c r="BA10" s="74"/>
      <c r="BB10" s="76">
        <f>データ!$W$6</f>
        <v>9257.23</v>
      </c>
      <c r="BC10" s="76"/>
      <c r="BD10" s="76"/>
      <c r="BE10" s="76"/>
      <c r="BF10" s="76"/>
      <c r="BG10" s="76"/>
      <c r="BH10" s="76"/>
      <c r="BI10" s="76"/>
      <c r="BJ10" s="2"/>
      <c r="BK10" s="2"/>
      <c r="BL10" s="78" t="s">
        <v>21</v>
      </c>
      <c r="BM10" s="79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25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65" t="s">
        <v>112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>
      <c r="A34" s="2"/>
      <c r="B34" s="17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>
      <c r="A35" s="2"/>
      <c r="B35" s="17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45" t="s">
        <v>26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68" t="s">
        <v>111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>
      <c r="A56" s="2"/>
      <c r="B56" s="17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>
      <c r="A57" s="2"/>
      <c r="B57" s="17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45" t="s">
        <v>28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51" t="s">
        <v>110</v>
      </c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3"/>
    </row>
    <row r="67" spans="1:78" ht="13.5" customHeight="1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51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3"/>
    </row>
    <row r="68" spans="1:78" ht="13.5" customHeight="1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51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3"/>
    </row>
    <row r="69" spans="1:78" ht="13.5" customHeight="1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51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3"/>
    </row>
    <row r="70" spans="1:78" ht="13.5" customHeight="1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51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3"/>
    </row>
    <row r="71" spans="1:78" ht="13.5" customHeight="1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51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3"/>
    </row>
    <row r="72" spans="1:78" ht="13.5" customHeight="1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51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3"/>
    </row>
    <row r="73" spans="1:78" ht="13.5" customHeight="1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51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3"/>
    </row>
    <row r="74" spans="1:78" ht="13.5" customHeight="1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51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3"/>
    </row>
    <row r="75" spans="1:78" ht="13.5" customHeight="1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51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3"/>
    </row>
    <row r="76" spans="1:78" ht="13.5" customHeight="1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51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3"/>
    </row>
    <row r="77" spans="1:78" ht="13.5" customHeight="1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51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3"/>
    </row>
    <row r="78" spans="1:78" ht="13.5" customHeight="1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51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3"/>
    </row>
    <row r="79" spans="1:78" ht="13.5" customHeight="1">
      <c r="A79" s="2"/>
      <c r="B79" s="17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4"/>
      <c r="BJ79" s="18"/>
      <c r="BK79" s="2"/>
      <c r="BL79" s="51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3"/>
    </row>
    <row r="80" spans="1:78" ht="13.5" customHeight="1">
      <c r="A80" s="2"/>
      <c r="B80" s="17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4"/>
      <c r="BJ80" s="18"/>
      <c r="BK80" s="2"/>
      <c r="BL80" s="51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3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4"/>
      <c r="V81" s="4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4"/>
      <c r="AP81" s="4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4"/>
      <c r="BJ81" s="18"/>
      <c r="BK81" s="2"/>
      <c r="BL81" s="51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3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4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6"/>
    </row>
    <row r="83" spans="1:78">
      <c r="C83" s="26"/>
    </row>
    <row r="84" spans="1:78" hidden="1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>
      <c r="B85" s="27"/>
      <c r="C85" s="27"/>
      <c r="D85" s="27"/>
      <c r="E85" s="27" t="str">
        <f>データ!AH6</f>
        <v>【110.27】</v>
      </c>
      <c r="F85" s="27" t="str">
        <f>データ!AS6</f>
        <v>【1.15】</v>
      </c>
      <c r="G85" s="27" t="str">
        <f>データ!BD6</f>
        <v>【260.31】</v>
      </c>
      <c r="H85" s="27" t="str">
        <f>データ!BO6</f>
        <v>【275.67】</v>
      </c>
      <c r="I85" s="27" t="str">
        <f>データ!BZ6</f>
        <v>【100.05】</v>
      </c>
      <c r="J85" s="27" t="str">
        <f>データ!CK6</f>
        <v>【166.40】</v>
      </c>
      <c r="K85" s="27" t="str">
        <f>データ!CV6</f>
        <v>【60.69】</v>
      </c>
      <c r="L85" s="27" t="str">
        <f>データ!DG6</f>
        <v>【89.82】</v>
      </c>
      <c r="M85" s="27" t="str">
        <f>データ!DR6</f>
        <v>【50.19】</v>
      </c>
      <c r="N85" s="27" t="str">
        <f>データ!EC6</f>
        <v>【20.63】</v>
      </c>
      <c r="O85" s="27" t="str">
        <f>データ!EN6</f>
        <v>【0.69】</v>
      </c>
    </row>
  </sheetData>
  <sheetProtection algorithmName="SHA-512" hashValue="lzXDG8guoBqaqT63/VDBXqGIPH5RkcbiWJUnaR9Jd4GVt6fU1IVQVr7OK/BRHaZxIE8CBIDHL5EZHbCeAIgSYQ==" saltValue="z0XSxqYPGedVdnOcYrrsZA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/>
  <cols>
    <col min="2" max="144" width="11.875" customWidth="1"/>
  </cols>
  <sheetData>
    <row r="1" spans="1:144">
      <c r="A1" t="s">
        <v>41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>
      <c r="A2" s="29" t="s">
        <v>42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>
      <c r="A3" s="29" t="s">
        <v>43</v>
      </c>
      <c r="B3" s="30" t="s">
        <v>44</v>
      </c>
      <c r="C3" s="30" t="s">
        <v>45</v>
      </c>
      <c r="D3" s="30" t="s">
        <v>46</v>
      </c>
      <c r="E3" s="30" t="s">
        <v>47</v>
      </c>
      <c r="F3" s="30" t="s">
        <v>48</v>
      </c>
      <c r="G3" s="30" t="s">
        <v>49</v>
      </c>
      <c r="H3" s="94" t="s">
        <v>50</v>
      </c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100" t="s">
        <v>51</v>
      </c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 t="s">
        <v>52</v>
      </c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</row>
    <row r="4" spans="1:144">
      <c r="A4" s="29" t="s">
        <v>53</v>
      </c>
      <c r="B4" s="31"/>
      <c r="C4" s="31"/>
      <c r="D4" s="31"/>
      <c r="E4" s="31"/>
      <c r="F4" s="31"/>
      <c r="G4" s="31"/>
      <c r="H4" s="97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9"/>
      <c r="X4" s="93" t="s">
        <v>54</v>
      </c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 t="s">
        <v>55</v>
      </c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 t="s">
        <v>56</v>
      </c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 t="s">
        <v>57</v>
      </c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 t="s">
        <v>58</v>
      </c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 t="s">
        <v>59</v>
      </c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 t="s">
        <v>60</v>
      </c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 t="s">
        <v>61</v>
      </c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 t="s">
        <v>62</v>
      </c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 t="s">
        <v>63</v>
      </c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 t="s">
        <v>64</v>
      </c>
      <c r="EE4" s="93"/>
      <c r="EF4" s="93"/>
      <c r="EG4" s="93"/>
      <c r="EH4" s="93"/>
      <c r="EI4" s="93"/>
      <c r="EJ4" s="93"/>
      <c r="EK4" s="93"/>
      <c r="EL4" s="93"/>
      <c r="EM4" s="93"/>
      <c r="EN4" s="93"/>
    </row>
    <row r="5" spans="1:144">
      <c r="A5" s="29" t="s">
        <v>65</v>
      </c>
      <c r="B5" s="32"/>
      <c r="C5" s="32"/>
      <c r="D5" s="32"/>
      <c r="E5" s="32"/>
      <c r="F5" s="32"/>
      <c r="G5" s="32"/>
      <c r="H5" s="33" t="s">
        <v>66</v>
      </c>
      <c r="I5" s="33" t="s">
        <v>67</v>
      </c>
      <c r="J5" s="33" t="s">
        <v>68</v>
      </c>
      <c r="K5" s="33" t="s">
        <v>69</v>
      </c>
      <c r="L5" s="33" t="s">
        <v>70</v>
      </c>
      <c r="M5" s="33" t="s">
        <v>5</v>
      </c>
      <c r="N5" s="33" t="s">
        <v>71</v>
      </c>
      <c r="O5" s="33" t="s">
        <v>72</v>
      </c>
      <c r="P5" s="33" t="s">
        <v>73</v>
      </c>
      <c r="Q5" s="33" t="s">
        <v>74</v>
      </c>
      <c r="R5" s="33" t="s">
        <v>75</v>
      </c>
      <c r="S5" s="33" t="s">
        <v>76</v>
      </c>
      <c r="T5" s="33" t="s">
        <v>77</v>
      </c>
      <c r="U5" s="33" t="s">
        <v>78</v>
      </c>
      <c r="V5" s="33" t="s">
        <v>79</v>
      </c>
      <c r="W5" s="33" t="s">
        <v>80</v>
      </c>
      <c r="X5" s="33" t="s">
        <v>81</v>
      </c>
      <c r="Y5" s="33" t="s">
        <v>82</v>
      </c>
      <c r="Z5" s="33" t="s">
        <v>83</v>
      </c>
      <c r="AA5" s="33" t="s">
        <v>84</v>
      </c>
      <c r="AB5" s="33" t="s">
        <v>85</v>
      </c>
      <c r="AC5" s="33" t="s">
        <v>86</v>
      </c>
      <c r="AD5" s="33" t="s">
        <v>87</v>
      </c>
      <c r="AE5" s="33" t="s">
        <v>88</v>
      </c>
      <c r="AF5" s="33" t="s">
        <v>89</v>
      </c>
      <c r="AG5" s="33" t="s">
        <v>90</v>
      </c>
      <c r="AH5" s="33" t="s">
        <v>29</v>
      </c>
      <c r="AI5" s="33" t="s">
        <v>81</v>
      </c>
      <c r="AJ5" s="33" t="s">
        <v>82</v>
      </c>
      <c r="AK5" s="33" t="s">
        <v>83</v>
      </c>
      <c r="AL5" s="33" t="s">
        <v>84</v>
      </c>
      <c r="AM5" s="33" t="s">
        <v>85</v>
      </c>
      <c r="AN5" s="33" t="s">
        <v>86</v>
      </c>
      <c r="AO5" s="33" t="s">
        <v>87</v>
      </c>
      <c r="AP5" s="33" t="s">
        <v>88</v>
      </c>
      <c r="AQ5" s="33" t="s">
        <v>89</v>
      </c>
      <c r="AR5" s="33" t="s">
        <v>90</v>
      </c>
      <c r="AS5" s="33" t="s">
        <v>91</v>
      </c>
      <c r="AT5" s="33" t="s">
        <v>81</v>
      </c>
      <c r="AU5" s="33" t="s">
        <v>82</v>
      </c>
      <c r="AV5" s="33" t="s">
        <v>83</v>
      </c>
      <c r="AW5" s="33" t="s">
        <v>84</v>
      </c>
      <c r="AX5" s="33" t="s">
        <v>85</v>
      </c>
      <c r="AY5" s="33" t="s">
        <v>86</v>
      </c>
      <c r="AZ5" s="33" t="s">
        <v>87</v>
      </c>
      <c r="BA5" s="33" t="s">
        <v>88</v>
      </c>
      <c r="BB5" s="33" t="s">
        <v>89</v>
      </c>
      <c r="BC5" s="33" t="s">
        <v>90</v>
      </c>
      <c r="BD5" s="33" t="s">
        <v>91</v>
      </c>
      <c r="BE5" s="33" t="s">
        <v>81</v>
      </c>
      <c r="BF5" s="33" t="s">
        <v>82</v>
      </c>
      <c r="BG5" s="33" t="s">
        <v>83</v>
      </c>
      <c r="BH5" s="33" t="s">
        <v>84</v>
      </c>
      <c r="BI5" s="33" t="s">
        <v>85</v>
      </c>
      <c r="BJ5" s="33" t="s">
        <v>86</v>
      </c>
      <c r="BK5" s="33" t="s">
        <v>87</v>
      </c>
      <c r="BL5" s="33" t="s">
        <v>88</v>
      </c>
      <c r="BM5" s="33" t="s">
        <v>89</v>
      </c>
      <c r="BN5" s="33" t="s">
        <v>90</v>
      </c>
      <c r="BO5" s="33" t="s">
        <v>91</v>
      </c>
      <c r="BP5" s="33" t="s">
        <v>81</v>
      </c>
      <c r="BQ5" s="33" t="s">
        <v>82</v>
      </c>
      <c r="BR5" s="33" t="s">
        <v>83</v>
      </c>
      <c r="BS5" s="33" t="s">
        <v>84</v>
      </c>
      <c r="BT5" s="33" t="s">
        <v>85</v>
      </c>
      <c r="BU5" s="33" t="s">
        <v>86</v>
      </c>
      <c r="BV5" s="33" t="s">
        <v>87</v>
      </c>
      <c r="BW5" s="33" t="s">
        <v>88</v>
      </c>
      <c r="BX5" s="33" t="s">
        <v>89</v>
      </c>
      <c r="BY5" s="33" t="s">
        <v>90</v>
      </c>
      <c r="BZ5" s="33" t="s">
        <v>91</v>
      </c>
      <c r="CA5" s="33" t="s">
        <v>81</v>
      </c>
      <c r="CB5" s="33" t="s">
        <v>82</v>
      </c>
      <c r="CC5" s="33" t="s">
        <v>83</v>
      </c>
      <c r="CD5" s="33" t="s">
        <v>84</v>
      </c>
      <c r="CE5" s="33" t="s">
        <v>85</v>
      </c>
      <c r="CF5" s="33" t="s">
        <v>86</v>
      </c>
      <c r="CG5" s="33" t="s">
        <v>87</v>
      </c>
      <c r="CH5" s="33" t="s">
        <v>88</v>
      </c>
      <c r="CI5" s="33" t="s">
        <v>89</v>
      </c>
      <c r="CJ5" s="33" t="s">
        <v>90</v>
      </c>
      <c r="CK5" s="33" t="s">
        <v>91</v>
      </c>
      <c r="CL5" s="33" t="s">
        <v>81</v>
      </c>
      <c r="CM5" s="33" t="s">
        <v>82</v>
      </c>
      <c r="CN5" s="33" t="s">
        <v>83</v>
      </c>
      <c r="CO5" s="33" t="s">
        <v>84</v>
      </c>
      <c r="CP5" s="33" t="s">
        <v>85</v>
      </c>
      <c r="CQ5" s="33" t="s">
        <v>86</v>
      </c>
      <c r="CR5" s="33" t="s">
        <v>87</v>
      </c>
      <c r="CS5" s="33" t="s">
        <v>88</v>
      </c>
      <c r="CT5" s="33" t="s">
        <v>89</v>
      </c>
      <c r="CU5" s="33" t="s">
        <v>90</v>
      </c>
      <c r="CV5" s="33" t="s">
        <v>91</v>
      </c>
      <c r="CW5" s="33" t="s">
        <v>81</v>
      </c>
      <c r="CX5" s="33" t="s">
        <v>82</v>
      </c>
      <c r="CY5" s="33" t="s">
        <v>83</v>
      </c>
      <c r="CZ5" s="33" t="s">
        <v>84</v>
      </c>
      <c r="DA5" s="33" t="s">
        <v>85</v>
      </c>
      <c r="DB5" s="33" t="s">
        <v>86</v>
      </c>
      <c r="DC5" s="33" t="s">
        <v>87</v>
      </c>
      <c r="DD5" s="33" t="s">
        <v>88</v>
      </c>
      <c r="DE5" s="33" t="s">
        <v>89</v>
      </c>
      <c r="DF5" s="33" t="s">
        <v>90</v>
      </c>
      <c r="DG5" s="33" t="s">
        <v>91</v>
      </c>
      <c r="DH5" s="33" t="s">
        <v>81</v>
      </c>
      <c r="DI5" s="33" t="s">
        <v>82</v>
      </c>
      <c r="DJ5" s="33" t="s">
        <v>83</v>
      </c>
      <c r="DK5" s="33" t="s">
        <v>84</v>
      </c>
      <c r="DL5" s="33" t="s">
        <v>85</v>
      </c>
      <c r="DM5" s="33" t="s">
        <v>86</v>
      </c>
      <c r="DN5" s="33" t="s">
        <v>87</v>
      </c>
      <c r="DO5" s="33" t="s">
        <v>88</v>
      </c>
      <c r="DP5" s="33" t="s">
        <v>89</v>
      </c>
      <c r="DQ5" s="33" t="s">
        <v>90</v>
      </c>
      <c r="DR5" s="33" t="s">
        <v>91</v>
      </c>
      <c r="DS5" s="33" t="s">
        <v>81</v>
      </c>
      <c r="DT5" s="33" t="s">
        <v>82</v>
      </c>
      <c r="DU5" s="33" t="s">
        <v>83</v>
      </c>
      <c r="DV5" s="33" t="s">
        <v>84</v>
      </c>
      <c r="DW5" s="33" t="s">
        <v>85</v>
      </c>
      <c r="DX5" s="33" t="s">
        <v>86</v>
      </c>
      <c r="DY5" s="33" t="s">
        <v>87</v>
      </c>
      <c r="DZ5" s="33" t="s">
        <v>88</v>
      </c>
      <c r="EA5" s="33" t="s">
        <v>89</v>
      </c>
      <c r="EB5" s="33" t="s">
        <v>90</v>
      </c>
      <c r="EC5" s="33" t="s">
        <v>91</v>
      </c>
      <c r="ED5" s="33" t="s">
        <v>81</v>
      </c>
      <c r="EE5" s="33" t="s">
        <v>82</v>
      </c>
      <c r="EF5" s="33" t="s">
        <v>83</v>
      </c>
      <c r="EG5" s="33" t="s">
        <v>84</v>
      </c>
      <c r="EH5" s="33" t="s">
        <v>85</v>
      </c>
      <c r="EI5" s="33" t="s">
        <v>86</v>
      </c>
      <c r="EJ5" s="33" t="s">
        <v>87</v>
      </c>
      <c r="EK5" s="33" t="s">
        <v>88</v>
      </c>
      <c r="EL5" s="33" t="s">
        <v>89</v>
      </c>
      <c r="EM5" s="33" t="s">
        <v>90</v>
      </c>
      <c r="EN5" s="33" t="s">
        <v>91</v>
      </c>
    </row>
    <row r="6" spans="1:144" s="37" customFormat="1">
      <c r="A6" s="29" t="s">
        <v>92</v>
      </c>
      <c r="B6" s="34">
        <f>B7</f>
        <v>2020</v>
      </c>
      <c r="C6" s="34">
        <f t="shared" ref="C6:W6" si="3">C7</f>
        <v>122165</v>
      </c>
      <c r="D6" s="34">
        <f t="shared" si="3"/>
        <v>46</v>
      </c>
      <c r="E6" s="34">
        <f t="shared" si="3"/>
        <v>1</v>
      </c>
      <c r="F6" s="34">
        <f t="shared" si="3"/>
        <v>0</v>
      </c>
      <c r="G6" s="34">
        <f t="shared" si="3"/>
        <v>1</v>
      </c>
      <c r="H6" s="34" t="str">
        <f t="shared" si="3"/>
        <v>千葉県　習志野市</v>
      </c>
      <c r="I6" s="34" t="str">
        <f t="shared" si="3"/>
        <v>法適用</v>
      </c>
      <c r="J6" s="34" t="str">
        <f t="shared" si="3"/>
        <v>水道事業</v>
      </c>
      <c r="K6" s="34" t="str">
        <f t="shared" si="3"/>
        <v>末端給水事業</v>
      </c>
      <c r="L6" s="34" t="str">
        <f t="shared" si="3"/>
        <v>A3</v>
      </c>
      <c r="M6" s="34" t="str">
        <f t="shared" si="3"/>
        <v>自治体職員</v>
      </c>
      <c r="N6" s="35" t="str">
        <f t="shared" si="3"/>
        <v>-</v>
      </c>
      <c r="O6" s="35">
        <f t="shared" si="3"/>
        <v>86.06</v>
      </c>
      <c r="P6" s="35">
        <f t="shared" si="3"/>
        <v>99.13</v>
      </c>
      <c r="Q6" s="35">
        <f t="shared" si="3"/>
        <v>2101</v>
      </c>
      <c r="R6" s="35">
        <f t="shared" si="3"/>
        <v>175197</v>
      </c>
      <c r="S6" s="35">
        <f t="shared" si="3"/>
        <v>20.97</v>
      </c>
      <c r="T6" s="35">
        <f t="shared" si="3"/>
        <v>8354.65</v>
      </c>
      <c r="U6" s="35">
        <f t="shared" si="3"/>
        <v>111457</v>
      </c>
      <c r="V6" s="35">
        <f t="shared" si="3"/>
        <v>12.04</v>
      </c>
      <c r="W6" s="35">
        <f t="shared" si="3"/>
        <v>9257.23</v>
      </c>
      <c r="X6" s="36">
        <f>IF(X7="",NA(),X7)</f>
        <v>122.06</v>
      </c>
      <c r="Y6" s="36">
        <f t="shared" ref="Y6:AG6" si="4">IF(Y7="",NA(),Y7)</f>
        <v>123.48</v>
      </c>
      <c r="Z6" s="36">
        <f t="shared" si="4"/>
        <v>120.28</v>
      </c>
      <c r="AA6" s="36">
        <f t="shared" si="4"/>
        <v>120.63</v>
      </c>
      <c r="AB6" s="36">
        <f t="shared" si="4"/>
        <v>109.09</v>
      </c>
      <c r="AC6" s="36">
        <f t="shared" si="4"/>
        <v>114</v>
      </c>
      <c r="AD6" s="36">
        <f t="shared" si="4"/>
        <v>113.68</v>
      </c>
      <c r="AE6" s="36">
        <f t="shared" si="4"/>
        <v>113.82</v>
      </c>
      <c r="AF6" s="36">
        <f t="shared" si="4"/>
        <v>112.82</v>
      </c>
      <c r="AG6" s="36">
        <f t="shared" si="4"/>
        <v>111.21</v>
      </c>
      <c r="AH6" s="35" t="str">
        <f>IF(AH7="","",IF(AH7="-","【-】","【"&amp;SUBSTITUTE(TEXT(AH7,"#,##0.00"),"-","△")&amp;"】"))</f>
        <v>【110.27】</v>
      </c>
      <c r="AI6" s="35">
        <f>IF(AI7="",NA(),AI7)</f>
        <v>0</v>
      </c>
      <c r="AJ6" s="35">
        <f t="shared" ref="AJ6:AR6" si="5">IF(AJ7="",NA(),AJ7)</f>
        <v>0</v>
      </c>
      <c r="AK6" s="35">
        <f t="shared" si="5"/>
        <v>0</v>
      </c>
      <c r="AL6" s="35">
        <f t="shared" si="5"/>
        <v>0</v>
      </c>
      <c r="AM6" s="35">
        <f t="shared" si="5"/>
        <v>0</v>
      </c>
      <c r="AN6" s="36">
        <f t="shared" si="5"/>
        <v>0.23</v>
      </c>
      <c r="AO6" s="36">
        <f t="shared" si="5"/>
        <v>0.03</v>
      </c>
      <c r="AP6" s="35">
        <f t="shared" si="5"/>
        <v>0</v>
      </c>
      <c r="AQ6" s="35">
        <f t="shared" si="5"/>
        <v>0</v>
      </c>
      <c r="AR6" s="35">
        <f t="shared" si="5"/>
        <v>0</v>
      </c>
      <c r="AS6" s="35" t="str">
        <f>IF(AS7="","",IF(AS7="-","【-】","【"&amp;SUBSTITUTE(TEXT(AS7,"#,##0.00"),"-","△")&amp;"】"))</f>
        <v>【1.15】</v>
      </c>
      <c r="AT6" s="36">
        <f>IF(AT7="",NA(),AT7)</f>
        <v>811.39</v>
      </c>
      <c r="AU6" s="36">
        <f t="shared" ref="AU6:BC6" si="6">IF(AU7="",NA(),AU7)</f>
        <v>455.64</v>
      </c>
      <c r="AV6" s="36">
        <f t="shared" si="6"/>
        <v>326.69</v>
      </c>
      <c r="AW6" s="36">
        <f t="shared" si="6"/>
        <v>374.81</v>
      </c>
      <c r="AX6" s="36">
        <f t="shared" si="6"/>
        <v>496.47</v>
      </c>
      <c r="AY6" s="36">
        <f t="shared" si="6"/>
        <v>349.04</v>
      </c>
      <c r="AZ6" s="36">
        <f t="shared" si="6"/>
        <v>337.49</v>
      </c>
      <c r="BA6" s="36">
        <f t="shared" si="6"/>
        <v>335.6</v>
      </c>
      <c r="BB6" s="36">
        <f t="shared" si="6"/>
        <v>358.91</v>
      </c>
      <c r="BC6" s="36">
        <f t="shared" si="6"/>
        <v>360.96</v>
      </c>
      <c r="BD6" s="35" t="str">
        <f>IF(BD7="","",IF(BD7="-","【-】","【"&amp;SUBSTITUTE(TEXT(BD7,"#,##0.00"),"-","△")&amp;"】"))</f>
        <v>【260.31】</v>
      </c>
      <c r="BE6" s="36">
        <f>IF(BE7="",NA(),BE7)</f>
        <v>63</v>
      </c>
      <c r="BF6" s="36">
        <f t="shared" ref="BF6:BN6" si="7">IF(BF7="",NA(),BF7)</f>
        <v>99.02</v>
      </c>
      <c r="BG6" s="36">
        <f t="shared" si="7"/>
        <v>177.19</v>
      </c>
      <c r="BH6" s="36">
        <f t="shared" si="7"/>
        <v>174</v>
      </c>
      <c r="BI6" s="36">
        <f t="shared" si="7"/>
        <v>162.68</v>
      </c>
      <c r="BJ6" s="36">
        <f t="shared" si="7"/>
        <v>254.54</v>
      </c>
      <c r="BK6" s="36">
        <f t="shared" si="7"/>
        <v>265.92</v>
      </c>
      <c r="BL6" s="36">
        <f t="shared" si="7"/>
        <v>258.26</v>
      </c>
      <c r="BM6" s="36">
        <f t="shared" si="7"/>
        <v>247.27</v>
      </c>
      <c r="BN6" s="36">
        <f t="shared" si="7"/>
        <v>239.18</v>
      </c>
      <c r="BO6" s="35" t="str">
        <f>IF(BO7="","",IF(BO7="-","【-】","【"&amp;SUBSTITUTE(TEXT(BO7,"#,##0.00"),"-","△")&amp;"】"))</f>
        <v>【275.67】</v>
      </c>
      <c r="BP6" s="36">
        <f>IF(BP7="",NA(),BP7)</f>
        <v>124.99</v>
      </c>
      <c r="BQ6" s="36">
        <f t="shared" ref="BQ6:BY6" si="8">IF(BQ7="",NA(),BQ7)</f>
        <v>126.47</v>
      </c>
      <c r="BR6" s="36">
        <f t="shared" si="8"/>
        <v>121.55</v>
      </c>
      <c r="BS6" s="36">
        <f t="shared" si="8"/>
        <v>128.69</v>
      </c>
      <c r="BT6" s="36">
        <f t="shared" si="8"/>
        <v>109.04</v>
      </c>
      <c r="BU6" s="36">
        <f t="shared" si="8"/>
        <v>106.52</v>
      </c>
      <c r="BV6" s="36">
        <f t="shared" si="8"/>
        <v>105.86</v>
      </c>
      <c r="BW6" s="36">
        <f t="shared" si="8"/>
        <v>106.07</v>
      </c>
      <c r="BX6" s="36">
        <f t="shared" si="8"/>
        <v>105.34</v>
      </c>
      <c r="BY6" s="36">
        <f t="shared" si="8"/>
        <v>101.89</v>
      </c>
      <c r="BZ6" s="35" t="str">
        <f>IF(BZ7="","",IF(BZ7="-","【-】","【"&amp;SUBSTITUTE(TEXT(BZ7,"#,##0.00"),"-","△")&amp;"】"))</f>
        <v>【100.05】</v>
      </c>
      <c r="CA6" s="36">
        <f>IF(CA7="",NA(),CA7)</f>
        <v>120.23</v>
      </c>
      <c r="CB6" s="36">
        <f t="shared" ref="CB6:CJ6" si="9">IF(CB7="",NA(),CB7)</f>
        <v>118.38</v>
      </c>
      <c r="CC6" s="36">
        <f t="shared" si="9"/>
        <v>122.81</v>
      </c>
      <c r="CD6" s="36">
        <f t="shared" si="9"/>
        <v>115.31</v>
      </c>
      <c r="CE6" s="36">
        <f t="shared" si="9"/>
        <v>131.38</v>
      </c>
      <c r="CF6" s="36">
        <f t="shared" si="9"/>
        <v>155.80000000000001</v>
      </c>
      <c r="CG6" s="36">
        <f t="shared" si="9"/>
        <v>158.58000000000001</v>
      </c>
      <c r="CH6" s="36">
        <f t="shared" si="9"/>
        <v>159.22</v>
      </c>
      <c r="CI6" s="36">
        <f t="shared" si="9"/>
        <v>159.6</v>
      </c>
      <c r="CJ6" s="36">
        <f t="shared" si="9"/>
        <v>156.32</v>
      </c>
      <c r="CK6" s="35" t="str">
        <f>IF(CK7="","",IF(CK7="-","【-】","【"&amp;SUBSTITUTE(TEXT(CK7,"#,##0.00"),"-","△")&amp;"】"))</f>
        <v>【166.40】</v>
      </c>
      <c r="CL6" s="36">
        <f>IF(CL7="",NA(),CL7)</f>
        <v>67.86</v>
      </c>
      <c r="CM6" s="36">
        <f t="shared" ref="CM6:CU6" si="10">IF(CM7="",NA(),CM7)</f>
        <v>67.94</v>
      </c>
      <c r="CN6" s="36">
        <f t="shared" si="10"/>
        <v>67.599999999999994</v>
      </c>
      <c r="CO6" s="36">
        <f t="shared" si="10"/>
        <v>66.69</v>
      </c>
      <c r="CP6" s="36">
        <f t="shared" si="10"/>
        <v>67.900000000000006</v>
      </c>
      <c r="CQ6" s="36">
        <f t="shared" si="10"/>
        <v>62.1</v>
      </c>
      <c r="CR6" s="36">
        <f t="shared" si="10"/>
        <v>62.38</v>
      </c>
      <c r="CS6" s="36">
        <f t="shared" si="10"/>
        <v>62.83</v>
      </c>
      <c r="CT6" s="36">
        <f t="shared" si="10"/>
        <v>62.05</v>
      </c>
      <c r="CU6" s="36">
        <f t="shared" si="10"/>
        <v>63.23</v>
      </c>
      <c r="CV6" s="35" t="str">
        <f>IF(CV7="","",IF(CV7="-","【-】","【"&amp;SUBSTITUTE(TEXT(CV7,"#,##0.00"),"-","△")&amp;"】"))</f>
        <v>【60.69】</v>
      </c>
      <c r="CW6" s="36">
        <f>IF(CW7="",NA(),CW7)</f>
        <v>96.71</v>
      </c>
      <c r="CX6" s="36">
        <f t="shared" ref="CX6:DF6" si="11">IF(CX7="",NA(),CX7)</f>
        <v>96.45</v>
      </c>
      <c r="CY6" s="36">
        <f t="shared" si="11"/>
        <v>96.21</v>
      </c>
      <c r="CZ6" s="36">
        <f t="shared" si="11"/>
        <v>96.68</v>
      </c>
      <c r="DA6" s="36">
        <f t="shared" si="11"/>
        <v>97.42</v>
      </c>
      <c r="DB6" s="36">
        <f t="shared" si="11"/>
        <v>89.52</v>
      </c>
      <c r="DC6" s="36">
        <f t="shared" si="11"/>
        <v>89.17</v>
      </c>
      <c r="DD6" s="36">
        <f t="shared" si="11"/>
        <v>88.86</v>
      </c>
      <c r="DE6" s="36">
        <f t="shared" si="11"/>
        <v>89.11</v>
      </c>
      <c r="DF6" s="36">
        <f t="shared" si="11"/>
        <v>89.35</v>
      </c>
      <c r="DG6" s="35" t="str">
        <f>IF(DG7="","",IF(DG7="-","【-】","【"&amp;SUBSTITUTE(TEXT(DG7,"#,##0.00"),"-","△")&amp;"】"))</f>
        <v>【89.82】</v>
      </c>
      <c r="DH6" s="36">
        <f>IF(DH7="",NA(),DH7)</f>
        <v>46.69</v>
      </c>
      <c r="DI6" s="36">
        <f t="shared" ref="DI6:DQ6" si="12">IF(DI7="",NA(),DI7)</f>
        <v>47.77</v>
      </c>
      <c r="DJ6" s="36">
        <f t="shared" si="12"/>
        <v>49.15</v>
      </c>
      <c r="DK6" s="36">
        <f t="shared" si="12"/>
        <v>41.58</v>
      </c>
      <c r="DL6" s="36">
        <f t="shared" si="12"/>
        <v>42.79</v>
      </c>
      <c r="DM6" s="36">
        <f t="shared" si="12"/>
        <v>46.58</v>
      </c>
      <c r="DN6" s="36">
        <f t="shared" si="12"/>
        <v>46.99</v>
      </c>
      <c r="DO6" s="36">
        <f t="shared" si="12"/>
        <v>47.89</v>
      </c>
      <c r="DP6" s="36">
        <f t="shared" si="12"/>
        <v>48.69</v>
      </c>
      <c r="DQ6" s="36">
        <f t="shared" si="12"/>
        <v>49.62</v>
      </c>
      <c r="DR6" s="35" t="str">
        <f>IF(DR7="","",IF(DR7="-","【-】","【"&amp;SUBSTITUTE(TEXT(DR7,"#,##0.00"),"-","△")&amp;"】"))</f>
        <v>【50.19】</v>
      </c>
      <c r="DS6" s="36">
        <f>IF(DS7="",NA(),DS7)</f>
        <v>6.35</v>
      </c>
      <c r="DT6" s="36">
        <f t="shared" ref="DT6:EB6" si="13">IF(DT7="",NA(),DT7)</f>
        <v>6.26</v>
      </c>
      <c r="DU6" s="36">
        <f t="shared" si="13"/>
        <v>6.12</v>
      </c>
      <c r="DV6" s="36">
        <f t="shared" si="13"/>
        <v>6.84</v>
      </c>
      <c r="DW6" s="36">
        <f t="shared" si="13"/>
        <v>7.69</v>
      </c>
      <c r="DX6" s="36">
        <f t="shared" si="13"/>
        <v>14.45</v>
      </c>
      <c r="DY6" s="36">
        <f t="shared" si="13"/>
        <v>15.83</v>
      </c>
      <c r="DZ6" s="36">
        <f t="shared" si="13"/>
        <v>16.899999999999999</v>
      </c>
      <c r="EA6" s="36">
        <f t="shared" si="13"/>
        <v>18.260000000000002</v>
      </c>
      <c r="EB6" s="36">
        <f t="shared" si="13"/>
        <v>19.510000000000002</v>
      </c>
      <c r="EC6" s="35" t="str">
        <f>IF(EC7="","",IF(EC7="-","【-】","【"&amp;SUBSTITUTE(TEXT(EC7,"#,##0.00"),"-","△")&amp;"】"))</f>
        <v>【20.63】</v>
      </c>
      <c r="ED6" s="36">
        <f>IF(ED7="",NA(),ED7)</f>
        <v>0.96</v>
      </c>
      <c r="EE6" s="36">
        <f t="shared" ref="EE6:EM6" si="14">IF(EE7="",NA(),EE7)</f>
        <v>0.89</v>
      </c>
      <c r="EF6" s="36">
        <f t="shared" si="14"/>
        <v>0.86</v>
      </c>
      <c r="EG6" s="36">
        <f t="shared" si="14"/>
        <v>0.91</v>
      </c>
      <c r="EH6" s="36">
        <f t="shared" si="14"/>
        <v>1.1399999999999999</v>
      </c>
      <c r="EI6" s="36">
        <f t="shared" si="14"/>
        <v>0.74</v>
      </c>
      <c r="EJ6" s="36">
        <f t="shared" si="14"/>
        <v>0.74</v>
      </c>
      <c r="EK6" s="36">
        <f t="shared" si="14"/>
        <v>0.72</v>
      </c>
      <c r="EL6" s="36">
        <f t="shared" si="14"/>
        <v>0.66</v>
      </c>
      <c r="EM6" s="36">
        <f t="shared" si="14"/>
        <v>0.67</v>
      </c>
      <c r="EN6" s="35" t="str">
        <f>IF(EN7="","",IF(EN7="-","【-】","【"&amp;SUBSTITUTE(TEXT(EN7,"#,##0.00"),"-","△")&amp;"】"))</f>
        <v>【0.69】</v>
      </c>
    </row>
    <row r="7" spans="1:144" s="37" customFormat="1">
      <c r="A7" s="29"/>
      <c r="B7" s="38">
        <v>2020</v>
      </c>
      <c r="C7" s="38">
        <v>122165</v>
      </c>
      <c r="D7" s="38">
        <v>46</v>
      </c>
      <c r="E7" s="38">
        <v>1</v>
      </c>
      <c r="F7" s="38">
        <v>0</v>
      </c>
      <c r="G7" s="38">
        <v>1</v>
      </c>
      <c r="H7" s="38" t="s">
        <v>93</v>
      </c>
      <c r="I7" s="38" t="s">
        <v>94</v>
      </c>
      <c r="J7" s="38" t="s">
        <v>95</v>
      </c>
      <c r="K7" s="38" t="s">
        <v>96</v>
      </c>
      <c r="L7" s="38" t="s">
        <v>97</v>
      </c>
      <c r="M7" s="38" t="s">
        <v>98</v>
      </c>
      <c r="N7" s="39" t="s">
        <v>99</v>
      </c>
      <c r="O7" s="39">
        <v>86.06</v>
      </c>
      <c r="P7" s="39">
        <v>99.13</v>
      </c>
      <c r="Q7" s="39">
        <v>2101</v>
      </c>
      <c r="R7" s="39">
        <v>175197</v>
      </c>
      <c r="S7" s="39">
        <v>20.97</v>
      </c>
      <c r="T7" s="39">
        <v>8354.65</v>
      </c>
      <c r="U7" s="39">
        <v>111457</v>
      </c>
      <c r="V7" s="39">
        <v>12.04</v>
      </c>
      <c r="W7" s="39">
        <v>9257.23</v>
      </c>
      <c r="X7" s="39">
        <v>122.06</v>
      </c>
      <c r="Y7" s="39">
        <v>123.48</v>
      </c>
      <c r="Z7" s="39">
        <v>120.28</v>
      </c>
      <c r="AA7" s="39">
        <v>120.63</v>
      </c>
      <c r="AB7" s="39">
        <v>109.09</v>
      </c>
      <c r="AC7" s="39">
        <v>114</v>
      </c>
      <c r="AD7" s="39">
        <v>113.68</v>
      </c>
      <c r="AE7" s="39">
        <v>113.82</v>
      </c>
      <c r="AF7" s="39">
        <v>112.82</v>
      </c>
      <c r="AG7" s="39">
        <v>111.21</v>
      </c>
      <c r="AH7" s="39">
        <v>110.27</v>
      </c>
      <c r="AI7" s="39">
        <v>0</v>
      </c>
      <c r="AJ7" s="39">
        <v>0</v>
      </c>
      <c r="AK7" s="39">
        <v>0</v>
      </c>
      <c r="AL7" s="39">
        <v>0</v>
      </c>
      <c r="AM7" s="39">
        <v>0</v>
      </c>
      <c r="AN7" s="39">
        <v>0.23</v>
      </c>
      <c r="AO7" s="39">
        <v>0.03</v>
      </c>
      <c r="AP7" s="39">
        <v>0</v>
      </c>
      <c r="AQ7" s="39">
        <v>0</v>
      </c>
      <c r="AR7" s="39">
        <v>0</v>
      </c>
      <c r="AS7" s="39">
        <v>1.1499999999999999</v>
      </c>
      <c r="AT7" s="39">
        <v>811.39</v>
      </c>
      <c r="AU7" s="39">
        <v>455.64</v>
      </c>
      <c r="AV7" s="39">
        <v>326.69</v>
      </c>
      <c r="AW7" s="39">
        <v>374.81</v>
      </c>
      <c r="AX7" s="39">
        <v>496.47</v>
      </c>
      <c r="AY7" s="39">
        <v>349.04</v>
      </c>
      <c r="AZ7" s="39">
        <v>337.49</v>
      </c>
      <c r="BA7" s="39">
        <v>335.6</v>
      </c>
      <c r="BB7" s="39">
        <v>358.91</v>
      </c>
      <c r="BC7" s="39">
        <v>360.96</v>
      </c>
      <c r="BD7" s="39">
        <v>260.31</v>
      </c>
      <c r="BE7" s="39">
        <v>63</v>
      </c>
      <c r="BF7" s="39">
        <v>99.02</v>
      </c>
      <c r="BG7" s="39">
        <v>177.19</v>
      </c>
      <c r="BH7" s="39">
        <v>174</v>
      </c>
      <c r="BI7" s="39">
        <v>162.68</v>
      </c>
      <c r="BJ7" s="39">
        <v>254.54</v>
      </c>
      <c r="BK7" s="39">
        <v>265.92</v>
      </c>
      <c r="BL7" s="39">
        <v>258.26</v>
      </c>
      <c r="BM7" s="39">
        <v>247.27</v>
      </c>
      <c r="BN7" s="39">
        <v>239.18</v>
      </c>
      <c r="BO7" s="39">
        <v>275.67</v>
      </c>
      <c r="BP7" s="39">
        <v>124.99</v>
      </c>
      <c r="BQ7" s="39">
        <v>126.47</v>
      </c>
      <c r="BR7" s="39">
        <v>121.55</v>
      </c>
      <c r="BS7" s="39">
        <v>128.69</v>
      </c>
      <c r="BT7" s="39">
        <v>109.04</v>
      </c>
      <c r="BU7" s="39">
        <v>106.52</v>
      </c>
      <c r="BV7" s="39">
        <v>105.86</v>
      </c>
      <c r="BW7" s="39">
        <v>106.07</v>
      </c>
      <c r="BX7" s="39">
        <v>105.34</v>
      </c>
      <c r="BY7" s="39">
        <v>101.89</v>
      </c>
      <c r="BZ7" s="39">
        <v>100.05</v>
      </c>
      <c r="CA7" s="39">
        <v>120.23</v>
      </c>
      <c r="CB7" s="39">
        <v>118.38</v>
      </c>
      <c r="CC7" s="39">
        <v>122.81</v>
      </c>
      <c r="CD7" s="39">
        <v>115.31</v>
      </c>
      <c r="CE7" s="39">
        <v>131.38</v>
      </c>
      <c r="CF7" s="39">
        <v>155.80000000000001</v>
      </c>
      <c r="CG7" s="39">
        <v>158.58000000000001</v>
      </c>
      <c r="CH7" s="39">
        <v>159.22</v>
      </c>
      <c r="CI7" s="39">
        <v>159.6</v>
      </c>
      <c r="CJ7" s="39">
        <v>156.32</v>
      </c>
      <c r="CK7" s="39">
        <v>166.4</v>
      </c>
      <c r="CL7" s="39">
        <v>67.86</v>
      </c>
      <c r="CM7" s="39">
        <v>67.94</v>
      </c>
      <c r="CN7" s="39">
        <v>67.599999999999994</v>
      </c>
      <c r="CO7" s="39">
        <v>66.69</v>
      </c>
      <c r="CP7" s="39">
        <v>67.900000000000006</v>
      </c>
      <c r="CQ7" s="39">
        <v>62.1</v>
      </c>
      <c r="CR7" s="39">
        <v>62.38</v>
      </c>
      <c r="CS7" s="39">
        <v>62.83</v>
      </c>
      <c r="CT7" s="39">
        <v>62.05</v>
      </c>
      <c r="CU7" s="39">
        <v>63.23</v>
      </c>
      <c r="CV7" s="39">
        <v>60.69</v>
      </c>
      <c r="CW7" s="39">
        <v>96.71</v>
      </c>
      <c r="CX7" s="39">
        <v>96.45</v>
      </c>
      <c r="CY7" s="39">
        <v>96.21</v>
      </c>
      <c r="CZ7" s="39">
        <v>96.68</v>
      </c>
      <c r="DA7" s="39">
        <v>97.42</v>
      </c>
      <c r="DB7" s="39">
        <v>89.52</v>
      </c>
      <c r="DC7" s="39">
        <v>89.17</v>
      </c>
      <c r="DD7" s="39">
        <v>88.86</v>
      </c>
      <c r="DE7" s="39">
        <v>89.11</v>
      </c>
      <c r="DF7" s="39">
        <v>89.35</v>
      </c>
      <c r="DG7" s="39">
        <v>89.82</v>
      </c>
      <c r="DH7" s="39">
        <v>46.69</v>
      </c>
      <c r="DI7" s="39">
        <v>47.77</v>
      </c>
      <c r="DJ7" s="39">
        <v>49.15</v>
      </c>
      <c r="DK7" s="39">
        <v>41.58</v>
      </c>
      <c r="DL7" s="39">
        <v>42.79</v>
      </c>
      <c r="DM7" s="39">
        <v>46.58</v>
      </c>
      <c r="DN7" s="39">
        <v>46.99</v>
      </c>
      <c r="DO7" s="39">
        <v>47.89</v>
      </c>
      <c r="DP7" s="39">
        <v>48.69</v>
      </c>
      <c r="DQ7" s="39">
        <v>49.62</v>
      </c>
      <c r="DR7" s="39">
        <v>50.19</v>
      </c>
      <c r="DS7" s="39">
        <v>6.35</v>
      </c>
      <c r="DT7" s="39">
        <v>6.26</v>
      </c>
      <c r="DU7" s="39">
        <v>6.12</v>
      </c>
      <c r="DV7" s="39">
        <v>6.84</v>
      </c>
      <c r="DW7" s="39">
        <v>7.69</v>
      </c>
      <c r="DX7" s="39">
        <v>14.45</v>
      </c>
      <c r="DY7" s="39">
        <v>15.83</v>
      </c>
      <c r="DZ7" s="39">
        <v>16.899999999999999</v>
      </c>
      <c r="EA7" s="39">
        <v>18.260000000000002</v>
      </c>
      <c r="EB7" s="39">
        <v>19.510000000000002</v>
      </c>
      <c r="EC7" s="39">
        <v>20.63</v>
      </c>
      <c r="ED7" s="39">
        <v>0.96</v>
      </c>
      <c r="EE7" s="39">
        <v>0.89</v>
      </c>
      <c r="EF7" s="39">
        <v>0.86</v>
      </c>
      <c r="EG7" s="39">
        <v>0.91</v>
      </c>
      <c r="EH7" s="39">
        <v>1.1399999999999999</v>
      </c>
      <c r="EI7" s="39">
        <v>0.74</v>
      </c>
      <c r="EJ7" s="39">
        <v>0.74</v>
      </c>
      <c r="EK7" s="39">
        <v>0.72</v>
      </c>
      <c r="EL7" s="39">
        <v>0.66</v>
      </c>
      <c r="EM7" s="39">
        <v>0.67</v>
      </c>
      <c r="EN7" s="39">
        <v>0.69</v>
      </c>
    </row>
    <row r="8" spans="1:144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1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1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1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1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1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1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1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1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1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1"/>
    </row>
    <row r="9" spans="1:144">
      <c r="A9" s="42"/>
      <c r="B9" s="42" t="s">
        <v>100</v>
      </c>
      <c r="C9" s="42" t="s">
        <v>101</v>
      </c>
      <c r="D9" s="42" t="s">
        <v>102</v>
      </c>
      <c r="E9" s="42" t="s">
        <v>103</v>
      </c>
      <c r="F9" s="42" t="s">
        <v>104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>
      <c r="A10" s="42" t="s">
        <v>44</v>
      </c>
      <c r="B10" s="43">
        <f t="shared" ref="B10:D10" si="15">DATEVALUE($B7+12-B11&amp;"/1/"&amp;B12)</f>
        <v>46753</v>
      </c>
      <c r="C10" s="43">
        <f t="shared" si="15"/>
        <v>47119</v>
      </c>
      <c r="D10" s="43">
        <f t="shared" si="15"/>
        <v>47484</v>
      </c>
      <c r="E10" s="44">
        <f>DATEVALUE($B7+12-E11&amp;"/1/"&amp;E12)</f>
        <v>47849</v>
      </c>
      <c r="F10" s="44">
        <f>DATEVALUE($B7+12-F11&amp;"/1/"&amp;F12)</f>
        <v>48215</v>
      </c>
    </row>
    <row r="11" spans="1:144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>
      <c r="B12">
        <v>1</v>
      </c>
      <c r="C12">
        <v>1</v>
      </c>
      <c r="D12">
        <v>1</v>
      </c>
      <c r="E12">
        <v>1</v>
      </c>
      <c r="F12">
        <v>2</v>
      </c>
      <c r="G12" t="s">
        <v>106</v>
      </c>
    </row>
    <row r="13" spans="1:144">
      <c r="B13" t="s">
        <v>107</v>
      </c>
      <c r="C13" t="s">
        <v>107</v>
      </c>
      <c r="D13" t="s">
        <v>107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User</cp:lastModifiedBy>
  <cp:lastPrinted>2022-01-18T00:59:00Z</cp:lastPrinted>
  <dcterms:created xsi:type="dcterms:W3CDTF">2021-12-03T06:47:05Z</dcterms:created>
  <dcterms:modified xsi:type="dcterms:W3CDTF">2022-01-21T09:10:14Z</dcterms:modified>
  <cp:category/>
</cp:coreProperties>
</file>