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hrmbckKfKf1Uf8hgUM1ULXtB7rQ297zx1UV3ecaY+vhTmIN30WkzR+E07zENOq8iEPs1peEMhvjw/Sl9eB7jbw==" workbookSaltValue="bbYOOqD1uGEvlGFH7Ho3Q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<sst xmlns="http://schemas.openxmlformats.org/spreadsheetml/2006/main" count="236" uniqueCount="116">
  <si>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</si>
  <si>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</si>
  <si>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</si>
  <si>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</si>
  <si>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</si>
  <si>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</si>
  <si>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</si>
  <si>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</si>
  <si>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</si>
  <si>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</si>
  <si>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</si>
  <si>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</si>
  <si>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</si>
  <si>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</si>
  <si>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</si>
  <si>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</si>
  <si>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</si>
  <si>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</si>
  <si>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</si>
  <si>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</si>
  <si>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</si>
  <si>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</si>
  <si>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</si>
  <si>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</si>
  <si>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</si>
  <si>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</si>
  <si>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</si>
  <si>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</si>
  <si>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</si>
  <si>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</si>
  <si>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</si>
  <si>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</si>
  <si>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</si>
  <si>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</si>
  <si>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</si>
  <si>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　令和2年4月より、地方公営企業法を適用し企業会計に移行したことから、独立採算を原則とする経営が求められる中、収益的収支比率や経費回収率が100％を下回るなど、使用料収入の不足分を一般会計からの繰入金に依存している状況となっている。
　今後の下水道事業の財政収支は、人口減少に伴う使用料収入の減少と根幹的施設の老朽化による維持管理費の増大が見込まれ、安定した経営を持続するために、使用料の見直しによる収入の確保及び下水道施設の統廃合により経費の縮減を図っていく。</t>
    <rPh sb="219" eb="221">
      <t>ケイヒ</t>
    </rPh>
    <rPh sb="222" eb="224">
      <t>シュクゲン</t>
    </rPh>
    <rPh sb="225" eb="226">
      <t>ハカ</t>
    </rPh>
    <phoneticPr fontId="1"/>
  </si>
  <si>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</si>
  <si>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</si>
  <si>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</si>
  <si>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</si>
  <si>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</si>
  <si>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</si>
  <si>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</si>
  <si>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</si>
  <si>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</si>
  <si>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</si>
  <si>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</si>
  <si>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</si>
  <si>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</si>
  <si>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</si>
  <si>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</si>
  <si>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</si>
  <si>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</si>
  <si>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</si>
  <si>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</si>
  <si>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</si>
  <si>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</si>
  <si>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</si>
  <si>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</si>
  <si>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</si>
  <si>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</si>
  <si>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</si>
  <si>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</si>
  <si>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</si>
  <si>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</si>
  <si>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</si>
  <si>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</si>
  <si>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</si>
  <si>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</si>
  <si>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</si>
  <si>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</si>
  <si>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</si>
  <si>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</si>
  <si>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</si>
  <si>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</si>
  <si>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</si>
  <si>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</si>
  <si>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</si>
  <si>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</si>
  <si>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</si>
  <si>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</si>
  <si>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</si>
  <si>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</si>
  <si>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</si>
  <si>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</si>
  <si>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</si>
  <si>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</si>
  <si>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</si>
  <si>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</si>
  <si>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</si>
  <si>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</si>
  <si>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</si>
  <si>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</si>
  <si>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</si>
  <si>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</si>
  <si>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</si>
  <si>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</si>
  <si>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大網白里市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</si>
  <si>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</si>
  <si>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</si>
  <si>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</si>
  <si>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</si>
  <si>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</si>
  <si>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</si>
  <si>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</si>
  <si>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</si>
  <si>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</si>
  <si>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</si>
  <si>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</si>
  <si>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</si>
  <si>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</si>
  <si>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</si>
  <si>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</si>
  <si>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</si>
  <si>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処理場・ポンプ場は供用開始から25年以上が経過しており、老朽化対策として平成24年度から平成27年度に第1期改築更新工事を行い、平成30年度から令和2年度には第2期改築更新工事を行ったところである。今後も施設のストックマネジメント計画を策定し老朽化対策に取り組んでいく必要がある。
　一方、汚水管渠については、過去に硫化水素に起因した腐食が確認され、管渠の入替工事や更生工事を実施した経緯がある。平成25年度からは定期的に管内調査を実施し管渠の状態把握に努めている。</t>
  </si>
  <si>
    <t>　収益的収支比率、経費回収率ともに100％を下回り、汚水処理原価は使用料単価を上回る状況が続いているため、適正な使用料収入の確保と汚水処理費の削減が必要である。
　施設利用率は類似団体の平均を上回っているが60％ほどであり、農業集落排水やコミニティ・プラントの汚水を公共下水道へ統合する余力があるものと考えられる。
　水洗化率は平均を大きく上回り、比較的高い水準を維持しているため、今後もしばらくは継続できるものと考えられる。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</si>
</sst>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0.12</c:v>
                </c:pt>
                <c:pt idx="1">
                  <c:v>0.19</c:v>
                </c:pt>
                <c:pt idx="2">
                  <c:v>0.35</c:v>
                </c:pt>
                <c:pt idx="3" formatCode="#,##0.00;&quot;△&quot;#,##0.00">
                  <c:v>0</c:v>
                </c:pt>
                <c:pt idx="4" formatCode="#,##0.00;&quot;△&quot;#,##0.00">
                  <c:v>0</c:v>
                </c:pt>
              </c:numCache>
            </c:numRef>
          </c:val>
          <c:extLst>
            <c:ext xmlns:c16="http://schemas.microsoft.com/office/drawing/2014/chart" uri="{C3380CC4-5D6E-409C-BE32-E72D297353CC}">
              <c16:uniqueId val="{00000000-5DCD-42C1-9AEF-7D89BD9826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5DCD-42C1-9AEF-7D89BD9826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60.63</c:v>
                </c:pt>
                <c:pt idx="1">
                  <c:v>62.55</c:v>
                </c:pt>
                <c:pt idx="2">
                  <c:v>63.17</c:v>
                </c:pt>
                <c:pt idx="3">
                  <c:v>58.37</c:v>
                </c:pt>
                <c:pt idx="4">
                  <c:v>59.28</c:v>
                </c:pt>
              </c:numCache>
            </c:numRef>
          </c:val>
          <c:extLst>
            <c:ext xmlns:c16="http://schemas.microsoft.com/office/drawing/2014/chart" uri="{C3380CC4-5D6E-409C-BE32-E72D297353CC}">
              <c16:uniqueId val="{00000000-F49B-4D61-84D7-ECAE85E7BF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F49B-4D61-84D7-ECAE85E7BF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94.88</c:v>
                </c:pt>
                <c:pt idx="1">
                  <c:v>95.75</c:v>
                </c:pt>
                <c:pt idx="2">
                  <c:v>96.29</c:v>
                </c:pt>
                <c:pt idx="3">
                  <c:v>96.44</c:v>
                </c:pt>
                <c:pt idx="4">
                  <c:v>96.68</c:v>
                </c:pt>
              </c:numCache>
            </c:numRef>
          </c:val>
          <c:extLst>
            <c:ext xmlns:c16="http://schemas.microsoft.com/office/drawing/2014/chart" uri="{C3380CC4-5D6E-409C-BE32-E72D297353CC}">
              <c16:uniqueId val="{00000000-B93C-46A8-A493-A679A96E94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B93C-46A8-A493-A679A96E94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81.62</c:v>
                </c:pt>
                <c:pt idx="1">
                  <c:v>82.07</c:v>
                </c:pt>
                <c:pt idx="2">
                  <c:v>81.13</c:v>
                </c:pt>
                <c:pt idx="3">
                  <c:v>79.27</c:v>
                </c:pt>
                <c:pt idx="4">
                  <c:v>79.45</c:v>
                </c:pt>
              </c:numCache>
            </c:numRef>
          </c:val>
          <c:extLst>
            <c:ext xmlns:c16="http://schemas.microsoft.com/office/drawing/2014/chart" uri="{C3380CC4-5D6E-409C-BE32-E72D297353CC}">
              <c16:uniqueId val="{00000000-3251-4578-8E10-041997A0F7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51-4578-8E10-041997A0F7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F-49F4-B6D6-CCC24907F9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F-49F4-B6D6-CCC24907F9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D0-4998-B01A-DC18C4A766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D0-4998-B01A-DC18C4A766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A-477C-8F76-E8B9779089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A-477C-8F76-E8B9779089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F-4E26-BEE5-46AA492777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F-4E26-BEE5-46AA492777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796.23</c:v>
                </c:pt>
                <c:pt idx="1">
                  <c:v>808.82</c:v>
                </c:pt>
                <c:pt idx="2">
                  <c:v>705.7</c:v>
                </c:pt>
                <c:pt idx="3">
                  <c:v>754.69</c:v>
                </c:pt>
                <c:pt idx="4">
                  <c:v>691.24</c:v>
                </c:pt>
              </c:numCache>
            </c:numRef>
          </c:val>
          <c:extLst>
            <c:ext xmlns:c16="http://schemas.microsoft.com/office/drawing/2014/chart" uri="{C3380CC4-5D6E-409C-BE32-E72D297353CC}">
              <c16:uniqueId val="{00000000-8984-42F2-A119-EC3ECB46C0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8984-42F2-A119-EC3ECB46C0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91.15</c:v>
                </c:pt>
                <c:pt idx="1">
                  <c:v>90.01</c:v>
                </c:pt>
                <c:pt idx="2">
                  <c:v>93.26</c:v>
                </c:pt>
                <c:pt idx="3">
                  <c:v>87.81</c:v>
                </c:pt>
                <c:pt idx="4">
                  <c:v>91.48</c:v>
                </c:pt>
              </c:numCache>
            </c:numRef>
          </c:val>
          <c:extLst>
            <c:ext xmlns:c16="http://schemas.microsoft.com/office/drawing/2014/chart" uri="{C3380CC4-5D6E-409C-BE32-E72D297353CC}">
              <c16:uniqueId val="{00000000-BE18-46C6-8188-301980D8D8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BE18-46C6-8188-301980D8D8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195.19</c:v>
                </c:pt>
                <c:pt idx="1">
                  <c:v>196.2</c:v>
                </c:pt>
                <c:pt idx="2">
                  <c:v>189.55</c:v>
                </c:pt>
                <c:pt idx="3">
                  <c:v>196.78</c:v>
                </c:pt>
                <c:pt idx="4">
                  <c:v>185.42</c:v>
                </c:pt>
              </c:numCache>
            </c:numRef>
          </c:val>
          <c:extLst>
            <c:ext xmlns:c16="http://schemas.microsoft.com/office/drawing/2014/chart" uri="{C3380CC4-5D6E-409C-BE32-E72D297353CC}">
              <c16:uniqueId val="{00000000-9A0F-4674-AF7C-CADFA8E77A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9A0F-4674-AF7C-CADFA8E77A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大網白里市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Cc2</v>
      </c>
      <c r="X8" s="45"/>
      <c r="Y8" s="45"/>
      <c r="Z8" s="45"/>
      <c r="AA8" s="45"/>
      <c r="AB8" s="45"/>
      <c r="AC8" s="45"/>
      <c r="AD8" s="46" t="str">
        <f>データ!$M$6</f>
        <v>非設置</v>
      </c>
      <c r="AE8" s="46"/>
      <c r="AF8" s="46"/>
      <c r="AG8" s="46"/>
      <c r="AH8" s="46"/>
      <c r="AI8" s="46"/>
      <c r="AJ8" s="46"/>
      <c r="AK8" s="3"/>
      <c r="AL8" s="47">
        <f>データ!S6</f>
        <v>49200</v>
      </c>
      <c r="AM8" s="47"/>
      <c r="AN8" s="47"/>
      <c r="AO8" s="47"/>
      <c r="AP8" s="47"/>
      <c r="AQ8" s="47"/>
      <c r="AR8" s="47"/>
      <c r="AS8" s="47"/>
      <c r="AT8" s="48">
        <f>データ!T6</f>
        <v>58.08</v>
      </c>
      <c r="AU8" s="48"/>
      <c r="AV8" s="48"/>
      <c r="AW8" s="48"/>
      <c r="AX8" s="48"/>
      <c r="AY8" s="48"/>
      <c r="AZ8" s="48"/>
      <c r="BA8" s="48"/>
      <c r="BB8" s="48">
        <f>データ!U6</f>
        <v>847.11</v>
      </c>
      <c r="BC8" s="48"/>
      <c r="BD8" s="48"/>
      <c r="BE8" s="48"/>
      <c r="BF8" s="48"/>
      <c r="BG8" s="48"/>
      <c r="BH8" s="48"/>
      <c r="BI8" s="48"/>
      <c r="BJ8" s="3"/>
      <c r="BK8" s="3"/>
      <c r="BL8" s="49" t="s">
        <v>14</v>
      </c>
      <c r="BM8" s="50"/>
      <c r="BN8" s="17" t="s">
        <v>20</v>
      </c>
      <c r="BO8" s="20"/>
      <c r="BP8" s="20"/>
      <c r="BQ8" s="20"/>
      <c r="BR8" s="20"/>
      <c r="BS8" s="20"/>
      <c r="BT8" s="20"/>
      <c r="BU8" s="20"/>
      <c r="BV8" s="20"/>
      <c r="BW8" s="20"/>
      <c r="BX8" s="20"/>
      <c r="BY8" s="24"/>
    </row>
    <row r="9" spans="1:78" ht="18.75" customHeight="1" x14ac:dyDescent="0.15">
      <c r="A9" s="2"/>
      <c r="B9" s="44" t="s">
        <v>3</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2</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32</v>
      </c>
      <c r="BC9" s="44"/>
      <c r="BD9" s="44"/>
      <c r="BE9" s="44"/>
      <c r="BF9" s="44"/>
      <c r="BG9" s="44"/>
      <c r="BH9" s="44"/>
      <c r="BI9" s="44"/>
      <c r="BJ9" s="3"/>
      <c r="BK9" s="3"/>
      <c r="BL9" s="51" t="s">
        <v>33</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49.96</v>
      </c>
      <c r="Q10" s="48"/>
      <c r="R10" s="48"/>
      <c r="S10" s="48"/>
      <c r="T10" s="48"/>
      <c r="U10" s="48"/>
      <c r="V10" s="48"/>
      <c r="W10" s="48">
        <f>データ!Q6</f>
        <v>79.040000000000006</v>
      </c>
      <c r="X10" s="48"/>
      <c r="Y10" s="48"/>
      <c r="Z10" s="48"/>
      <c r="AA10" s="48"/>
      <c r="AB10" s="48"/>
      <c r="AC10" s="48"/>
      <c r="AD10" s="47">
        <f>データ!R6</f>
        <v>3190</v>
      </c>
      <c r="AE10" s="47"/>
      <c r="AF10" s="47"/>
      <c r="AG10" s="47"/>
      <c r="AH10" s="47"/>
      <c r="AI10" s="47"/>
      <c r="AJ10" s="47"/>
      <c r="AK10" s="2"/>
      <c r="AL10" s="47">
        <f>データ!V6</f>
        <v>24533</v>
      </c>
      <c r="AM10" s="47"/>
      <c r="AN10" s="47"/>
      <c r="AO10" s="47"/>
      <c r="AP10" s="47"/>
      <c r="AQ10" s="47"/>
      <c r="AR10" s="47"/>
      <c r="AS10" s="47"/>
      <c r="AT10" s="48">
        <f>データ!W6</f>
        <v>5.22</v>
      </c>
      <c r="AU10" s="48"/>
      <c r="AV10" s="48"/>
      <c r="AW10" s="48"/>
      <c r="AX10" s="48"/>
      <c r="AY10" s="48"/>
      <c r="AZ10" s="48"/>
      <c r="BA10" s="48"/>
      <c r="BB10" s="48">
        <f>データ!X6</f>
        <v>4699.8100000000004</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35</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44</v>
      </c>
    </row>
    <row r="84" spans="1:78" x14ac:dyDescent="0.15">
      <c r="C84" s="2"/>
    </row>
    <row r="85" spans="1:78" hidden="1" x14ac:dyDescent="0.15">
      <c r="B85" s="6" t="s">
        <v>45</v>
      </c>
      <c r="C85" s="6"/>
      <c r="D85" s="6"/>
      <c r="E85" s="6" t="s">
        <v>47</v>
      </c>
      <c r="F85" s="6" t="s">
        <v>48</v>
      </c>
      <c r="G85" s="6" t="s">
        <v>49</v>
      </c>
      <c r="H85" s="6" t="s">
        <v>42</v>
      </c>
      <c r="I85" s="6" t="s">
        <v>10</v>
      </c>
      <c r="J85" s="6" t="s">
        <v>50</v>
      </c>
      <c r="K85" s="6" t="s">
        <v>51</v>
      </c>
      <c r="L85" s="6" t="s">
        <v>31</v>
      </c>
      <c r="M85" s="6" t="s">
        <v>34</v>
      </c>
      <c r="N85" s="6" t="s">
        <v>52</v>
      </c>
      <c r="O85" s="6" t="s">
        <v>54</v>
      </c>
    </row>
    <row r="86" spans="1:78" hidden="1" x14ac:dyDescent="0.15">
      <c r="B86" s="6"/>
      <c r="C86" s="6"/>
      <c r="D86" s="6"/>
      <c r="E86" s="6" t="str">
        <f>データ!AI6</f>
        <v/>
      </c>
      <c r="F86" s="6" t="s">
        <v>39</v>
      </c>
      <c r="G86" s="6" t="s">
        <v>39</v>
      </c>
      <c r="H86" s="6" t="str">
        <f>データ!BP6</f>
        <v>【682.51】</v>
      </c>
      <c r="I86" s="6" t="str">
        <f>データ!CA6</f>
        <v>【100.34】</v>
      </c>
      <c r="J86" s="6" t="str">
        <f>データ!CL6</f>
        <v>【136.15】</v>
      </c>
      <c r="K86" s="6" t="str">
        <f>データ!CW6</f>
        <v>【59.64】</v>
      </c>
      <c r="L86" s="6" t="str">
        <f>データ!DH6</f>
        <v>【95.35】</v>
      </c>
      <c r="M86" s="6" t="s">
        <v>39</v>
      </c>
      <c r="N86" s="6" t="s">
        <v>39</v>
      </c>
      <c r="O86" s="6" t="str">
        <f>データ!EO6</f>
        <v>【0.22】</v>
      </c>
    </row>
  </sheetData>
  <sheetProtection algorithmName="SHA-512" hashValue="n3XJ0YkuxYIxW0LDUHFgfzF/ziuC/Bacd6ywEbnbUxUQFyhgF5lGaSIJ2aGJsb1UxEvQ3SKb6WTwn1Wk9a85KA==" saltValue="8dr1AQUPNYaydvaUZZhEv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30</v>
      </c>
      <c r="C3" s="30" t="s">
        <v>59</v>
      </c>
      <c r="D3" s="30" t="s">
        <v>60</v>
      </c>
      <c r="E3" s="30" t="s">
        <v>6</v>
      </c>
      <c r="F3" s="30" t="s">
        <v>5</v>
      </c>
      <c r="G3" s="30" t="s">
        <v>24</v>
      </c>
      <c r="H3" s="78" t="s">
        <v>56</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61</v>
      </c>
      <c r="B4" s="31"/>
      <c r="C4" s="31"/>
      <c r="D4" s="31"/>
      <c r="E4" s="31"/>
      <c r="F4" s="31"/>
      <c r="G4" s="31"/>
      <c r="H4" s="81"/>
      <c r="I4" s="82"/>
      <c r="J4" s="82"/>
      <c r="K4" s="82"/>
      <c r="L4" s="82"/>
      <c r="M4" s="82"/>
      <c r="N4" s="82"/>
      <c r="O4" s="82"/>
      <c r="P4" s="82"/>
      <c r="Q4" s="82"/>
      <c r="R4" s="82"/>
      <c r="S4" s="82"/>
      <c r="T4" s="82"/>
      <c r="U4" s="82"/>
      <c r="V4" s="82"/>
      <c r="W4" s="82"/>
      <c r="X4" s="83"/>
      <c r="Y4" s="77" t="s">
        <v>23</v>
      </c>
      <c r="Z4" s="77"/>
      <c r="AA4" s="77"/>
      <c r="AB4" s="77"/>
      <c r="AC4" s="77"/>
      <c r="AD4" s="77"/>
      <c r="AE4" s="77"/>
      <c r="AF4" s="77"/>
      <c r="AG4" s="77"/>
      <c r="AH4" s="77"/>
      <c r="AI4" s="77"/>
      <c r="AJ4" s="77" t="s">
        <v>46</v>
      </c>
      <c r="AK4" s="77"/>
      <c r="AL4" s="77"/>
      <c r="AM4" s="77"/>
      <c r="AN4" s="77"/>
      <c r="AO4" s="77"/>
      <c r="AP4" s="77"/>
      <c r="AQ4" s="77"/>
      <c r="AR4" s="77"/>
      <c r="AS4" s="77"/>
      <c r="AT4" s="77"/>
      <c r="AU4" s="77" t="s">
        <v>26</v>
      </c>
      <c r="AV4" s="77"/>
      <c r="AW4" s="77"/>
      <c r="AX4" s="77"/>
      <c r="AY4" s="77"/>
      <c r="AZ4" s="77"/>
      <c r="BA4" s="77"/>
      <c r="BB4" s="77"/>
      <c r="BC4" s="77"/>
      <c r="BD4" s="77"/>
      <c r="BE4" s="77"/>
      <c r="BF4" s="77" t="s">
        <v>63</v>
      </c>
      <c r="BG4" s="77"/>
      <c r="BH4" s="77"/>
      <c r="BI4" s="77"/>
      <c r="BJ4" s="77"/>
      <c r="BK4" s="77"/>
      <c r="BL4" s="77"/>
      <c r="BM4" s="77"/>
      <c r="BN4" s="77"/>
      <c r="BO4" s="77"/>
      <c r="BP4" s="77"/>
      <c r="BQ4" s="77" t="s">
        <v>0</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2019</v>
      </c>
      <c r="C6" s="33">
        <f t="shared" si="1"/>
        <v>122394</v>
      </c>
      <c r="D6" s="33">
        <f t="shared" si="1"/>
        <v>47</v>
      </c>
      <c r="E6" s="33">
        <f t="shared" si="1"/>
        <v>17</v>
      </c>
      <c r="F6" s="33">
        <f t="shared" si="1"/>
        <v>1</v>
      </c>
      <c r="G6" s="33">
        <f t="shared" si="1"/>
        <v>0</v>
      </c>
      <c r="H6" s="33" t="str">
        <f t="shared" si="1"/>
        <v>千葉県　大網白里市</v>
      </c>
      <c r="I6" s="33" t="str">
        <f t="shared" si="1"/>
        <v>法非適用</v>
      </c>
      <c r="J6" s="33" t="str">
        <f t="shared" si="1"/>
        <v>下水道事業</v>
      </c>
      <c r="K6" s="33" t="str">
        <f t="shared" si="1"/>
        <v>公共下水道</v>
      </c>
      <c r="L6" s="33" t="str">
        <f t="shared" si="1"/>
        <v>Cc2</v>
      </c>
      <c r="M6" s="33" t="str">
        <f t="shared" si="1"/>
        <v>非設置</v>
      </c>
      <c r="N6" s="38" t="str">
        <f t="shared" si="1"/>
        <v>-</v>
      </c>
      <c r="O6" s="38" t="str">
        <f t="shared" si="1"/>
        <v>該当数値なし</v>
      </c>
      <c r="P6" s="38">
        <f t="shared" si="1"/>
        <v>49.96</v>
      </c>
      <c r="Q6" s="38">
        <f t="shared" si="1"/>
        <v>79.040000000000006</v>
      </c>
      <c r="R6" s="38">
        <f t="shared" si="1"/>
        <v>3190</v>
      </c>
      <c r="S6" s="38">
        <f t="shared" si="1"/>
        <v>49200</v>
      </c>
      <c r="T6" s="38">
        <f t="shared" si="1"/>
        <v>58.08</v>
      </c>
      <c r="U6" s="38">
        <f t="shared" si="1"/>
        <v>847.11</v>
      </c>
      <c r="V6" s="38">
        <f t="shared" si="1"/>
        <v>24533</v>
      </c>
      <c r="W6" s="38">
        <f t="shared" si="1"/>
        <v>5.22</v>
      </c>
      <c r="X6" s="38">
        <f t="shared" si="1"/>
        <v>4699.8100000000004</v>
      </c>
      <c r="Y6" s="42">
        <f t="shared" ref="Y6:AH6" si="2">IF(Y7="",NA(),Y7)</f>
        <v>81.62</v>
      </c>
      <c r="Z6" s="42">
        <f t="shared" si="2"/>
        <v>82.07</v>
      </c>
      <c r="AA6" s="42">
        <f t="shared" si="2"/>
        <v>81.13</v>
      </c>
      <c r="AB6" s="42">
        <f t="shared" si="2"/>
        <v>79.27</v>
      </c>
      <c r="AC6" s="42">
        <f t="shared" si="2"/>
        <v>79.45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796.23</v>
      </c>
      <c r="BG6" s="42">
        <f t="shared" si="5"/>
        <v>808.82</v>
      </c>
      <c r="BH6" s="42">
        <f t="shared" si="5"/>
        <v>705.7</v>
      </c>
      <c r="BI6" s="42">
        <f t="shared" si="5"/>
        <v>754.69</v>
      </c>
      <c r="BJ6" s="42">
        <f t="shared" si="5"/>
        <v>691.24</v>
      </c>
      <c r="BK6" s="42">
        <f t="shared" si="5"/>
        <v>1118.56</v>
      </c>
      <c r="BL6" s="42">
        <f t="shared" si="5"/>
        <v>1111.31</v>
      </c>
      <c r="BM6" s="42">
        <f t="shared" si="5"/>
        <v>966.33</v>
      </c>
      <c r="BN6" s="42">
        <f t="shared" si="5"/>
        <v>958.81</v>
      </c>
      <c r="BO6" s="42">
        <f t="shared" si="5"/>
        <v>1001.3</v>
      </c>
      <c r="BP6" s="38" t="str">
        <f>IF(BP7="","",IF(BP7="-","【-】","【"&amp;SUBSTITUTE(TEXT(BP7,"#,##0.00"),"-","△")&amp;"】"))</f>
        <v>【682.51】</v>
      </c>
      <c r="BQ6" s="42">
        <f t="shared" ref="BQ6:BZ6" si="6">IF(BQ7="",NA(),BQ7)</f>
        <v>91.15</v>
      </c>
      <c r="BR6" s="42">
        <f t="shared" si="6"/>
        <v>90.01</v>
      </c>
      <c r="BS6" s="42">
        <f t="shared" si="6"/>
        <v>93.26</v>
      </c>
      <c r="BT6" s="42">
        <f t="shared" si="6"/>
        <v>87.81</v>
      </c>
      <c r="BU6" s="42">
        <f t="shared" si="6"/>
        <v>91.48</v>
      </c>
      <c r="BV6" s="42">
        <f t="shared" si="6"/>
        <v>72.33</v>
      </c>
      <c r="BW6" s="42">
        <f t="shared" si="6"/>
        <v>75.540000000000006</v>
      </c>
      <c r="BX6" s="42">
        <f t="shared" si="6"/>
        <v>81.739999999999995</v>
      </c>
      <c r="BY6" s="42">
        <f t="shared" si="6"/>
        <v>82.88</v>
      </c>
      <c r="BZ6" s="42">
        <f t="shared" si="6"/>
        <v>81.88</v>
      </c>
      <c r="CA6" s="38" t="str">
        <f>IF(CA7="","",IF(CA7="-","【-】","【"&amp;SUBSTITUTE(TEXT(CA7,"#,##0.00"),"-","△")&amp;"】"))</f>
        <v>【100.34】</v>
      </c>
      <c r="CB6" s="42">
        <f t="shared" ref="CB6:CK6" si="7">IF(CB7="",NA(),CB7)</f>
        <v>195.19</v>
      </c>
      <c r="CC6" s="42">
        <f t="shared" si="7"/>
        <v>196.2</v>
      </c>
      <c r="CD6" s="42">
        <f t="shared" si="7"/>
        <v>189.55</v>
      </c>
      <c r="CE6" s="42">
        <f t="shared" si="7"/>
        <v>196.78</v>
      </c>
      <c r="CF6" s="42">
        <f t="shared" si="7"/>
        <v>185.42</v>
      </c>
      <c r="CG6" s="42">
        <f t="shared" si="7"/>
        <v>215.28</v>
      </c>
      <c r="CH6" s="42">
        <f t="shared" si="7"/>
        <v>207.96</v>
      </c>
      <c r="CI6" s="42">
        <f t="shared" si="7"/>
        <v>194.31</v>
      </c>
      <c r="CJ6" s="42">
        <f t="shared" si="7"/>
        <v>190.99</v>
      </c>
      <c r="CK6" s="42">
        <f t="shared" si="7"/>
        <v>187.55</v>
      </c>
      <c r="CL6" s="38" t="str">
        <f>IF(CL7="","",IF(CL7="-","【-】","【"&amp;SUBSTITUTE(TEXT(CL7,"#,##0.00"),"-","△")&amp;"】"))</f>
        <v>【136.15】</v>
      </c>
      <c r="CM6" s="42">
        <f t="shared" ref="CM6:CV6" si="8">IF(CM7="",NA(),CM7)</f>
        <v>60.63</v>
      </c>
      <c r="CN6" s="42">
        <f t="shared" si="8"/>
        <v>62.55</v>
      </c>
      <c r="CO6" s="42">
        <f t="shared" si="8"/>
        <v>63.17</v>
      </c>
      <c r="CP6" s="42">
        <f t="shared" si="8"/>
        <v>58.37</v>
      </c>
      <c r="CQ6" s="42">
        <f t="shared" si="8"/>
        <v>59.28</v>
      </c>
      <c r="CR6" s="42">
        <f t="shared" si="8"/>
        <v>54.67</v>
      </c>
      <c r="CS6" s="42">
        <f t="shared" si="8"/>
        <v>53.51</v>
      </c>
      <c r="CT6" s="42">
        <f t="shared" si="8"/>
        <v>53.5</v>
      </c>
      <c r="CU6" s="42">
        <f t="shared" si="8"/>
        <v>52.58</v>
      </c>
      <c r="CV6" s="42">
        <f t="shared" si="8"/>
        <v>50.94</v>
      </c>
      <c r="CW6" s="38" t="str">
        <f>IF(CW7="","",IF(CW7="-","【-】","【"&amp;SUBSTITUTE(TEXT(CW7,"#,##0.00"),"-","△")&amp;"】"))</f>
        <v>【59.64】</v>
      </c>
      <c r="CX6" s="42">
        <f t="shared" ref="CX6:DG6" si="9">IF(CX7="",NA(),CX7)</f>
        <v>94.88</v>
      </c>
      <c r="CY6" s="42">
        <f t="shared" si="9"/>
        <v>95.75</v>
      </c>
      <c r="CZ6" s="42">
        <f t="shared" si="9"/>
        <v>96.29</v>
      </c>
      <c r="DA6" s="42">
        <f t="shared" si="9"/>
        <v>96.44</v>
      </c>
      <c r="DB6" s="42">
        <f t="shared" si="9"/>
        <v>96.68</v>
      </c>
      <c r="DC6" s="42">
        <f t="shared" si="9"/>
        <v>83.8</v>
      </c>
      <c r="DD6" s="42">
        <f t="shared" si="9"/>
        <v>83.91</v>
      </c>
      <c r="DE6" s="42">
        <f t="shared" si="9"/>
        <v>83.51</v>
      </c>
      <c r="DF6" s="42">
        <f t="shared" si="9"/>
        <v>83.02</v>
      </c>
      <c r="DG6" s="42">
        <f t="shared" si="9"/>
        <v>82.55</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f t="shared" ref="EE6:EN6" si="12">IF(EE7="",NA(),EE7)</f>
        <v>0.12</v>
      </c>
      <c r="EF6" s="42">
        <f t="shared" si="12"/>
        <v>0.19</v>
      </c>
      <c r="EG6" s="42">
        <f t="shared" si="12"/>
        <v>0.35</v>
      </c>
      <c r="EH6" s="38">
        <f t="shared" si="12"/>
        <v>0</v>
      </c>
      <c r="EI6" s="38">
        <f t="shared" si="12"/>
        <v>0</v>
      </c>
      <c r="EJ6" s="42">
        <f t="shared" si="12"/>
        <v>0.11</v>
      </c>
      <c r="EK6" s="42">
        <f t="shared" si="12"/>
        <v>0.15</v>
      </c>
      <c r="EL6" s="42">
        <f t="shared" si="12"/>
        <v>0.16</v>
      </c>
      <c r="EM6" s="42">
        <f t="shared" si="12"/>
        <v>0.13</v>
      </c>
      <c r="EN6" s="42">
        <f t="shared" si="12"/>
        <v>0.15</v>
      </c>
      <c r="EO6" s="38" t="str">
        <f>IF(EO7="","",IF(EO7="-","【-】","【"&amp;SUBSTITUTE(TEXT(EO7,"#,##0.00"),"-","△")&amp;"】"))</f>
        <v>【0.22】</v>
      </c>
    </row>
    <row r="7" spans="1:145" s="27" customFormat="1" x14ac:dyDescent="0.15">
      <c r="A7" s="28"/>
      <c r="B7" s="34">
        <v>2019</v>
      </c>
      <c r="C7" s="34">
        <v>122394</v>
      </c>
      <c r="D7" s="34">
        <v>47</v>
      </c>
      <c r="E7" s="34">
        <v>17</v>
      </c>
      <c r="F7" s="34">
        <v>1</v>
      </c>
      <c r="G7" s="34">
        <v>0</v>
      </c>
      <c r="H7" s="34" t="s">
        <v>97</v>
      </c>
      <c r="I7" s="34" t="s">
        <v>98</v>
      </c>
      <c r="J7" s="34" t="s">
        <v>99</v>
      </c>
      <c r="K7" s="34" t="s">
        <v>100</v>
      </c>
      <c r="L7" s="34" t="s">
        <v>101</v>
      </c>
      <c r="M7" s="34" t="s">
        <v>102</v>
      </c>
      <c r="N7" s="39" t="s">
        <v>39</v>
      </c>
      <c r="O7" s="39" t="s">
        <v>103</v>
      </c>
      <c r="P7" s="39">
        <v>49.96</v>
      </c>
      <c r="Q7" s="39">
        <v>79.040000000000006</v>
      </c>
      <c r="R7" s="39">
        <v>3190</v>
      </c>
      <c r="S7" s="39">
        <v>49200</v>
      </c>
      <c r="T7" s="39">
        <v>58.08</v>
      </c>
      <c r="U7" s="39">
        <v>847.11</v>
      </c>
      <c r="V7" s="39">
        <v>24533</v>
      </c>
      <c r="W7" s="39">
        <v>5.22</v>
      </c>
      <c r="X7" s="39">
        <v>4699.8100000000004</v>
      </c>
      <c r="Y7" s="39">
        <v>81.62</v>
      </c>
      <c r="Z7" s="39">
        <v>82.07</v>
      </c>
      <c r="AA7" s="39">
        <v>81.13</v>
      </c>
      <c r="AB7" s="39">
        <v>79.27</v>
      </c>
      <c r="AC7" s="39">
        <v>79.45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796.23</v>
      </c>
      <c r="BG7" s="39">
        <v>808.82</v>
      </c>
      <c r="BH7" s="39">
        <v>705.7</v>
      </c>
      <c r="BI7" s="39">
        <v>754.69</v>
      </c>
      <c r="BJ7" s="39">
        <v>691.24</v>
      </c>
      <c r="BK7" s="39">
        <v>1118.56</v>
      </c>
      <c r="BL7" s="39">
        <v>1111.31</v>
      </c>
      <c r="BM7" s="39">
        <v>966.33</v>
      </c>
      <c r="BN7" s="39">
        <v>958.81</v>
      </c>
      <c r="BO7" s="39">
        <v>1001.3</v>
      </c>
      <c r="BP7" s="39">
        <v>682.51</v>
      </c>
      <c r="BQ7" s="39">
        <v>91.15</v>
      </c>
      <c r="BR7" s="39">
        <v>90.01</v>
      </c>
      <c r="BS7" s="39">
        <v>93.26</v>
      </c>
      <c r="BT7" s="39">
        <v>87.81</v>
      </c>
      <c r="BU7" s="39">
        <v>91.48</v>
      </c>
      <c r="BV7" s="39">
        <v>72.33</v>
      </c>
      <c r="BW7" s="39">
        <v>75.540000000000006</v>
      </c>
      <c r="BX7" s="39">
        <v>81.739999999999995</v>
      </c>
      <c r="BY7" s="39">
        <v>82.88</v>
      </c>
      <c r="BZ7" s="39">
        <v>81.88</v>
      </c>
      <c r="CA7" s="39">
        <v>100.34</v>
      </c>
      <c r="CB7" s="39">
        <v>195.19</v>
      </c>
      <c r="CC7" s="39">
        <v>196.2</v>
      </c>
      <c r="CD7" s="39">
        <v>189.55</v>
      </c>
      <c r="CE7" s="39">
        <v>196.78</v>
      </c>
      <c r="CF7" s="39">
        <v>185.42</v>
      </c>
      <c r="CG7" s="39">
        <v>215.28</v>
      </c>
      <c r="CH7" s="39">
        <v>207.96</v>
      </c>
      <c r="CI7" s="39">
        <v>194.31</v>
      </c>
      <c r="CJ7" s="39">
        <v>190.99</v>
      </c>
      <c r="CK7" s="39">
        <v>187.55</v>
      </c>
      <c r="CL7" s="39">
        <v>136.15</v>
      </c>
      <c r="CM7" s="39">
        <v>60.63</v>
      </c>
      <c r="CN7" s="39">
        <v>62.55</v>
      </c>
      <c r="CO7" s="39">
        <v>63.17</v>
      </c>
      <c r="CP7" s="39">
        <v>58.37</v>
      </c>
      <c r="CQ7" s="39">
        <v>59.28</v>
      </c>
      <c r="CR7" s="39">
        <v>54.67</v>
      </c>
      <c r="CS7" s="39">
        <v>53.51</v>
      </c>
      <c r="CT7" s="39">
        <v>53.5</v>
      </c>
      <c r="CU7" s="39">
        <v>52.58</v>
      </c>
      <c r="CV7" s="39">
        <v>50.94</v>
      </c>
      <c r="CW7" s="39">
        <v>59.64</v>
      </c>
      <c r="CX7" s="39">
        <v>94.88</v>
      </c>
      <c r="CY7" s="39">
        <v>95.75</v>
      </c>
      <c r="CZ7" s="39">
        <v>96.29</v>
      </c>
      <c r="DA7" s="39">
        <v>96.44</v>
      </c>
      <c r="DB7" s="39">
        <v>96.68</v>
      </c>
      <c r="DC7" s="39">
        <v>83.8</v>
      </c>
      <c r="DD7" s="39">
        <v>83.91</v>
      </c>
      <c r="DE7" s="39">
        <v>83.51</v>
      </c>
      <c r="DF7" s="39">
        <v>83.02</v>
      </c>
      <c r="DG7" s="39">
        <v>82.55</v>
      </c>
      <c r="DH7" s="39">
        <v>95.35</v>
      </c>
      <c r="DI7" s="39"/>
      <c r="DJ7" s="39"/>
      <c r="DK7" s="39"/>
      <c r="DL7" s="39"/>
      <c r="DM7" s="39"/>
      <c r="DN7" s="39"/>
      <c r="DO7" s="39"/>
      <c r="DP7" s="39"/>
      <c r="DQ7" s="39"/>
      <c r="DR7" s="39"/>
      <c r="DS7" s="39"/>
      <c r="DT7" s="39"/>
      <c r="DU7" s="39"/>
      <c r="DV7" s="39"/>
      <c r="DW7" s="39"/>
      <c r="DX7" s="39"/>
      <c r="DY7" s="39"/>
      <c r="DZ7" s="39"/>
      <c r="EA7" s="39"/>
      <c r="EB7" s="39"/>
      <c r="EC7" s="39"/>
      <c r="ED7" s="39"/>
      <c r="EE7" s="39">
        <v>0.12</v>
      </c>
      <c r="EF7" s="39">
        <v>0.19</v>
      </c>
      <c r="EG7" s="39">
        <v>0.35</v>
      </c>
      <c r="EH7" s="39">
        <v>0</v>
      </c>
      <c r="EI7" s="39">
        <v>0</v>
      </c>
      <c r="EJ7" s="39">
        <v>0.11</v>
      </c>
      <c r="EK7" s="39">
        <v>0.15</v>
      </c>
      <c r="EL7" s="39">
        <v>0.16</v>
      </c>
      <c r="EM7" s="39">
        <v>0.13</v>
      </c>
      <c r="EN7" s="39">
        <v>0.15</v>
      </c>
      <c r="EO7" s="39">
        <v>0.22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2021-01-21T04:37:01Z</cp:lastPrinted>
  <dcterms:created xsi:type="dcterms:W3CDTF">2020-12-04T02:45:09Z</dcterms:created>
  <dcterms:modified xsi:type="dcterms:W3CDTF">2021-02-20T07:31:08Z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2021-01-25T04:35:20Z</vt:filetime>
  </property>
</Properties>
</file>