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１年度（Ｒ１年度）\07公営企業\06 経営比較分析表\20200109_１月の定例照会\03団体⇒県\140駐車場\"/>
    </mc:Choice>
  </mc:AlternateContent>
  <workbookProtection workbookAlgorithmName="SHA-512" workbookHashValue="c4f/QJBEIpH+AODfB3EMgQk+PAI85/NSvFxo6/3NnVBZLXOOqD4Bc7xTK15xZ8jdJa0EjCJyIMc7oN7txYG9dw==" workbookSaltValue="7izlFIJnRy6docEltKOUHQ==" workbookSpinCount="100000" lockStructure="1"/>
  <bookViews>
    <workbookView xWindow="930" yWindow="0" windowWidth="23040" windowHeight="909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BK76" i="4" l="1"/>
  <c r="LH51" i="4"/>
  <c r="LT76" i="4"/>
  <c r="GQ51" i="4"/>
  <c r="LH30" i="4"/>
  <c r="BZ30" i="4"/>
  <c r="IE76" i="4"/>
  <c r="BZ51" i="4"/>
  <c r="GQ30" i="4"/>
  <c r="HP76" i="4"/>
  <c r="BG51" i="4"/>
  <c r="FX30" i="4"/>
  <c r="BG30" i="4"/>
  <c r="AV76" i="4"/>
  <c r="KO51" i="4"/>
  <c r="LE76" i="4"/>
  <c r="FX51" i="4"/>
  <c r="KO30" i="4"/>
  <c r="KP76" i="4"/>
  <c r="HA76" i="4"/>
  <c r="AN51" i="4"/>
  <c r="FE30" i="4"/>
  <c r="AN30" i="4"/>
  <c r="AG76" i="4"/>
  <c r="JV51" i="4"/>
  <c r="FE51" i="4"/>
  <c r="JV30" i="4"/>
  <c r="R76" i="4"/>
  <c r="JC51" i="4"/>
  <c r="KA76" i="4"/>
  <c r="EL51" i="4"/>
  <c r="JC30" i="4"/>
  <c r="GL76" i="4"/>
  <c r="U51" i="4"/>
  <c r="EL30" i="4"/>
  <c r="U30" i="4"/>
</calcChain>
</file>

<file path=xl/sharedStrings.xml><?xml version="1.0" encoding="utf-8"?>
<sst xmlns="http://schemas.openxmlformats.org/spreadsheetml/2006/main" count="278" uniqueCount="140">
  <si>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</si>
  <si>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</si>
  <si>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</si>
  <si>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</si>
  <si>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</si>
  <si>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</si>
  <si>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</si>
  <si>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</si>
  <si>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</si>
  <si>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</si>
  <si>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</si>
  <si>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</si>
  <si>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</si>
  <si>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</si>
  <si>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</si>
  <si>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</si>
  <si>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</si>
  <si>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</si>
  <si>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</si>
  <si>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</si>
  <si>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</si>
  <si>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</si>
  <si>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</si>
  <si>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</si>
  <si>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</si>
  <si>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</si>
  <si>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</si>
  <si>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</si>
  <si>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</si>
  <si>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</si>
  <si>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</si>
  <si>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</si>
  <si>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</si>
  <si>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</si>
  <si>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</si>
  <si>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</si>
  <si>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</si>
  <si>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</si>
  <si>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</si>
  <si>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</si>
  <si>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</si>
  <si>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</si>
  <si>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</si>
  <si>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</si>
  <si>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</si>
  <si>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</si>
  <si>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</si>
  <si>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</si>
  <si>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</si>
  <si>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</si>
  <si>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</si>
  <si>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</si>
  <si>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</si>
  <si>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</si>
  <si>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</si>
  <si>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</si>
  <si>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</si>
  <si>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</si>
  <si>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</si>
  <si>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</si>
  <si>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</si>
  <si>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</si>
  <si>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</si>
  <si>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</si>
  <si>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</si>
  <si>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</si>
  <si>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</si>
  <si>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</si>
  <si>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</si>
  <si>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</si>
  <si>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</si>
  <si>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</si>
  <si>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</si>
  <si>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</si>
  <si>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</si>
  <si>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</si>
  <si>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</si>
  <si>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</si>
  <si>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</si>
  <si>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</si>
  <si>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</si>
  <si>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</si>
  <si>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</si>
  <si>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</si>
  <si>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</si>
  <si>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</si>
  <si>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</si>
  <si>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</si>
  <si>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</si>
  <si>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</si>
  <si>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</si>
  <si>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</si>
  <si>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</si>
  <si>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</si>
  <si>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</si>
  <si>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</si>
  <si>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</si>
  <si>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</si>
  <si>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</si>
  <si>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</si>
  <si>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</si>
  <si>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</si>
  <si>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</si>
  <si>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</si>
  <si>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</si>
  <si>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当該値(N-4)</t>
    <phoneticPr fontId="5"/>
  </si>
  <si>
    <t>当該値(N-2)</t>
    <phoneticPr fontId="5"/>
  </si>
  <si>
    <t>当該値(N)</t>
    <phoneticPr fontId="5"/>
  </si>
  <si>
    <t>当該値(N-3)</t>
    <phoneticPr fontId="5"/>
  </si>
  <si>
    <t>当該値(N-1)</t>
    <phoneticPr fontId="5"/>
  </si>
  <si>
    <t>当該値(N)</t>
    <phoneticPr fontId="5"/>
  </si>
  <si>
    <t>当該値(N-2)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</si>
  <si>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</si>
  <si>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</si>
  <si>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</si>
  <si>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</si>
  <si>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</si>
  <si>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</si>
  <si>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千葉県　香取市</t>
  </si>
  <si>
    <t>佐原駅北駐車場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</si>
  <si>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</si>
  <si>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</si>
  <si>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</si>
  <si>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</si>
  <si>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</si>
  <si>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</si>
  <si>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</si>
  <si>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</si>
  <si>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</si>
  <si>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</si>
  <si>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</si>
  <si>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</si>
  <si>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</si>
  <si>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</si>
  <si>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</si>
  <si>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</si>
  <si>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は、類似施設平均値より低いが300%近くで推移しており、30年度は400%に近づいている。また、指定管理者制度を導入していることにより、営業費用や設備投資を低く抑えることができているため、④売上高GDP比率、EBITDAは類似施設平均値より高くなっており、このことからも経営の健全性は確保されていると考える。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9" eb="20">
      <t>ヒク</t>
    </rPh>
    <rPh sb="26" eb="27">
      <t>チカ</t>
    </rPh>
    <rPh sb="29" eb="31">
      <t>スイイ</t>
    </rPh>
    <rPh sb="38" eb="40">
      <t>ネンド</t>
    </rPh>
    <rPh sb="46" eb="47">
      <t>チカ</t>
    </rPh>
    <rPh sb="56" eb="58">
      <t>シテイ</t>
    </rPh>
    <rPh sb="58" eb="61">
      <t>カンリシャ</t>
    </rPh>
    <rPh sb="61" eb="63">
      <t>セイド</t>
    </rPh>
    <rPh sb="64" eb="66">
      <t>ドウニュウ</t>
    </rPh>
    <rPh sb="76" eb="78">
      <t>エイギョウ</t>
    </rPh>
    <rPh sb="78" eb="80">
      <t>ヒヨウ</t>
    </rPh>
    <rPh sb="81" eb="83">
      <t>セツビ</t>
    </rPh>
    <rPh sb="83" eb="85">
      <t>トウシ</t>
    </rPh>
    <rPh sb="86" eb="87">
      <t>ヒク</t>
    </rPh>
    <rPh sb="88" eb="89">
      <t>オサ</t>
    </rPh>
    <rPh sb="103" eb="105">
      <t>ウリアゲ</t>
    </rPh>
    <rPh sb="105" eb="106">
      <t>タカ</t>
    </rPh>
    <rPh sb="109" eb="111">
      <t>ヒリツ</t>
    </rPh>
    <rPh sb="119" eb="121">
      <t>ルイジ</t>
    </rPh>
    <rPh sb="121" eb="123">
      <t>シセツ</t>
    </rPh>
    <rPh sb="123" eb="126">
      <t>ヘイキンチ</t>
    </rPh>
    <rPh sb="128" eb="129">
      <t>タカ</t>
    </rPh>
    <rPh sb="143" eb="145">
      <t>ケイエイ</t>
    </rPh>
    <rPh sb="146" eb="149">
      <t>ケンゼンセイ</t>
    </rPh>
    <rPh sb="150" eb="152">
      <t>カクホ</t>
    </rPh>
    <rPh sb="158" eb="159">
      <t>カンガ</t>
    </rPh>
    <phoneticPr fontId="5"/>
  </si>
  <si>
    <t>現在のところ設備投資は想定していないが、今後施設の老朽化に伴い発生する更新費用については、指定管理者制度を活用し可能な限り低く抑えていく考えである。</t>
    <rPh sb="0" eb="2">
      <t>ゲンザイ</t>
    </rPh>
    <rPh sb="6" eb="8">
      <t>セツビ</t>
    </rPh>
    <rPh sb="8" eb="10">
      <t>トウシ</t>
    </rPh>
    <rPh sb="11" eb="13">
      <t>ソウテイ</t>
    </rPh>
    <rPh sb="20" eb="22">
      <t>コンゴ</t>
    </rPh>
    <rPh sb="22" eb="24">
      <t>シセツ</t>
    </rPh>
    <rPh sb="25" eb="28">
      <t>ロウキュウカ</t>
    </rPh>
    <rPh sb="29" eb="30">
      <t>トモナ</t>
    </rPh>
    <rPh sb="31" eb="33">
      <t>ハッセイ</t>
    </rPh>
    <rPh sb="35" eb="37">
      <t>コウシン</t>
    </rPh>
    <rPh sb="37" eb="39">
      <t>ヒヨウ</t>
    </rPh>
    <rPh sb="45" eb="47">
      <t>シテイ</t>
    </rPh>
    <rPh sb="47" eb="50">
      <t>カンリシャ</t>
    </rPh>
    <rPh sb="50" eb="52">
      <t>セイド</t>
    </rPh>
    <rPh sb="53" eb="55">
      <t>カツヨウ</t>
    </rPh>
    <rPh sb="56" eb="58">
      <t>カノウ</t>
    </rPh>
    <rPh sb="59" eb="60">
      <t>カギ</t>
    </rPh>
    <rPh sb="61" eb="62">
      <t>ヒク</t>
    </rPh>
    <rPh sb="63" eb="64">
      <t>オサ</t>
    </rPh>
    <rPh sb="68" eb="69">
      <t>カンガ</t>
    </rPh>
    <phoneticPr fontId="5"/>
  </si>
  <si>
    <t>駐車場の立地上、ＪＲや高速バスの利用者（通勤・旅行・レジャー）が多いため、必然的に１台当たりの駐車時間が長くなり、回転率が低いと考えられ、そのために稼働率８割は適当な水準と考えられる。</t>
    <rPh sb="0" eb="3">
      <t>チュウシャジョウ</t>
    </rPh>
    <rPh sb="4" eb="6">
      <t>リッチ</t>
    </rPh>
    <rPh sb="6" eb="7">
      <t>ジョウ</t>
    </rPh>
    <rPh sb="11" eb="13">
      <t>コウソク</t>
    </rPh>
    <rPh sb="16" eb="19">
      <t>リヨウシャ</t>
    </rPh>
    <rPh sb="20" eb="22">
      <t>ツウキン</t>
    </rPh>
    <rPh sb="23" eb="25">
      <t>リョコウ</t>
    </rPh>
    <rPh sb="32" eb="33">
      <t>オオ</t>
    </rPh>
    <rPh sb="37" eb="40">
      <t>ヒツゼンテキ</t>
    </rPh>
    <rPh sb="42" eb="43">
      <t>ダイ</t>
    </rPh>
    <rPh sb="43" eb="44">
      <t>ア</t>
    </rPh>
    <rPh sb="47" eb="49">
      <t>チュウシャ</t>
    </rPh>
    <rPh sb="49" eb="51">
      <t>ジカン</t>
    </rPh>
    <rPh sb="52" eb="53">
      <t>ナガ</t>
    </rPh>
    <rPh sb="57" eb="59">
      <t>カイテン</t>
    </rPh>
    <rPh sb="59" eb="60">
      <t>リツ</t>
    </rPh>
    <rPh sb="61" eb="62">
      <t>ヒク</t>
    </rPh>
    <rPh sb="64" eb="65">
      <t>カンガ</t>
    </rPh>
    <rPh sb="74" eb="76">
      <t>カドウ</t>
    </rPh>
    <rPh sb="76" eb="77">
      <t>リツ</t>
    </rPh>
    <rPh sb="78" eb="79">
      <t>ワリ</t>
    </rPh>
    <rPh sb="80" eb="82">
      <t>テキトウ</t>
    </rPh>
    <rPh sb="83" eb="85">
      <t>スイジュン</t>
    </rPh>
    <rPh sb="86" eb="87">
      <t>カンガ</t>
    </rPh>
    <phoneticPr fontId="5"/>
  </si>
  <si>
    <t>①収益的収支比率及び⑪稼働率は類似施設平均値を下回りやや横ばいの状況ではあるが、⑤EBITDAにおいての純利益は類似施設平均値を大幅に上回っており、経営の健全性は充分に確保されていると考えられる。さらなる経営分析を図るため、令和２年度を目標に経営戦略の策定を図りたい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</si>
</sst>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278.60000000000002</c:v>
                </c:pt>
                <c:pt idx="1">
                  <c:v>282.3</c:v>
                </c:pt>
                <c:pt idx="2">
                  <c:v>277.8</c:v>
                </c:pt>
                <c:pt idx="3">
                  <c:v>310.10000000000002</c:v>
                </c:pt>
                <c:pt idx="4">
                  <c:v>376.3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CA-4333-98A0-A7EC139E2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385.5</c:v>
                </c:pt>
                <c:pt idx="1">
                  <c:v>419.4</c:v>
                </c:pt>
                <c:pt idx="2">
                  <c:v>371</c:v>
                </c:pt>
                <c:pt idx="3">
                  <c:v>509.2</c:v>
                </c:pt>
                <c:pt idx="4">
                  <c:v>449.1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CA-4333-98A0-A7EC139E2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DA-4FE1-8A34-F3EC1EB11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78.400000000000006</c:v>
                </c:pt>
                <c:pt idx="1">
                  <c:v>70.5</c:v>
                </c:pt>
                <c:pt idx="2">
                  <c:v>59.2</c:v>
                </c:pt>
                <c:pt idx="3">
                  <c:v>62.4</c:v>
                </c:pt>
                <c:pt idx="4">
                  <c:v>82.7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DA-4FE1-8A34-F3EC1EB11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3D8-4A12-AB95-E96F84B50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D8-4A12-AB95-E96F84B50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0B0-4797-A3B9-B2119D835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B0-4797-A3B9-B2119D835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1-4A0E-B917-7E3A52D82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3.5</c:v>
                </c:pt>
                <c:pt idx="1">
                  <c:v>3.2</c:v>
                </c:pt>
                <c:pt idx="2">
                  <c:v>2.9</c:v>
                </c:pt>
                <c:pt idx="3">
                  <c:v>6</c:v>
                </c:pt>
                <c:pt idx="4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71-4A0E-B917-7E3A52D82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6C-4349-8105-CAA48478B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23</c:v>
                </c:pt>
                <c:pt idx="1">
                  <c:v>22</c:v>
                </c:pt>
                <c:pt idx="2">
                  <c:v>16</c:v>
                </c:pt>
                <c:pt idx="3">
                  <c:v>21</c:v>
                </c:pt>
                <c:pt idx="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6C-4349-8105-CAA48478B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84.1</c:v>
                </c:pt>
                <c:pt idx="1">
                  <c:v>84.1</c:v>
                </c:pt>
                <c:pt idx="2">
                  <c:v>84.5</c:v>
                </c:pt>
                <c:pt idx="3">
                  <c:v>84.5</c:v>
                </c:pt>
                <c:pt idx="4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76-427C-A9F9-24982632E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252.8</c:v>
                </c:pt>
                <c:pt idx="1">
                  <c:v>269</c:v>
                </c:pt>
                <c:pt idx="2">
                  <c:v>276.60000000000002</c:v>
                </c:pt>
                <c:pt idx="3">
                  <c:v>274.8</c:v>
                </c:pt>
                <c:pt idx="4">
                  <c:v>277.2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76-427C-A9F9-24982632E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64.099999999999994</c:v>
                </c:pt>
                <c:pt idx="1">
                  <c:v>64.599999999999994</c:v>
                </c:pt>
                <c:pt idx="2">
                  <c:v>64</c:v>
                </c:pt>
                <c:pt idx="3">
                  <c:v>67.8</c:v>
                </c:pt>
                <c:pt idx="4">
                  <c:v>73.400000000000006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CE-49F3-AFDE-031ACCFEB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40.700000000000003</c:v>
                </c:pt>
                <c:pt idx="1">
                  <c:v>38.200000000000003</c:v>
                </c:pt>
                <c:pt idx="2">
                  <c:v>34.6</c:v>
                </c:pt>
                <c:pt idx="3">
                  <c:v>37.6</c:v>
                </c:pt>
                <c:pt idx="4">
                  <c:v>33.200000000000003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CE-49F3-AFDE-031ACCFEB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14640</c:v>
                </c:pt>
                <c:pt idx="1">
                  <c:v>14949</c:v>
                </c:pt>
                <c:pt idx="2">
                  <c:v>14675</c:v>
                </c:pt>
                <c:pt idx="3">
                  <c:v>15528</c:v>
                </c:pt>
                <c:pt idx="4">
                  <c:v>17340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FA-4BDB-8992-8E24134A8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7496</c:v>
                </c:pt>
                <c:pt idx="1">
                  <c:v>6967</c:v>
                </c:pt>
                <c:pt idx="2">
                  <c:v>7138</c:v>
                </c:pt>
                <c:pt idx="3">
                  <c:v>8131</c:v>
                </c:pt>
                <c:pt idx="4">
                  <c:v>8024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FA-4BDB-8992-8E24134A8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85" zoomScaleNormal="85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千葉県香取市　佐原駅北駐車場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駅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5610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126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42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220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300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代行制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136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278.60000000000002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282.3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277.8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310.10000000000002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376.3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84.1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84.1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84.5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84.5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85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385.5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419.4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371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509.2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449.1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3.5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3.2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2.9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6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3.8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252.8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269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276.60000000000002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274.8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277.2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137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138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64.099999999999994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64.599999999999994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64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67.8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73.400000000000006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14640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14949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14675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15528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17340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23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22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16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21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17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40.700000000000003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38.200000000000003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34.6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37.6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33.200000000000003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7496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6967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7138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8131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8024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139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220473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>
        <f>データ!$B$11</f>
        <v>41640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>
        <f>データ!$C$11</f>
        <v>42005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>
        <f>データ!$D$11</f>
        <v>42370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>
        <f>データ!$E$11</f>
        <v>42736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>
        <f>データ!$F$11</f>
        <v>43101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>
        <f>データ!$B$11</f>
        <v>41640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>
        <f>データ!$C$11</f>
        <v>42005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>
        <f>データ!$D$11</f>
        <v>42370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>
        <f>データ!$E$11</f>
        <v>42736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>
        <f>データ!$F$11</f>
        <v>43101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>
        <f>データ!$B$11</f>
        <v>41640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>
        <f>データ!$C$11</f>
        <v>42005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>
        <f>データ!$D$11</f>
        <v>42370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>
        <f>データ!$E$11</f>
        <v>42736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>
        <f>データ!$F$11</f>
        <v>43101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78.400000000000006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70.5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59.2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62.4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82.7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8HF8XUaLGrLh7YrojkmvtTJVn3JqWzLj+T1OPLjBjFVmDRDWdq63aayI3VdpDxegHyMo4ZvOH4acLpU6Y4KjRA==" saltValue="FK+KdQOfMGtBBoXInq0pXw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63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64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65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66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67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68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69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70</v>
      </c>
      <c r="CN4" s="149" t="s">
        <v>71</v>
      </c>
      <c r="CO4" s="140" t="s">
        <v>72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73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74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75</v>
      </c>
      <c r="B5" s="58"/>
      <c r="C5" s="58"/>
      <c r="D5" s="58"/>
      <c r="E5" s="58"/>
      <c r="F5" s="58"/>
      <c r="G5" s="58"/>
      <c r="H5" s="59" t="s">
        <v>76</v>
      </c>
      <c r="I5" s="59" t="s">
        <v>77</v>
      </c>
      <c r="J5" s="59" t="s">
        <v>78</v>
      </c>
      <c r="K5" s="59" t="s">
        <v>79</v>
      </c>
      <c r="L5" s="59" t="s">
        <v>80</v>
      </c>
      <c r="M5" s="59" t="s">
        <v>4</v>
      </c>
      <c r="N5" s="59" t="s">
        <v>5</v>
      </c>
      <c r="O5" s="59" t="s">
        <v>81</v>
      </c>
      <c r="P5" s="59" t="s">
        <v>13</v>
      </c>
      <c r="Q5" s="59" t="s">
        <v>82</v>
      </c>
      <c r="R5" s="59" t="s">
        <v>83</v>
      </c>
      <c r="S5" s="59" t="s">
        <v>84</v>
      </c>
      <c r="T5" s="59" t="s">
        <v>85</v>
      </c>
      <c r="U5" s="59" t="s">
        <v>86</v>
      </c>
      <c r="V5" s="59" t="s">
        <v>87</v>
      </c>
      <c r="W5" s="59" t="s">
        <v>88</v>
      </c>
      <c r="X5" s="59" t="s">
        <v>89</v>
      </c>
      <c r="Y5" s="59" t="s">
        <v>90</v>
      </c>
      <c r="Z5" s="59" t="s">
        <v>91</v>
      </c>
      <c r="AA5" s="59" t="s">
        <v>92</v>
      </c>
      <c r="AB5" s="59" t="s">
        <v>93</v>
      </c>
      <c r="AC5" s="59" t="s">
        <v>94</v>
      </c>
      <c r="AD5" s="59" t="s">
        <v>95</v>
      </c>
      <c r="AE5" s="59" t="s">
        <v>96</v>
      </c>
      <c r="AF5" s="59" t="s">
        <v>97</v>
      </c>
      <c r="AG5" s="59" t="s">
        <v>98</v>
      </c>
      <c r="AH5" s="59" t="s">
        <v>99</v>
      </c>
      <c r="AI5" s="59" t="s">
        <v>100</v>
      </c>
      <c r="AJ5" s="59" t="s">
        <v>101</v>
      </c>
      <c r="AK5" s="59" t="s">
        <v>102</v>
      </c>
      <c r="AL5" s="59" t="s">
        <v>103</v>
      </c>
      <c r="AM5" s="59" t="s">
        <v>104</v>
      </c>
      <c r="AN5" s="59" t="s">
        <v>94</v>
      </c>
      <c r="AO5" s="59" t="s">
        <v>95</v>
      </c>
      <c r="AP5" s="59" t="s">
        <v>96</v>
      </c>
      <c r="AQ5" s="59" t="s">
        <v>97</v>
      </c>
      <c r="AR5" s="59" t="s">
        <v>98</v>
      </c>
      <c r="AS5" s="59" t="s">
        <v>99</v>
      </c>
      <c r="AT5" s="59" t="s">
        <v>100</v>
      </c>
      <c r="AU5" s="59" t="s">
        <v>105</v>
      </c>
      <c r="AV5" s="59" t="s">
        <v>102</v>
      </c>
      <c r="AW5" s="59" t="s">
        <v>106</v>
      </c>
      <c r="AX5" s="59" t="s">
        <v>104</v>
      </c>
      <c r="AY5" s="59" t="s">
        <v>107</v>
      </c>
      <c r="AZ5" s="59" t="s">
        <v>95</v>
      </c>
      <c r="BA5" s="59" t="s">
        <v>96</v>
      </c>
      <c r="BB5" s="59" t="s">
        <v>97</v>
      </c>
      <c r="BC5" s="59" t="s">
        <v>98</v>
      </c>
      <c r="BD5" s="59" t="s">
        <v>99</v>
      </c>
      <c r="BE5" s="59" t="s">
        <v>100</v>
      </c>
      <c r="BF5" s="59" t="s">
        <v>90</v>
      </c>
      <c r="BG5" s="59" t="s">
        <v>108</v>
      </c>
      <c r="BH5" s="59" t="s">
        <v>92</v>
      </c>
      <c r="BI5" s="59" t="s">
        <v>109</v>
      </c>
      <c r="BJ5" s="59" t="s">
        <v>94</v>
      </c>
      <c r="BK5" s="59" t="s">
        <v>95</v>
      </c>
      <c r="BL5" s="59" t="s">
        <v>96</v>
      </c>
      <c r="BM5" s="59" t="s">
        <v>97</v>
      </c>
      <c r="BN5" s="59" t="s">
        <v>98</v>
      </c>
      <c r="BO5" s="59" t="s">
        <v>99</v>
      </c>
      <c r="BP5" s="59" t="s">
        <v>100</v>
      </c>
      <c r="BQ5" s="59" t="s">
        <v>101</v>
      </c>
      <c r="BR5" s="59" t="s">
        <v>102</v>
      </c>
      <c r="BS5" s="59" t="s">
        <v>103</v>
      </c>
      <c r="BT5" s="59" t="s">
        <v>104</v>
      </c>
      <c r="BU5" s="59" t="s">
        <v>110</v>
      </c>
      <c r="BV5" s="59" t="s">
        <v>95</v>
      </c>
      <c r="BW5" s="59" t="s">
        <v>96</v>
      </c>
      <c r="BX5" s="59" t="s">
        <v>97</v>
      </c>
      <c r="BY5" s="59" t="s">
        <v>98</v>
      </c>
      <c r="BZ5" s="59" t="s">
        <v>99</v>
      </c>
      <c r="CA5" s="59" t="s">
        <v>100</v>
      </c>
      <c r="CB5" s="59" t="s">
        <v>90</v>
      </c>
      <c r="CC5" s="59" t="s">
        <v>102</v>
      </c>
      <c r="CD5" s="59" t="s">
        <v>111</v>
      </c>
      <c r="CE5" s="59" t="s">
        <v>104</v>
      </c>
      <c r="CF5" s="59" t="s">
        <v>110</v>
      </c>
      <c r="CG5" s="59" t="s">
        <v>95</v>
      </c>
      <c r="CH5" s="59" t="s">
        <v>96</v>
      </c>
      <c r="CI5" s="59" t="s">
        <v>97</v>
      </c>
      <c r="CJ5" s="59" t="s">
        <v>98</v>
      </c>
      <c r="CK5" s="59" t="s">
        <v>99</v>
      </c>
      <c r="CL5" s="59" t="s">
        <v>100</v>
      </c>
      <c r="CM5" s="150"/>
      <c r="CN5" s="150"/>
      <c r="CO5" s="59" t="s">
        <v>90</v>
      </c>
      <c r="CP5" s="59" t="s">
        <v>108</v>
      </c>
      <c r="CQ5" s="59" t="s">
        <v>106</v>
      </c>
      <c r="CR5" s="59" t="s">
        <v>104</v>
      </c>
      <c r="CS5" s="59" t="s">
        <v>94</v>
      </c>
      <c r="CT5" s="59" t="s">
        <v>95</v>
      </c>
      <c r="CU5" s="59" t="s">
        <v>96</v>
      </c>
      <c r="CV5" s="59" t="s">
        <v>97</v>
      </c>
      <c r="CW5" s="59" t="s">
        <v>98</v>
      </c>
      <c r="CX5" s="59" t="s">
        <v>99</v>
      </c>
      <c r="CY5" s="59" t="s">
        <v>100</v>
      </c>
      <c r="CZ5" s="59" t="s">
        <v>105</v>
      </c>
      <c r="DA5" s="59" t="s">
        <v>102</v>
      </c>
      <c r="DB5" s="59" t="s">
        <v>103</v>
      </c>
      <c r="DC5" s="59" t="s">
        <v>104</v>
      </c>
      <c r="DD5" s="59" t="s">
        <v>94</v>
      </c>
      <c r="DE5" s="59" t="s">
        <v>95</v>
      </c>
      <c r="DF5" s="59" t="s">
        <v>96</v>
      </c>
      <c r="DG5" s="59" t="s">
        <v>97</v>
      </c>
      <c r="DH5" s="59" t="s">
        <v>98</v>
      </c>
      <c r="DI5" s="59" t="s">
        <v>99</v>
      </c>
      <c r="DJ5" s="59" t="s">
        <v>35</v>
      </c>
      <c r="DK5" s="59" t="s">
        <v>90</v>
      </c>
      <c r="DL5" s="59" t="s">
        <v>102</v>
      </c>
      <c r="DM5" s="59" t="s">
        <v>111</v>
      </c>
      <c r="DN5" s="59" t="s">
        <v>109</v>
      </c>
      <c r="DO5" s="59" t="s">
        <v>112</v>
      </c>
      <c r="DP5" s="59" t="s">
        <v>95</v>
      </c>
      <c r="DQ5" s="59" t="s">
        <v>96</v>
      </c>
      <c r="DR5" s="59" t="s">
        <v>97</v>
      </c>
      <c r="DS5" s="59" t="s">
        <v>98</v>
      </c>
      <c r="DT5" s="59" t="s">
        <v>99</v>
      </c>
      <c r="DU5" s="59" t="s">
        <v>100</v>
      </c>
    </row>
    <row r="6" spans="1:125" s="66" customFormat="1" x14ac:dyDescent="0.15">
      <c r="A6" s="49" t="s">
        <v>113</v>
      </c>
      <c r="B6" s="60">
        <f>B8</f>
        <v>2018</v>
      </c>
      <c r="C6" s="60">
        <f t="shared" ref="C6:X6" si="1">C8</f>
        <v>122360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</v>
      </c>
      <c r="H6" s="60" t="str">
        <f>SUBSTITUTE(H8,"　","")</f>
        <v>千葉県香取市</v>
      </c>
      <c r="I6" s="60" t="str">
        <f t="shared" si="1"/>
        <v>佐原駅北駐車場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42</v>
      </c>
      <c r="S6" s="62" t="str">
        <f t="shared" si="1"/>
        <v>駅</v>
      </c>
      <c r="T6" s="62" t="str">
        <f t="shared" si="1"/>
        <v>無</v>
      </c>
      <c r="U6" s="63">
        <f t="shared" si="1"/>
        <v>5610</v>
      </c>
      <c r="V6" s="63">
        <f t="shared" si="1"/>
        <v>220</v>
      </c>
      <c r="W6" s="63">
        <f t="shared" si="1"/>
        <v>300</v>
      </c>
      <c r="X6" s="62" t="str">
        <f t="shared" si="1"/>
        <v>代行制</v>
      </c>
      <c r="Y6" s="64">
        <f>IF(Y8="-",NA(),Y8)</f>
        <v>278.60000000000002</v>
      </c>
      <c r="Z6" s="64">
        <f t="shared" ref="Z6:AH6" si="2">IF(Z8="-",NA(),Z8)</f>
        <v>282.3</v>
      </c>
      <c r="AA6" s="64">
        <f t="shared" si="2"/>
        <v>277.8</v>
      </c>
      <c r="AB6" s="64">
        <f t="shared" si="2"/>
        <v>310.10000000000002</v>
      </c>
      <c r="AC6" s="64">
        <f t="shared" si="2"/>
        <v>376.3</v>
      </c>
      <c r="AD6" s="64">
        <f t="shared" si="2"/>
        <v>385.5</v>
      </c>
      <c r="AE6" s="64">
        <f t="shared" si="2"/>
        <v>419.4</v>
      </c>
      <c r="AF6" s="64">
        <f t="shared" si="2"/>
        <v>371</v>
      </c>
      <c r="AG6" s="64">
        <f t="shared" si="2"/>
        <v>509.2</v>
      </c>
      <c r="AH6" s="64">
        <f t="shared" si="2"/>
        <v>449.1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3.5</v>
      </c>
      <c r="AP6" s="64">
        <f t="shared" si="3"/>
        <v>3.2</v>
      </c>
      <c r="AQ6" s="64">
        <f t="shared" si="3"/>
        <v>2.9</v>
      </c>
      <c r="AR6" s="64">
        <f t="shared" si="3"/>
        <v>6</v>
      </c>
      <c r="AS6" s="64">
        <f t="shared" si="3"/>
        <v>3.8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23</v>
      </c>
      <c r="BA6" s="65">
        <f t="shared" si="4"/>
        <v>22</v>
      </c>
      <c r="BB6" s="65">
        <f t="shared" si="4"/>
        <v>16</v>
      </c>
      <c r="BC6" s="65">
        <f t="shared" si="4"/>
        <v>21</v>
      </c>
      <c r="BD6" s="65">
        <f t="shared" si="4"/>
        <v>17</v>
      </c>
      <c r="BE6" s="63" t="str">
        <f>IF(BE8="-","",IF(BE8="-","【-】","【"&amp;SUBSTITUTE(TEXT(BE8,"#,##0"),"-","△")&amp;"】"))</f>
        <v>【30】</v>
      </c>
      <c r="BF6" s="64">
        <f>IF(BF8="-",NA(),BF8)</f>
        <v>64.099999999999994</v>
      </c>
      <c r="BG6" s="64">
        <f t="shared" ref="BG6:BO6" si="5">IF(BG8="-",NA(),BG8)</f>
        <v>64.599999999999994</v>
      </c>
      <c r="BH6" s="64">
        <f t="shared" si="5"/>
        <v>64</v>
      </c>
      <c r="BI6" s="64">
        <f t="shared" si="5"/>
        <v>67.8</v>
      </c>
      <c r="BJ6" s="64">
        <f t="shared" si="5"/>
        <v>73.400000000000006</v>
      </c>
      <c r="BK6" s="64">
        <f t="shared" si="5"/>
        <v>40.700000000000003</v>
      </c>
      <c r="BL6" s="64">
        <f t="shared" si="5"/>
        <v>38.200000000000003</v>
      </c>
      <c r="BM6" s="64">
        <f t="shared" si="5"/>
        <v>34.6</v>
      </c>
      <c r="BN6" s="64">
        <f t="shared" si="5"/>
        <v>37.6</v>
      </c>
      <c r="BO6" s="64">
        <f t="shared" si="5"/>
        <v>33.200000000000003</v>
      </c>
      <c r="BP6" s="61" t="str">
        <f>IF(BP8="-","",IF(BP8="-","【-】","【"&amp;SUBSTITUTE(TEXT(BP8,"#,##0.0"),"-","△")&amp;"】"))</f>
        <v>【26.3】</v>
      </c>
      <c r="BQ6" s="65">
        <f>IF(BQ8="-",NA(),BQ8)</f>
        <v>14640</v>
      </c>
      <c r="BR6" s="65">
        <f t="shared" ref="BR6:BZ6" si="6">IF(BR8="-",NA(),BR8)</f>
        <v>14949</v>
      </c>
      <c r="BS6" s="65">
        <f t="shared" si="6"/>
        <v>14675</v>
      </c>
      <c r="BT6" s="65">
        <f t="shared" si="6"/>
        <v>15528</v>
      </c>
      <c r="BU6" s="65">
        <f t="shared" si="6"/>
        <v>17340</v>
      </c>
      <c r="BV6" s="65">
        <f t="shared" si="6"/>
        <v>7496</v>
      </c>
      <c r="BW6" s="65">
        <f t="shared" si="6"/>
        <v>6967</v>
      </c>
      <c r="BX6" s="65">
        <f t="shared" si="6"/>
        <v>7138</v>
      </c>
      <c r="BY6" s="65">
        <f t="shared" si="6"/>
        <v>8131</v>
      </c>
      <c r="BZ6" s="65">
        <f t="shared" si="6"/>
        <v>8024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114</v>
      </c>
      <c r="CM6" s="63">
        <f t="shared" ref="CM6:CN6" si="7">CM8</f>
        <v>220473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115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78.400000000000006</v>
      </c>
      <c r="DF6" s="64">
        <f t="shared" si="8"/>
        <v>70.5</v>
      </c>
      <c r="DG6" s="64">
        <f t="shared" si="8"/>
        <v>59.2</v>
      </c>
      <c r="DH6" s="64">
        <f t="shared" si="8"/>
        <v>62.4</v>
      </c>
      <c r="DI6" s="64">
        <f t="shared" si="8"/>
        <v>82.7</v>
      </c>
      <c r="DJ6" s="61" t="str">
        <f>IF(DJ8="-","",IF(DJ8="-","【-】","【"&amp;SUBSTITUTE(TEXT(DJ8,"#,##0.0"),"-","△")&amp;"】"))</f>
        <v>【103.6】</v>
      </c>
      <c r="DK6" s="64">
        <f>IF(DK8="-",NA(),DK8)</f>
        <v>84.1</v>
      </c>
      <c r="DL6" s="64">
        <f t="shared" ref="DL6:DT6" si="9">IF(DL8="-",NA(),DL8)</f>
        <v>84.1</v>
      </c>
      <c r="DM6" s="64">
        <f t="shared" si="9"/>
        <v>84.5</v>
      </c>
      <c r="DN6" s="64">
        <f t="shared" si="9"/>
        <v>84.5</v>
      </c>
      <c r="DO6" s="64">
        <f t="shared" si="9"/>
        <v>85</v>
      </c>
      <c r="DP6" s="64">
        <f t="shared" si="9"/>
        <v>252.8</v>
      </c>
      <c r="DQ6" s="64">
        <f t="shared" si="9"/>
        <v>269</v>
      </c>
      <c r="DR6" s="64">
        <f t="shared" si="9"/>
        <v>276.60000000000002</v>
      </c>
      <c r="DS6" s="64">
        <f t="shared" si="9"/>
        <v>274.8</v>
      </c>
      <c r="DT6" s="64">
        <f t="shared" si="9"/>
        <v>277.2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116</v>
      </c>
      <c r="B7" s="60">
        <f t="shared" ref="B7:X7" si="10">B8</f>
        <v>2018</v>
      </c>
      <c r="C7" s="60">
        <f t="shared" si="10"/>
        <v>122360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</v>
      </c>
      <c r="H7" s="60" t="str">
        <f t="shared" si="10"/>
        <v>千葉県　香取市</v>
      </c>
      <c r="I7" s="60" t="str">
        <f t="shared" si="10"/>
        <v>佐原駅北駐車場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42</v>
      </c>
      <c r="S7" s="62" t="str">
        <f t="shared" si="10"/>
        <v>駅</v>
      </c>
      <c r="T7" s="62" t="str">
        <f t="shared" si="10"/>
        <v>無</v>
      </c>
      <c r="U7" s="63">
        <f t="shared" si="10"/>
        <v>5610</v>
      </c>
      <c r="V7" s="63">
        <f t="shared" si="10"/>
        <v>220</v>
      </c>
      <c r="W7" s="63">
        <f t="shared" si="10"/>
        <v>300</v>
      </c>
      <c r="X7" s="62" t="str">
        <f t="shared" si="10"/>
        <v>代行制</v>
      </c>
      <c r="Y7" s="64">
        <f>Y8</f>
        <v>278.60000000000002</v>
      </c>
      <c r="Z7" s="64">
        <f t="shared" ref="Z7:AH7" si="11">Z8</f>
        <v>282.3</v>
      </c>
      <c r="AA7" s="64">
        <f t="shared" si="11"/>
        <v>277.8</v>
      </c>
      <c r="AB7" s="64">
        <f t="shared" si="11"/>
        <v>310.10000000000002</v>
      </c>
      <c r="AC7" s="64">
        <f t="shared" si="11"/>
        <v>376.3</v>
      </c>
      <c r="AD7" s="64">
        <f t="shared" si="11"/>
        <v>385.5</v>
      </c>
      <c r="AE7" s="64">
        <f t="shared" si="11"/>
        <v>419.4</v>
      </c>
      <c r="AF7" s="64">
        <f t="shared" si="11"/>
        <v>371</v>
      </c>
      <c r="AG7" s="64">
        <f t="shared" si="11"/>
        <v>509.2</v>
      </c>
      <c r="AH7" s="64">
        <f t="shared" si="11"/>
        <v>449.1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3.5</v>
      </c>
      <c r="AP7" s="64">
        <f t="shared" si="12"/>
        <v>3.2</v>
      </c>
      <c r="AQ7" s="64">
        <f t="shared" si="12"/>
        <v>2.9</v>
      </c>
      <c r="AR7" s="64">
        <f t="shared" si="12"/>
        <v>6</v>
      </c>
      <c r="AS7" s="64">
        <f t="shared" si="12"/>
        <v>3.8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23</v>
      </c>
      <c r="BA7" s="65">
        <f t="shared" si="13"/>
        <v>22</v>
      </c>
      <c r="BB7" s="65">
        <f t="shared" si="13"/>
        <v>16</v>
      </c>
      <c r="BC7" s="65">
        <f t="shared" si="13"/>
        <v>21</v>
      </c>
      <c r="BD7" s="65">
        <f t="shared" si="13"/>
        <v>17</v>
      </c>
      <c r="BE7" s="63"/>
      <c r="BF7" s="64">
        <f>BF8</f>
        <v>64.099999999999994</v>
      </c>
      <c r="BG7" s="64">
        <f t="shared" ref="BG7:BO7" si="14">BG8</f>
        <v>64.599999999999994</v>
      </c>
      <c r="BH7" s="64">
        <f t="shared" si="14"/>
        <v>64</v>
      </c>
      <c r="BI7" s="64">
        <f t="shared" si="14"/>
        <v>67.8</v>
      </c>
      <c r="BJ7" s="64">
        <f t="shared" si="14"/>
        <v>73.400000000000006</v>
      </c>
      <c r="BK7" s="64">
        <f t="shared" si="14"/>
        <v>40.700000000000003</v>
      </c>
      <c r="BL7" s="64">
        <f t="shared" si="14"/>
        <v>38.200000000000003</v>
      </c>
      <c r="BM7" s="64">
        <f t="shared" si="14"/>
        <v>34.6</v>
      </c>
      <c r="BN7" s="64">
        <f t="shared" si="14"/>
        <v>37.6</v>
      </c>
      <c r="BO7" s="64">
        <f t="shared" si="14"/>
        <v>33.200000000000003</v>
      </c>
      <c r="BP7" s="61"/>
      <c r="BQ7" s="65">
        <f>BQ8</f>
        <v>14640</v>
      </c>
      <c r="BR7" s="65">
        <f t="shared" ref="BR7:BZ7" si="15">BR8</f>
        <v>14949</v>
      </c>
      <c r="BS7" s="65">
        <f t="shared" si="15"/>
        <v>14675</v>
      </c>
      <c r="BT7" s="65">
        <f t="shared" si="15"/>
        <v>15528</v>
      </c>
      <c r="BU7" s="65">
        <f t="shared" si="15"/>
        <v>17340</v>
      </c>
      <c r="BV7" s="65">
        <f t="shared" si="15"/>
        <v>7496</v>
      </c>
      <c r="BW7" s="65">
        <f t="shared" si="15"/>
        <v>6967</v>
      </c>
      <c r="BX7" s="65">
        <f t="shared" si="15"/>
        <v>7138</v>
      </c>
      <c r="BY7" s="65">
        <f t="shared" si="15"/>
        <v>8131</v>
      </c>
      <c r="BZ7" s="65">
        <f t="shared" si="15"/>
        <v>8024</v>
      </c>
      <c r="CA7" s="63"/>
      <c r="CB7" s="64" t="s">
        <v>117</v>
      </c>
      <c r="CC7" s="64" t="s">
        <v>117</v>
      </c>
      <c r="CD7" s="64" t="s">
        <v>117</v>
      </c>
      <c r="CE7" s="64" t="s">
        <v>117</v>
      </c>
      <c r="CF7" s="64" t="s">
        <v>117</v>
      </c>
      <c r="CG7" s="64" t="s">
        <v>117</v>
      </c>
      <c r="CH7" s="64" t="s">
        <v>117</v>
      </c>
      <c r="CI7" s="64" t="s">
        <v>117</v>
      </c>
      <c r="CJ7" s="64" t="s">
        <v>117</v>
      </c>
      <c r="CK7" s="64" t="s">
        <v>114</v>
      </c>
      <c r="CL7" s="61"/>
      <c r="CM7" s="63">
        <f>CM8</f>
        <v>220473</v>
      </c>
      <c r="CN7" s="63">
        <f>CN8</f>
        <v>0</v>
      </c>
      <c r="CO7" s="64" t="s">
        <v>117</v>
      </c>
      <c r="CP7" s="64" t="s">
        <v>117</v>
      </c>
      <c r="CQ7" s="64" t="s">
        <v>117</v>
      </c>
      <c r="CR7" s="64" t="s">
        <v>117</v>
      </c>
      <c r="CS7" s="64" t="s">
        <v>117</v>
      </c>
      <c r="CT7" s="64" t="s">
        <v>117</v>
      </c>
      <c r="CU7" s="64" t="s">
        <v>117</v>
      </c>
      <c r="CV7" s="64" t="s">
        <v>117</v>
      </c>
      <c r="CW7" s="64" t="s">
        <v>117</v>
      </c>
      <c r="CX7" s="64" t="s">
        <v>114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78.400000000000006</v>
      </c>
      <c r="DF7" s="64">
        <f t="shared" si="16"/>
        <v>70.5</v>
      </c>
      <c r="DG7" s="64">
        <f t="shared" si="16"/>
        <v>59.2</v>
      </c>
      <c r="DH7" s="64">
        <f t="shared" si="16"/>
        <v>62.4</v>
      </c>
      <c r="DI7" s="64">
        <f t="shared" si="16"/>
        <v>82.7</v>
      </c>
      <c r="DJ7" s="61"/>
      <c r="DK7" s="64">
        <f>DK8</f>
        <v>84.1</v>
      </c>
      <c r="DL7" s="64">
        <f t="shared" ref="DL7:DT7" si="17">DL8</f>
        <v>84.1</v>
      </c>
      <c r="DM7" s="64">
        <f t="shared" si="17"/>
        <v>84.5</v>
      </c>
      <c r="DN7" s="64">
        <f t="shared" si="17"/>
        <v>84.5</v>
      </c>
      <c r="DO7" s="64">
        <f t="shared" si="17"/>
        <v>85</v>
      </c>
      <c r="DP7" s="64">
        <f t="shared" si="17"/>
        <v>252.8</v>
      </c>
      <c r="DQ7" s="64">
        <f t="shared" si="17"/>
        <v>269</v>
      </c>
      <c r="DR7" s="64">
        <f t="shared" si="17"/>
        <v>276.60000000000002</v>
      </c>
      <c r="DS7" s="64">
        <f t="shared" si="17"/>
        <v>274.8</v>
      </c>
      <c r="DT7" s="64">
        <f t="shared" si="17"/>
        <v>277.2</v>
      </c>
      <c r="DU7" s="61"/>
    </row>
    <row r="8" spans="1:125" s="66" customFormat="1" x14ac:dyDescent="0.15">
      <c r="A8" s="49"/>
      <c r="B8" s="67">
        <v>2018</v>
      </c>
      <c r="C8" s="67">
        <v>122360</v>
      </c>
      <c r="D8" s="67">
        <v>47</v>
      </c>
      <c r="E8" s="67">
        <v>14</v>
      </c>
      <c r="F8" s="67">
        <v>0</v>
      </c>
      <c r="G8" s="67">
        <v>2</v>
      </c>
      <c r="H8" s="67" t="s">
        <v>118</v>
      </c>
      <c r="I8" s="67" t="s">
        <v>119</v>
      </c>
      <c r="J8" s="67" t="s">
        <v>120</v>
      </c>
      <c r="K8" s="67" t="s">
        <v>121</v>
      </c>
      <c r="L8" s="67" t="s">
        <v>122</v>
      </c>
      <c r="M8" s="67" t="s">
        <v>123</v>
      </c>
      <c r="N8" s="67" t="s">
        <v>124</v>
      </c>
      <c r="O8" s="68" t="s">
        <v>125</v>
      </c>
      <c r="P8" s="69" t="s">
        <v>126</v>
      </c>
      <c r="Q8" s="69" t="s">
        <v>127</v>
      </c>
      <c r="R8" s="70">
        <v>42</v>
      </c>
      <c r="S8" s="69" t="s">
        <v>128</v>
      </c>
      <c r="T8" s="69" t="s">
        <v>129</v>
      </c>
      <c r="U8" s="70">
        <v>5610</v>
      </c>
      <c r="V8" s="70">
        <v>220</v>
      </c>
      <c r="W8" s="70">
        <v>300</v>
      </c>
      <c r="X8" s="69" t="s">
        <v>130</v>
      </c>
      <c r="Y8" s="71">
        <v>278.60000000000002</v>
      </c>
      <c r="Z8" s="71">
        <v>282.3</v>
      </c>
      <c r="AA8" s="71">
        <v>277.8</v>
      </c>
      <c r="AB8" s="71">
        <v>310.10000000000002</v>
      </c>
      <c r="AC8" s="71">
        <v>376.3</v>
      </c>
      <c r="AD8" s="71">
        <v>385.5</v>
      </c>
      <c r="AE8" s="71">
        <v>419.4</v>
      </c>
      <c r="AF8" s="71">
        <v>371</v>
      </c>
      <c r="AG8" s="71">
        <v>509.2</v>
      </c>
      <c r="AH8" s="71">
        <v>449.1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3.5</v>
      </c>
      <c r="AP8" s="71">
        <v>3.2</v>
      </c>
      <c r="AQ8" s="71">
        <v>2.9</v>
      </c>
      <c r="AR8" s="71">
        <v>6</v>
      </c>
      <c r="AS8" s="71">
        <v>3.8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23</v>
      </c>
      <c r="BA8" s="72">
        <v>22</v>
      </c>
      <c r="BB8" s="72">
        <v>16</v>
      </c>
      <c r="BC8" s="72">
        <v>21</v>
      </c>
      <c r="BD8" s="72">
        <v>17</v>
      </c>
      <c r="BE8" s="72">
        <v>30</v>
      </c>
      <c r="BF8" s="71">
        <v>64.099999999999994</v>
      </c>
      <c r="BG8" s="71">
        <v>64.599999999999994</v>
      </c>
      <c r="BH8" s="71">
        <v>64</v>
      </c>
      <c r="BI8" s="71">
        <v>67.8</v>
      </c>
      <c r="BJ8" s="71">
        <v>73.400000000000006</v>
      </c>
      <c r="BK8" s="71">
        <v>40.700000000000003</v>
      </c>
      <c r="BL8" s="71">
        <v>38.200000000000003</v>
      </c>
      <c r="BM8" s="71">
        <v>34.6</v>
      </c>
      <c r="BN8" s="71">
        <v>37.6</v>
      </c>
      <c r="BO8" s="71">
        <v>33.200000000000003</v>
      </c>
      <c r="BP8" s="68">
        <v>26.3</v>
      </c>
      <c r="BQ8" s="72">
        <v>14640</v>
      </c>
      <c r="BR8" s="72">
        <v>14949</v>
      </c>
      <c r="BS8" s="72">
        <v>14675</v>
      </c>
      <c r="BT8" s="73">
        <v>15528</v>
      </c>
      <c r="BU8" s="73">
        <v>17340</v>
      </c>
      <c r="BV8" s="72">
        <v>7496</v>
      </c>
      <c r="BW8" s="72">
        <v>6967</v>
      </c>
      <c r="BX8" s="72">
        <v>7138</v>
      </c>
      <c r="BY8" s="72">
        <v>8131</v>
      </c>
      <c r="BZ8" s="72">
        <v>8024</v>
      </c>
      <c r="CA8" s="70">
        <v>16102</v>
      </c>
      <c r="CB8" s="71" t="s">
        <v>122</v>
      </c>
      <c r="CC8" s="71" t="s">
        <v>122</v>
      </c>
      <c r="CD8" s="71" t="s">
        <v>122</v>
      </c>
      <c r="CE8" s="71" t="s">
        <v>122</v>
      </c>
      <c r="CF8" s="71" t="s">
        <v>122</v>
      </c>
      <c r="CG8" s="71" t="s">
        <v>122</v>
      </c>
      <c r="CH8" s="71" t="s">
        <v>122</v>
      </c>
      <c r="CI8" s="71" t="s">
        <v>122</v>
      </c>
      <c r="CJ8" s="71" t="s">
        <v>122</v>
      </c>
      <c r="CK8" s="71" t="s">
        <v>122</v>
      </c>
      <c r="CL8" s="68" t="s">
        <v>122</v>
      </c>
      <c r="CM8" s="70">
        <v>220473</v>
      </c>
      <c r="CN8" s="70">
        <v>0</v>
      </c>
      <c r="CO8" s="71" t="s">
        <v>122</v>
      </c>
      <c r="CP8" s="71" t="s">
        <v>122</v>
      </c>
      <c r="CQ8" s="71" t="s">
        <v>122</v>
      </c>
      <c r="CR8" s="71" t="s">
        <v>122</v>
      </c>
      <c r="CS8" s="71" t="s">
        <v>122</v>
      </c>
      <c r="CT8" s="71" t="s">
        <v>122</v>
      </c>
      <c r="CU8" s="71" t="s">
        <v>122</v>
      </c>
      <c r="CV8" s="71" t="s">
        <v>122</v>
      </c>
      <c r="CW8" s="71" t="s">
        <v>122</v>
      </c>
      <c r="CX8" s="71" t="s">
        <v>122</v>
      </c>
      <c r="CY8" s="68" t="s">
        <v>122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78.400000000000006</v>
      </c>
      <c r="DF8" s="71">
        <v>70.5</v>
      </c>
      <c r="DG8" s="71">
        <v>59.2</v>
      </c>
      <c r="DH8" s="71">
        <v>62.4</v>
      </c>
      <c r="DI8" s="71">
        <v>82.7</v>
      </c>
      <c r="DJ8" s="68">
        <v>103.6</v>
      </c>
      <c r="DK8" s="71">
        <v>84.1</v>
      </c>
      <c r="DL8" s="71">
        <v>84.1</v>
      </c>
      <c r="DM8" s="71">
        <v>84.5</v>
      </c>
      <c r="DN8" s="71">
        <v>84.5</v>
      </c>
      <c r="DO8" s="71">
        <v>85</v>
      </c>
      <c r="DP8" s="71">
        <v>252.8</v>
      </c>
      <c r="DQ8" s="71">
        <v>269</v>
      </c>
      <c r="DR8" s="71">
        <v>276.60000000000002</v>
      </c>
      <c r="DS8" s="71">
        <v>274.8</v>
      </c>
      <c r="DT8" s="71">
        <v>277.2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131</v>
      </c>
      <c r="C10" s="78" t="s">
        <v>132</v>
      </c>
      <c r="D10" s="78" t="s">
        <v>133</v>
      </c>
      <c r="E10" s="78" t="s">
        <v>134</v>
      </c>
      <c r="F10" s="78" t="s">
        <v>135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千葉県</cp:lastModifiedBy>
  <cp:lastPrinted>2020-01-31T04:02:00Z</cp:lastPrinted>
  <dcterms:created xsi:type="dcterms:W3CDTF">2019-12-05T07:21:17Z</dcterms:created>
  <dcterms:modified xsi:type="dcterms:W3CDTF">2020-02-18T09:24:42Z</dcterms:modified>
  <cp:category/>
</cp:coreProperties>
</file>