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用水供給_010_002_4団体（九十九里地域、印旛広域、東総広域、南総広域）\"/>
    </mc:Choice>
  </mc:AlternateContent>
  <workbookProtection workbookAlgorithmName="SHA-512" workbookHashValue="UwX18KzWH4GlF1JpBwv6FDbtqapxYzltZeLFZ66X0DyrZLcxDk68bKUux4l6Kib5jUIQmyVK1NUeZkPL5UfUYw==" workbookSaltValue="j8UEgEpmhU0cWqqfRIpUng==" workbookSpinCount="100000" lockStructure="1"/>
  <bookViews>
    <workbookView xWindow="0" yWindow="0" windowWidth="15360" windowHeight="7635"/>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G85" i="4"/>
  <c r="F85" i="4"/>
  <c r="BB10" i="4"/>
  <c r="AT10" i="4"/>
  <c r="AL10" i="4"/>
  <c r="I10" i="4"/>
  <c r="B10" i="4"/>
  <c r="BB8" i="4"/>
  <c r="AD8" i="4"/>
  <c r="W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<sst xmlns="http://schemas.openxmlformats.org/spreadsheetml/2006/main" count="235" uniqueCount="120">
  <si>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</si>
  <si>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</si>
  <si>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</si>
  <si>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</si>
  <si>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</si>
  <si>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</si>
  <si>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</si>
  <si>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</si>
  <si>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</si>
  <si>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</si>
  <si>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</si>
  <si>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</si>
  <si>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</si>
  <si>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</si>
  <si>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</si>
  <si>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</si>
  <si>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</si>
  <si>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</si>
  <si>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</si>
  <si>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</si>
  <si>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</si>
  <si>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</si>
  <si>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</si>
  <si>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</si>
  <si>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</si>
  <si>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</si>
  <si>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</si>
  <si>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</si>
  <si>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</si>
  <si>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</si>
  <si>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</si>
  <si>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</si>
  <si>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</si>
  <si>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</si>
  <si>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</si>
  <si>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</si>
  <si>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</si>
  <si>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</si>
  <si>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</si>
  <si>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</si>
  <si>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</si>
  <si>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</si>
  <si>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</si>
  <si>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</si>
  <si>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</si>
  <si>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</si>
  <si>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</si>
  <si>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</si>
  <si>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</si>
  <si>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</si>
  <si>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</si>
  <si>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</si>
  <si>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</si>
  <si>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</si>
  <si>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</si>
  <si>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</si>
  <si>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</si>
  <si>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</si>
  <si>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</si>
  <si>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</si>
  <si>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</si>
  <si>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</si>
  <si>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</si>
  <si>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</si>
  <si>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</si>
  <si>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</si>
  <si>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</si>
  <si>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</si>
  <si>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</si>
  <si>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</si>
  <si>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</si>
  <si>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</si>
  <si>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</si>
  <si>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</si>
  <si>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</si>
  <si>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</si>
  <si>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</si>
  <si>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</si>
  <si>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</si>
  <si>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</si>
  <si>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</si>
  <si>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</si>
  <si>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</si>
  <si>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</si>
  <si>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</si>
  <si>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</si>
  <si>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</si>
  <si>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</si>
  <si>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</si>
  <si>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</si>
  <si>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</si>
  <si>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</si>
  <si>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</si>
  <si>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</si>
  <si>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</si>
  <si>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</si>
  <si>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</si>
  <si>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</si>
  <si>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</si>
  <si>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</si>
  <si>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</si>
  <si>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</si>
  <si>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</si>
  <si>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</si>
  <si>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</si>
  <si>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南房総広域水道企業団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</si>
  <si>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</si>
  <si>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</si>
  <si>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</si>
  <si>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</si>
  <si>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</si>
  <si>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</si>
  <si>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</si>
  <si>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</si>
  <si>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</si>
  <si>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</si>
  <si>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</si>
  <si>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給水開始（平成８年度）から20年であり、法定耐用年数を経過した管路はない。　　　　　　　　　　　　　なお、有形固定資産減価償却率は、平成26年度の会計基準の見直しに伴い増加しているが、平均値をやや下回っている。
施設、設備については、延命化を考慮した適切な維持管理を進め、計画的かつ着実な更新に取り組んでいく。</t>
    <phoneticPr fontId="4"/>
  </si>
  <si>
    <t>（経営の健全性）
経常収支比率は100%を上回っており、累積欠損金も平成27年度に解消し、流動比率についても平均値を上回っているため、経営の健全性は保たれている。
（債務残高）
企業債残高対給水収益比率は平均値より低いが、企業債以外の債務である割賦負担金残高を含んで算出した場合、平均値は下回っているが、205.59％となる。企業債や割賦負担金の償還の進展により負債は圧縮されつつあるため、引き続き企業債の新規発行を抑えつつ、割賦負担金の繰上償還等の対応策を実施し、支払利息の低減に努めます。
（料金水準）
料金回収率は、平均値を下回るものの、100％を上回っている状況であり、効率的な経営が行われている。
（費用・施設等の効率性）
水源を利根川等の遠方に求めているため、導水管等の大規模な資産を保有せざるを得ず、減価償却費が高額であること、また、通水開始から20年が経過したことによる修繕費の増加、房総導水路施設の維持管理に係る負担金も高額であることなどから、給水原価が非常に割高になっている。
施設利用率は、大多喜ダムの建設中止により一日最大給水量を減量したこともあり、類似団体の平均値より高く、また、有収率も99％以上を継続しており、効率的に水道用水を供給している。</t>
    <rPh sb="34" eb="36">
      <t>ヘイセイ</t>
    </rPh>
    <rPh sb="140" eb="143">
      <t>ヘイキンチ</t>
    </rPh>
    <rPh sb="144" eb="146">
      <t>シタマワ</t>
    </rPh>
    <rPh sb="195" eb="196">
      <t>ヒ</t>
    </rPh>
    <rPh sb="197" eb="198">
      <t>ツヅ</t>
    </rPh>
    <rPh sb="199" eb="201">
      <t>キギョウ</t>
    </rPh>
    <rPh sb="201" eb="202">
      <t>サイ</t>
    </rPh>
    <rPh sb="203" eb="205">
      <t>シンキ</t>
    </rPh>
    <rPh sb="205" eb="207">
      <t>ハッコウ</t>
    </rPh>
    <rPh sb="208" eb="209">
      <t>オサ</t>
    </rPh>
    <rPh sb="213" eb="215">
      <t>カップ</t>
    </rPh>
    <rPh sb="215" eb="218">
      <t>フタンキン</t>
    </rPh>
    <rPh sb="219" eb="221">
      <t>クリアゲ</t>
    </rPh>
    <rPh sb="221" eb="223">
      <t>ショウカン</t>
    </rPh>
    <rPh sb="223" eb="224">
      <t>トウ</t>
    </rPh>
    <rPh sb="225" eb="227">
      <t>タイオウ</t>
    </rPh>
    <rPh sb="227" eb="228">
      <t>サク</t>
    </rPh>
    <rPh sb="229" eb="231">
      <t>ジッシ</t>
    </rPh>
    <rPh sb="233" eb="235">
      <t>シハライ</t>
    </rPh>
    <rPh sb="235" eb="237">
      <t>リソク</t>
    </rPh>
    <rPh sb="238" eb="240">
      <t>テイゲン</t>
    </rPh>
    <rPh sb="241" eb="242">
      <t>ツト</t>
    </rPh>
    <rPh sb="363" eb="365">
      <t>コウガク</t>
    </rPh>
    <rPh sb="374" eb="376">
      <t>ツウスイ</t>
    </rPh>
    <rPh sb="376" eb="378">
      <t>カイシ</t>
    </rPh>
    <rPh sb="382" eb="383">
      <t>ネン</t>
    </rPh>
    <rPh sb="384" eb="386">
      <t>ケイカ</t>
    </rPh>
    <rPh sb="393" eb="395">
      <t>シュウゼン</t>
    </rPh>
    <rPh sb="395" eb="396">
      <t>ヒ</t>
    </rPh>
    <rPh sb="397" eb="399">
      <t>ゾウカ</t>
    </rPh>
    <rPh sb="400" eb="402">
      <t>ボウソウ</t>
    </rPh>
    <rPh sb="402" eb="405">
      <t>ドウスイロ</t>
    </rPh>
    <rPh sb="405" eb="407">
      <t>シセツ</t>
    </rPh>
    <rPh sb="408" eb="410">
      <t>イジ</t>
    </rPh>
    <rPh sb="410" eb="412">
      <t>カンリ</t>
    </rPh>
    <rPh sb="413" eb="414">
      <t>カカ</t>
    </rPh>
    <rPh sb="415" eb="418">
      <t>フタンキン</t>
    </rPh>
    <rPh sb="419" eb="421">
      <t>コウガク</t>
    </rPh>
    <rPh sb="456" eb="459">
      <t>オオタキ</t>
    </rPh>
    <rPh sb="462" eb="464">
      <t>ケンセツ</t>
    </rPh>
    <rPh sb="464" eb="466">
      <t>チュウシ</t>
    </rPh>
    <rPh sb="475" eb="476">
      <t>リョウ</t>
    </rPh>
    <rPh sb="477" eb="479">
      <t>ゲンリョウ</t>
    </rPh>
    <phoneticPr fontId="4"/>
  </si>
  <si>
    <t xml:space="preserve">「南房総広域水道企業団中長期経営プラン2017－水道事業ビジョン・経営戦略－」（計画期間：平成29年度～平成38年度）において、経営の健全化及び効率化を主要施策として掲げ、取り組んでいる。経営の健全性は保たれているが、給水原価は平均に対し約３倍と高く、創設以来の課題である。今後、近隣事業体との統合・広域化も含め、更なる事業の効率化を図る必要がある。
債務残高は、将来の更新投資に伴う資金需要を考慮し、返済負担が大きくならないよう適切な規模で企業債を活用するとともに、現有する内部留保資金の活用により、企業債の充当率を可能な限り低く抑え、支払利息の低減に努めることにより、財務の健全性を向上させる。
</t>
    <rPh sb="274" eb="276">
      <t>テイゲン</t>
    </rPh>
    <rPh sb="277" eb="27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</si>
</sst>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5E-4CD3-B5EF-39A38A77DD7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c:ext xmlns:c16="http://schemas.microsoft.com/office/drawing/2014/chart" uri="{C3380CC4-5D6E-409C-BE32-E72D297353CC}">
              <c16:uniqueId val="{00000001-F05E-4CD3-B5EF-39A38A77DD7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71.88</c:v>
                </c:pt>
                <c:pt idx="1">
                  <c:v>71.099999999999994</c:v>
                </c:pt>
                <c:pt idx="2">
                  <c:v>70.180000000000007</c:v>
                </c:pt>
                <c:pt idx="3">
                  <c:v>72.87</c:v>
                </c:pt>
                <c:pt idx="4">
                  <c:v>75.84</c:v>
                </c:pt>
              </c:numCache>
            </c:numRef>
          </c:val>
          <c:extLst>
            <c:ext xmlns:c16="http://schemas.microsoft.com/office/drawing/2014/chart" uri="{C3380CC4-5D6E-409C-BE32-E72D297353CC}">
              <c16:uniqueId val="{00000000-4F7A-4ED4-B1CB-0A78F78D22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c:ext xmlns:c16="http://schemas.microsoft.com/office/drawing/2014/chart" uri="{C3380CC4-5D6E-409C-BE32-E72D297353CC}">
              <c16:uniqueId val="{00000001-4F7A-4ED4-B1CB-0A78F78D22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99.74</c:v>
                </c:pt>
                <c:pt idx="1">
                  <c:v>99.75</c:v>
                </c:pt>
                <c:pt idx="2">
                  <c:v>99.78</c:v>
                </c:pt>
                <c:pt idx="3">
                  <c:v>99.66</c:v>
                </c:pt>
                <c:pt idx="4">
                  <c:v>99.79</c:v>
                </c:pt>
              </c:numCache>
            </c:numRef>
          </c:val>
          <c:extLst>
            <c:ext xmlns:c16="http://schemas.microsoft.com/office/drawing/2014/chart" uri="{C3380CC4-5D6E-409C-BE32-E72D297353CC}">
              <c16:uniqueId val="{00000000-4C32-442E-A256-9D77FB6C68D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c:ext xmlns:c16="http://schemas.microsoft.com/office/drawing/2014/chart" uri="{C3380CC4-5D6E-409C-BE32-E72D297353CC}">
              <c16:uniqueId val="{00000001-4C32-442E-A256-9D77FB6C68D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115.53</c:v>
                </c:pt>
                <c:pt idx="1">
                  <c:v>111.07</c:v>
                </c:pt>
                <c:pt idx="2">
                  <c:v>111.8</c:v>
                </c:pt>
                <c:pt idx="3">
                  <c:v>111.91</c:v>
                </c:pt>
                <c:pt idx="4">
                  <c:v>112.22</c:v>
                </c:pt>
              </c:numCache>
            </c:numRef>
          </c:val>
          <c:extLst>
            <c:ext xmlns:c16="http://schemas.microsoft.com/office/drawing/2014/chart" uri="{C3380CC4-5D6E-409C-BE32-E72D297353CC}">
              <c16:uniqueId val="{00000000-77EA-4C14-AB80-F6CC33D6A72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c:ext xmlns:c16="http://schemas.microsoft.com/office/drawing/2014/chart" uri="{C3380CC4-5D6E-409C-BE32-E72D297353CC}">
              <c16:uniqueId val="{00000001-77EA-4C14-AB80-F6CC33D6A72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21.49</c:v>
                </c:pt>
                <c:pt idx="1">
                  <c:v>47.72</c:v>
                </c:pt>
                <c:pt idx="2">
                  <c:v>49.57</c:v>
                </c:pt>
                <c:pt idx="3">
                  <c:v>51.6</c:v>
                </c:pt>
                <c:pt idx="4">
                  <c:v>53.37</c:v>
                </c:pt>
              </c:numCache>
            </c:numRef>
          </c:val>
          <c:extLst>
            <c:ext xmlns:c16="http://schemas.microsoft.com/office/drawing/2014/chart" uri="{C3380CC4-5D6E-409C-BE32-E72D297353CC}">
              <c16:uniqueId val="{00000000-B39A-42F7-A87E-A99851D0D8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c:ext xmlns:c16="http://schemas.microsoft.com/office/drawing/2014/chart" uri="{C3380CC4-5D6E-409C-BE32-E72D297353CC}">
              <c16:uniqueId val="{00000001-B39A-42F7-A87E-A99851D0D8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F2-441E-9498-DD389F1D739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c:ext xmlns:c16="http://schemas.microsoft.com/office/drawing/2014/chart" uri="{C3380CC4-5D6E-409C-BE32-E72D297353CC}">
              <c16:uniqueId val="{00000001-D3F2-441E-9498-DD389F1D739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28.94</c:v>
                </c:pt>
                <c:pt idx="1">
                  <c:v>9.7899999999999991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F72-4026-9957-47858A986B2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c:ext xmlns:c16="http://schemas.microsoft.com/office/drawing/2014/chart" uri="{C3380CC4-5D6E-409C-BE32-E72D297353CC}">
              <c16:uniqueId val="{00000001-6F72-4026-9957-47858A986B2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2528.39</c:v>
                </c:pt>
                <c:pt idx="1">
                  <c:v>307.82</c:v>
                </c:pt>
                <c:pt idx="2">
                  <c:v>316.2</c:v>
                </c:pt>
                <c:pt idx="3">
                  <c:v>424.24</c:v>
                </c:pt>
                <c:pt idx="4">
                  <c:v>432.06</c:v>
                </c:pt>
              </c:numCache>
            </c:numRef>
          </c:val>
          <c:extLst>
            <c:ext xmlns:c16="http://schemas.microsoft.com/office/drawing/2014/chart" uri="{C3380CC4-5D6E-409C-BE32-E72D297353CC}">
              <c16:uniqueId val="{00000000-B616-46DA-993A-508FA21E63E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c:ext xmlns:c16="http://schemas.microsoft.com/office/drawing/2014/chart" uri="{C3380CC4-5D6E-409C-BE32-E72D297353CC}">
              <c16:uniqueId val="{00000001-B616-46DA-993A-508FA21E63E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174.93</c:v>
                </c:pt>
                <c:pt idx="1">
                  <c:v>158.31</c:v>
                </c:pt>
                <c:pt idx="2">
                  <c:v>141.24</c:v>
                </c:pt>
                <c:pt idx="3">
                  <c:v>130.49</c:v>
                </c:pt>
                <c:pt idx="4">
                  <c:v>127.29</c:v>
                </c:pt>
              </c:numCache>
            </c:numRef>
          </c:val>
          <c:extLst>
            <c:ext xmlns:c16="http://schemas.microsoft.com/office/drawing/2014/chart" uri="{C3380CC4-5D6E-409C-BE32-E72D297353CC}">
              <c16:uniqueId val="{00000000-6FE8-442B-94C8-DEF0A48C29A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c:ext xmlns:c16="http://schemas.microsoft.com/office/drawing/2014/chart" uri="{C3380CC4-5D6E-409C-BE32-E72D297353CC}">
              <c16:uniqueId val="{00000001-6FE8-442B-94C8-DEF0A48C29A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108.89</c:v>
                </c:pt>
                <c:pt idx="1">
                  <c:v>110.08</c:v>
                </c:pt>
                <c:pt idx="2">
                  <c:v>111.79</c:v>
                </c:pt>
                <c:pt idx="3">
                  <c:v>112.47</c:v>
                </c:pt>
                <c:pt idx="4">
                  <c:v>113.85</c:v>
                </c:pt>
              </c:numCache>
            </c:numRef>
          </c:val>
          <c:extLst>
            <c:ext xmlns:c16="http://schemas.microsoft.com/office/drawing/2014/chart" uri="{C3380CC4-5D6E-409C-BE32-E72D297353CC}">
              <c16:uniqueId val="{00000000-166B-4854-BB58-AF15C8D25D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c:ext xmlns:c16="http://schemas.microsoft.com/office/drawing/2014/chart" uri="{C3380CC4-5D6E-409C-BE32-E72D297353CC}">
              <c16:uniqueId val="{00000001-166B-4854-BB58-AF15C8D25D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233.25</c:v>
                </c:pt>
                <c:pt idx="1">
                  <c:v>232.98</c:v>
                </c:pt>
                <c:pt idx="2">
                  <c:v>232.07</c:v>
                </c:pt>
                <c:pt idx="3">
                  <c:v>223.26</c:v>
                </c:pt>
                <c:pt idx="4">
                  <c:v>212.6</c:v>
                </c:pt>
              </c:numCache>
            </c:numRef>
          </c:val>
          <c:extLst>
            <c:ext xmlns:c16="http://schemas.microsoft.com/office/drawing/2014/chart" uri="{C3380CC4-5D6E-409C-BE32-E72D297353CC}">
              <c16:uniqueId val="{00000000-69A5-4FA9-8BBE-7AA9A646DF4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c:ext xmlns:c16="http://schemas.microsoft.com/office/drawing/2014/chart" uri="{C3380CC4-5D6E-409C-BE32-E72D297353CC}">
              <c16:uniqueId val="{00000001-69A5-4FA9-8BBE-7AA9A646DF4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南房総広域水道企業団</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用水供給事業</v>
      </c>
      <c r="Q8" s="58"/>
      <c r="R8" s="58"/>
      <c r="S8" s="58"/>
      <c r="T8" s="58"/>
      <c r="U8" s="58"/>
      <c r="V8" s="58"/>
      <c r="W8" s="58" t="str">
        <f>データ!$L$6</f>
        <v>B</v>
      </c>
      <c r="X8" s="58"/>
      <c r="Y8" s="58"/>
      <c r="Z8" s="58"/>
      <c r="AA8" s="58"/>
      <c r="AB8" s="58"/>
      <c r="AC8" s="58"/>
      <c r="AD8" s="58" t="str">
        <f>データ!$M$6</f>
        <v>自治体職員</v>
      </c>
      <c r="AE8" s="58"/>
      <c r="AF8" s="58"/>
      <c r="AG8" s="58"/>
      <c r="AH8" s="58"/>
      <c r="AI8" s="58"/>
      <c r="AJ8" s="58"/>
      <c r="AK8" s="4"/>
      <c r="AL8" s="59" t="str">
        <f>データ!$R$6</f>
        <v>-</v>
      </c>
      <c r="AM8" s="59"/>
      <c r="AN8" s="59"/>
      <c r="AO8" s="59"/>
      <c r="AP8" s="59"/>
      <c r="AQ8" s="59"/>
      <c r="AR8" s="59"/>
      <c r="AS8" s="59"/>
      <c r="AT8" s="50" t="str">
        <f>データ!$S$6</f>
        <v>-</v>
      </c>
      <c r="AU8" s="51"/>
      <c r="AV8" s="51"/>
      <c r="AW8" s="51"/>
      <c r="AX8" s="51"/>
      <c r="AY8" s="51"/>
      <c r="AZ8" s="51"/>
      <c r="BA8" s="51"/>
      <c r="BB8" s="52" t="str">
        <f>データ!$T$6</f>
        <v>-</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89.39</v>
      </c>
      <c r="J10" s="51"/>
      <c r="K10" s="51"/>
      <c r="L10" s="51"/>
      <c r="M10" s="51"/>
      <c r="N10" s="51"/>
      <c r="O10" s="62"/>
      <c r="P10" s="52">
        <f>データ!$P$6</f>
        <v>96.33</v>
      </c>
      <c r="Q10" s="52"/>
      <c r="R10" s="52"/>
      <c r="S10" s="52"/>
      <c r="T10" s="52"/>
      <c r="U10" s="52"/>
      <c r="V10" s="52"/>
      <c r="W10" s="59">
        <f>データ!$Q$6</f>
        <v>0</v>
      </c>
      <c r="X10" s="59"/>
      <c r="Y10" s="59"/>
      <c r="Z10" s="59"/>
      <c r="AA10" s="59"/>
      <c r="AB10" s="59"/>
      <c r="AC10" s="59"/>
      <c r="AD10" s="2"/>
      <c r="AE10" s="2"/>
      <c r="AF10" s="2"/>
      <c r="AG10" s="2"/>
      <c r="AH10" s="4"/>
      <c r="AI10" s="4"/>
      <c r="AJ10" s="4"/>
      <c r="AK10" s="4"/>
      <c r="AL10" s="59">
        <f>データ!$U$6</f>
        <v>193011</v>
      </c>
      <c r="AM10" s="59"/>
      <c r="AN10" s="59"/>
      <c r="AO10" s="59"/>
      <c r="AP10" s="59"/>
      <c r="AQ10" s="59"/>
      <c r="AR10" s="59"/>
      <c r="AS10" s="59"/>
      <c r="AT10" s="50">
        <f>データ!$V$6</f>
        <v>894.66</v>
      </c>
      <c r="AU10" s="51"/>
      <c r="AV10" s="51"/>
      <c r="AW10" s="51"/>
      <c r="AX10" s="51"/>
      <c r="AY10" s="51"/>
      <c r="AZ10" s="51"/>
      <c r="BA10" s="51"/>
      <c r="BB10" s="52">
        <f>データ!$W$6</f>
        <v>215.74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117</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DQ9ngg38/PB0HVB9wKaBKdfGeDgFm685TstxNahKg4X/dSWH093uSdr5AdFQm2GwkQ/V8/cmaWjOF65ZFzKSEQ==" saltValue="Jct4edXOt/T3CZwALylhF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128899</v>
      </c>
      <c r="D6" s="33">
        <f t="shared" si="3"/>
        <v>46</v>
      </c>
      <c r="E6" s="33">
        <f t="shared" si="3"/>
        <v>1</v>
      </c>
      <c r="F6" s="33">
        <f t="shared" si="3"/>
        <v>0</v>
      </c>
      <c r="G6" s="33">
        <f t="shared" si="3"/>
        <v>2</v>
      </c>
      <c r="H6" s="33" t="str">
        <f t="shared" si="3"/>
        <v>千葉県　南房総広域水道企業団</v>
      </c>
      <c r="I6" s="33" t="str">
        <f t="shared" si="3"/>
        <v>法適用</v>
      </c>
      <c r="J6" s="33" t="str">
        <f t="shared" si="3"/>
        <v>水道事業</v>
      </c>
      <c r="K6" s="33" t="str">
        <f t="shared" si="3"/>
        <v>用水供給事業</v>
      </c>
      <c r="L6" s="33" t="str">
        <f t="shared" si="3"/>
        <v>B</v>
      </c>
      <c r="M6" s="33" t="str">
        <f t="shared" si="3"/>
        <v>自治体職員</v>
      </c>
      <c r="N6" s="34" t="str">
        <f t="shared" si="3"/>
        <v>-</v>
      </c>
      <c r="O6" s="34">
        <f t="shared" si="3"/>
        <v>89.39</v>
      </c>
      <c r="P6" s="34">
        <f t="shared" si="3"/>
        <v>96.33</v>
      </c>
      <c r="Q6" s="34">
        <f t="shared" si="3"/>
        <v>0</v>
      </c>
      <c r="R6" s="34" t="str">
        <f t="shared" si="3"/>
        <v>-</v>
      </c>
      <c r="S6" s="34" t="str">
        <f t="shared" si="3"/>
        <v>-</v>
      </c>
      <c r="T6" s="34" t="str">
        <f t="shared" si="3"/>
        <v>-</v>
      </c>
      <c r="U6" s="34">
        <f t="shared" si="3"/>
        <v>193011</v>
      </c>
      <c r="V6" s="34">
        <f t="shared" si="3"/>
        <v>894.66</v>
      </c>
      <c r="W6" s="34">
        <f t="shared" si="3"/>
        <v>215.74</v>
      </c>
      <c r="X6" s="35">
        <f>IF(X7="",NA(),X7)</f>
        <v>115.53</v>
      </c>
      <c r="Y6" s="35">
        <f t="shared" ref="Y6:AG6" si="4">IF(Y7="",NA(),Y7)</f>
        <v>111.07</v>
      </c>
      <c r="Z6" s="35">
        <f t="shared" si="4"/>
        <v>111.8</v>
      </c>
      <c r="AA6" s="35">
        <f t="shared" si="4"/>
        <v>111.91</v>
      </c>
      <c r="AB6" s="35">
        <f t="shared" si="4"/>
        <v>112.22</v>
      </c>
      <c r="AC6" s="35">
        <f t="shared" si="4"/>
        <v>113.88</v>
      </c>
      <c r="AD6" s="35">
        <f t="shared" si="4"/>
        <v>113.47</v>
      </c>
      <c r="AE6" s="35">
        <f t="shared" si="4"/>
        <v>113.33</v>
      </c>
      <c r="AF6" s="35">
        <f t="shared" si="4"/>
        <v>114.05</v>
      </c>
      <c r="AG6" s="35">
        <f t="shared" si="4"/>
        <v>114.26</v>
      </c>
      <c r="AH6" s="34" t="str">
        <f>IF(AH7="","",IF(AH7="-","【-】","【"&amp;SUBSTITUTE(TEXT(AH7,"#,##0.00"),"-","△")&amp;"】"))</f>
        <v>【114.26】</v>
      </c>
      <c r="AI6" s="35">
        <f>IF(AI7="",NA(),AI7)</f>
        <v>28.94</v>
      </c>
      <c r="AJ6" s="35">
        <f t="shared" ref="AJ6:AR6" si="5">IF(AJ7="",NA(),AJ7)</f>
        <v>9.7899999999999991</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2528.39</v>
      </c>
      <c r="AU6" s="35">
        <f t="shared" ref="AU6:BC6" si="6">IF(AU7="",NA(),AU7)</f>
        <v>307.82</v>
      </c>
      <c r="AV6" s="35">
        <f t="shared" si="6"/>
        <v>316.2</v>
      </c>
      <c r="AW6" s="35">
        <f t="shared" si="6"/>
        <v>424.24</v>
      </c>
      <c r="AX6" s="35">
        <f t="shared" si="6"/>
        <v>432.06</v>
      </c>
      <c r="AY6" s="35">
        <f t="shared" si="6"/>
        <v>634.53</v>
      </c>
      <c r="AZ6" s="35">
        <f t="shared" si="6"/>
        <v>200.22</v>
      </c>
      <c r="BA6" s="35">
        <f t="shared" si="6"/>
        <v>212.95</v>
      </c>
      <c r="BB6" s="35">
        <f t="shared" si="6"/>
        <v>224.41</v>
      </c>
      <c r="BC6" s="35">
        <f t="shared" si="6"/>
        <v>243.44</v>
      </c>
      <c r="BD6" s="34" t="str">
        <f>IF(BD7="","",IF(BD7="-","【-】","【"&amp;SUBSTITUTE(TEXT(BD7,"#,##0.00"),"-","△")&amp;"】"))</f>
        <v>【243.44】</v>
      </c>
      <c r="BE6" s="35">
        <f>IF(BE7="",NA(),BE7)</f>
        <v>174.93</v>
      </c>
      <c r="BF6" s="35">
        <f t="shared" ref="BF6:BN6" si="7">IF(BF7="",NA(),BF7)</f>
        <v>158.31</v>
      </c>
      <c r="BG6" s="35">
        <f t="shared" si="7"/>
        <v>141.24</v>
      </c>
      <c r="BH6" s="35">
        <f t="shared" si="7"/>
        <v>130.49</v>
      </c>
      <c r="BI6" s="35">
        <f t="shared" si="7"/>
        <v>127.29</v>
      </c>
      <c r="BJ6" s="35">
        <f t="shared" si="7"/>
        <v>368.94</v>
      </c>
      <c r="BK6" s="35">
        <f t="shared" si="7"/>
        <v>351.06</v>
      </c>
      <c r="BL6" s="35">
        <f t="shared" si="7"/>
        <v>333.48</v>
      </c>
      <c r="BM6" s="35">
        <f t="shared" si="7"/>
        <v>320.31</v>
      </c>
      <c r="BN6" s="35">
        <f t="shared" si="7"/>
        <v>303.26</v>
      </c>
      <c r="BO6" s="34" t="str">
        <f>IF(BO7="","",IF(BO7="-","【-】","【"&amp;SUBSTITUTE(TEXT(BO7,"#,##0.00"),"-","△")&amp;"】"))</f>
        <v>【303.26】</v>
      </c>
      <c r="BP6" s="35">
        <f>IF(BP7="",NA(),BP7)</f>
        <v>108.89</v>
      </c>
      <c r="BQ6" s="35">
        <f t="shared" ref="BQ6:BY6" si="8">IF(BQ7="",NA(),BQ7)</f>
        <v>110.08</v>
      </c>
      <c r="BR6" s="35">
        <f t="shared" si="8"/>
        <v>111.79</v>
      </c>
      <c r="BS6" s="35">
        <f t="shared" si="8"/>
        <v>112.47</v>
      </c>
      <c r="BT6" s="35">
        <f t="shared" si="8"/>
        <v>113.85</v>
      </c>
      <c r="BU6" s="35">
        <f t="shared" si="8"/>
        <v>111.12</v>
      </c>
      <c r="BV6" s="35">
        <f t="shared" si="8"/>
        <v>112.92</v>
      </c>
      <c r="BW6" s="35">
        <f t="shared" si="8"/>
        <v>112.81</v>
      </c>
      <c r="BX6" s="35">
        <f t="shared" si="8"/>
        <v>113.88</v>
      </c>
      <c r="BY6" s="35">
        <f t="shared" si="8"/>
        <v>114.14</v>
      </c>
      <c r="BZ6" s="34" t="str">
        <f>IF(BZ7="","",IF(BZ7="-","【-】","【"&amp;SUBSTITUTE(TEXT(BZ7,"#,##0.00"),"-","△")&amp;"】"))</f>
        <v>【114.14】</v>
      </c>
      <c r="CA6" s="35">
        <f>IF(CA7="",NA(),CA7)</f>
        <v>233.25</v>
      </c>
      <c r="CB6" s="35">
        <f t="shared" ref="CB6:CJ6" si="9">IF(CB7="",NA(),CB7)</f>
        <v>232.98</v>
      </c>
      <c r="CC6" s="35">
        <f t="shared" si="9"/>
        <v>232.07</v>
      </c>
      <c r="CD6" s="35">
        <f t="shared" si="9"/>
        <v>223.26</v>
      </c>
      <c r="CE6" s="35">
        <f t="shared" si="9"/>
        <v>212.6</v>
      </c>
      <c r="CF6" s="35">
        <f t="shared" si="9"/>
        <v>75.75</v>
      </c>
      <c r="CG6" s="35">
        <f t="shared" si="9"/>
        <v>75.3</v>
      </c>
      <c r="CH6" s="35">
        <f t="shared" si="9"/>
        <v>75.3</v>
      </c>
      <c r="CI6" s="35">
        <f t="shared" si="9"/>
        <v>74.02</v>
      </c>
      <c r="CJ6" s="35">
        <f t="shared" si="9"/>
        <v>73.03</v>
      </c>
      <c r="CK6" s="34" t="str">
        <f>IF(CK7="","",IF(CK7="-","【-】","【"&amp;SUBSTITUTE(TEXT(CK7,"#,##0.00"),"-","△")&amp;"】"))</f>
        <v>【73.03】</v>
      </c>
      <c r="CL6" s="35">
        <f>IF(CL7="",NA(),CL7)</f>
        <v>71.88</v>
      </c>
      <c r="CM6" s="35">
        <f t="shared" ref="CM6:CU6" si="10">IF(CM7="",NA(),CM7)</f>
        <v>71.099999999999994</v>
      </c>
      <c r="CN6" s="35">
        <f t="shared" si="10"/>
        <v>70.180000000000007</v>
      </c>
      <c r="CO6" s="35">
        <f t="shared" si="10"/>
        <v>72.87</v>
      </c>
      <c r="CP6" s="35">
        <f t="shared" si="10"/>
        <v>75.84</v>
      </c>
      <c r="CQ6" s="35">
        <f t="shared" si="10"/>
        <v>64.12</v>
      </c>
      <c r="CR6" s="35">
        <f t="shared" si="10"/>
        <v>62.69</v>
      </c>
      <c r="CS6" s="35">
        <f t="shared" si="10"/>
        <v>61.82</v>
      </c>
      <c r="CT6" s="35">
        <f t="shared" si="10"/>
        <v>61.66</v>
      </c>
      <c r="CU6" s="35">
        <f t="shared" si="10"/>
        <v>62.19</v>
      </c>
      <c r="CV6" s="34" t="str">
        <f>IF(CV7="","",IF(CV7="-","【-】","【"&amp;SUBSTITUTE(TEXT(CV7,"#,##0.00"),"-","△")&amp;"】"))</f>
        <v>【62.19】</v>
      </c>
      <c r="CW6" s="35">
        <f>IF(CW7="",NA(),CW7)</f>
        <v>99.74</v>
      </c>
      <c r="CX6" s="35">
        <f t="shared" ref="CX6:DF6" si="11">IF(CX7="",NA(),CX7)</f>
        <v>99.75</v>
      </c>
      <c r="CY6" s="35">
        <f t="shared" si="11"/>
        <v>99.78</v>
      </c>
      <c r="CZ6" s="35">
        <f t="shared" si="11"/>
        <v>99.66</v>
      </c>
      <c r="DA6" s="35">
        <f t="shared" si="11"/>
        <v>99.79</v>
      </c>
      <c r="DB6" s="35">
        <f t="shared" si="11"/>
        <v>100.12</v>
      </c>
      <c r="DC6" s="35">
        <f t="shared" si="11"/>
        <v>100.12</v>
      </c>
      <c r="DD6" s="35">
        <f t="shared" si="11"/>
        <v>100.03</v>
      </c>
      <c r="DE6" s="35">
        <f t="shared" si="11"/>
        <v>100.05</v>
      </c>
      <c r="DF6" s="35">
        <f t="shared" si="11"/>
        <v>100.05</v>
      </c>
      <c r="DG6" s="34" t="str">
        <f>IF(DG7="","",IF(DG7="-","【-】","【"&amp;SUBSTITUTE(TEXT(DG7,"#,##0.00"),"-","△")&amp;"】"))</f>
        <v>【100.05】</v>
      </c>
      <c r="DH6" s="35">
        <f>IF(DH7="",NA(),DH7)</f>
        <v>21.49</v>
      </c>
      <c r="DI6" s="35">
        <f t="shared" ref="DI6:DQ6" si="12">IF(DI7="",NA(),DI7)</f>
        <v>47.72</v>
      </c>
      <c r="DJ6" s="35">
        <f t="shared" si="12"/>
        <v>49.57</v>
      </c>
      <c r="DK6" s="35">
        <f t="shared" si="12"/>
        <v>51.6</v>
      </c>
      <c r="DL6" s="35">
        <f t="shared" si="12"/>
        <v>53.37</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4">
        <f t="shared" ref="DT6:EB6" si="13">IF(DT7="",NA(),DT7)</f>
        <v>0</v>
      </c>
      <c r="DU6" s="34">
        <f t="shared" si="13"/>
        <v>0</v>
      </c>
      <c r="DV6" s="34">
        <f t="shared" si="13"/>
        <v>0</v>
      </c>
      <c r="DW6" s="34">
        <f t="shared" si="13"/>
        <v>0</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4">
        <f t="shared" ref="EE6:EM6" si="14">IF(EE7="",NA(),EE7)</f>
        <v>0</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128899</v>
      </c>
      <c r="D7" s="37">
        <v>46</v>
      </c>
      <c r="E7" s="37">
        <v>1</v>
      </c>
      <c r="F7" s="37">
        <v>0</v>
      </c>
      <c r="G7" s="37">
        <v>2</v>
      </c>
      <c r="H7" s="37" t="s">
        <v>105</v>
      </c>
      <c r="I7" s="37" t="s">
        <v>106</v>
      </c>
      <c r="J7" s="37" t="s">
        <v>107</v>
      </c>
      <c r="K7" s="37" t="s">
        <v>108</v>
      </c>
      <c r="L7" s="37" t="s">
        <v>109</v>
      </c>
      <c r="M7" s="37" t="s">
        <v>110</v>
      </c>
      <c r="N7" s="38" t="s">
        <v>111</v>
      </c>
      <c r="O7" s="38">
        <v>89.39</v>
      </c>
      <c r="P7" s="38">
        <v>96.33</v>
      </c>
      <c r="Q7" s="38">
        <v>0</v>
      </c>
      <c r="R7" s="38" t="s">
        <v>111</v>
      </c>
      <c r="S7" s="38" t="s">
        <v>111</v>
      </c>
      <c r="T7" s="38" t="s">
        <v>111</v>
      </c>
      <c r="U7" s="38">
        <v>193011</v>
      </c>
      <c r="V7" s="38">
        <v>894.66</v>
      </c>
      <c r="W7" s="38">
        <v>215.74</v>
      </c>
      <c r="X7" s="38">
        <v>115.53</v>
      </c>
      <c r="Y7" s="38">
        <v>111.07</v>
      </c>
      <c r="Z7" s="38">
        <v>111.8</v>
      </c>
      <c r="AA7" s="38">
        <v>111.91</v>
      </c>
      <c r="AB7" s="38">
        <v>112.22</v>
      </c>
      <c r="AC7" s="38">
        <v>113.88</v>
      </c>
      <c r="AD7" s="38">
        <v>113.47</v>
      </c>
      <c r="AE7" s="38">
        <v>113.33</v>
      </c>
      <c r="AF7" s="38">
        <v>114.05</v>
      </c>
      <c r="AG7" s="38">
        <v>114.26</v>
      </c>
      <c r="AH7" s="38">
        <v>114.26</v>
      </c>
      <c r="AI7" s="38">
        <v>28.94</v>
      </c>
      <c r="AJ7" s="38">
        <v>9.7899999999999991</v>
      </c>
      <c r="AK7" s="38">
        <v>0</v>
      </c>
      <c r="AL7" s="38">
        <v>0</v>
      </c>
      <c r="AM7" s="38">
        <v>0</v>
      </c>
      <c r="AN7" s="38">
        <v>21.34</v>
      </c>
      <c r="AO7" s="38">
        <v>16.89</v>
      </c>
      <c r="AP7" s="38">
        <v>17.39</v>
      </c>
      <c r="AQ7" s="38">
        <v>12.65</v>
      </c>
      <c r="AR7" s="38">
        <v>10.58</v>
      </c>
      <c r="AS7" s="38">
        <v>10.58</v>
      </c>
      <c r="AT7" s="38">
        <v>2528.39</v>
      </c>
      <c r="AU7" s="38">
        <v>307.82</v>
      </c>
      <c r="AV7" s="38">
        <v>316.2</v>
      </c>
      <c r="AW7" s="38">
        <v>424.24</v>
      </c>
      <c r="AX7" s="38">
        <v>432.06</v>
      </c>
      <c r="AY7" s="38">
        <v>634.53</v>
      </c>
      <c r="AZ7" s="38">
        <v>200.22</v>
      </c>
      <c r="BA7" s="38">
        <v>212.95</v>
      </c>
      <c r="BB7" s="38">
        <v>224.41</v>
      </c>
      <c r="BC7" s="38">
        <v>243.44</v>
      </c>
      <c r="BD7" s="38">
        <v>243.44</v>
      </c>
      <c r="BE7" s="38">
        <v>174.93</v>
      </c>
      <c r="BF7" s="38">
        <v>158.31</v>
      </c>
      <c r="BG7" s="38">
        <v>141.24</v>
      </c>
      <c r="BH7" s="38">
        <v>130.49</v>
      </c>
      <c r="BI7" s="38">
        <v>127.29</v>
      </c>
      <c r="BJ7" s="38">
        <v>368.94</v>
      </c>
      <c r="BK7" s="38">
        <v>351.06</v>
      </c>
      <c r="BL7" s="38">
        <v>333.48</v>
      </c>
      <c r="BM7" s="38">
        <v>320.31</v>
      </c>
      <c r="BN7" s="38">
        <v>303.26</v>
      </c>
      <c r="BO7" s="38">
        <v>303.26</v>
      </c>
      <c r="BP7" s="38">
        <v>108.89</v>
      </c>
      <c r="BQ7" s="38">
        <v>110.08</v>
      </c>
      <c r="BR7" s="38">
        <v>111.79</v>
      </c>
      <c r="BS7" s="38">
        <v>112.47</v>
      </c>
      <c r="BT7" s="38">
        <v>113.85</v>
      </c>
      <c r="BU7" s="38">
        <v>111.12</v>
      </c>
      <c r="BV7" s="38">
        <v>112.92</v>
      </c>
      <c r="BW7" s="38">
        <v>112.81</v>
      </c>
      <c r="BX7" s="38">
        <v>113.88</v>
      </c>
      <c r="BY7" s="38">
        <v>114.14</v>
      </c>
      <c r="BZ7" s="38">
        <v>114.14</v>
      </c>
      <c r="CA7" s="38">
        <v>233.25</v>
      </c>
      <c r="CB7" s="38">
        <v>232.98</v>
      </c>
      <c r="CC7" s="38">
        <v>232.07</v>
      </c>
      <c r="CD7" s="38">
        <v>223.26</v>
      </c>
      <c r="CE7" s="38">
        <v>212.6</v>
      </c>
      <c r="CF7" s="38">
        <v>75.75</v>
      </c>
      <c r="CG7" s="38">
        <v>75.3</v>
      </c>
      <c r="CH7" s="38">
        <v>75.3</v>
      </c>
      <c r="CI7" s="38">
        <v>74.02</v>
      </c>
      <c r="CJ7" s="38">
        <v>73.03</v>
      </c>
      <c r="CK7" s="38">
        <v>73.03</v>
      </c>
      <c r="CL7" s="38">
        <v>71.88</v>
      </c>
      <c r="CM7" s="38">
        <v>71.099999999999994</v>
      </c>
      <c r="CN7" s="38">
        <v>70.180000000000007</v>
      </c>
      <c r="CO7" s="38">
        <v>72.87</v>
      </c>
      <c r="CP7" s="38">
        <v>75.84</v>
      </c>
      <c r="CQ7" s="38">
        <v>64.12</v>
      </c>
      <c r="CR7" s="38">
        <v>62.69</v>
      </c>
      <c r="CS7" s="38">
        <v>61.82</v>
      </c>
      <c r="CT7" s="38">
        <v>61.66</v>
      </c>
      <c r="CU7" s="38">
        <v>62.19</v>
      </c>
      <c r="CV7" s="38">
        <v>62.19</v>
      </c>
      <c r="CW7" s="38">
        <v>99.74</v>
      </c>
      <c r="CX7" s="38">
        <v>99.75</v>
      </c>
      <c r="CY7" s="38">
        <v>99.78</v>
      </c>
      <c r="CZ7" s="38">
        <v>99.66</v>
      </c>
      <c r="DA7" s="38">
        <v>99.79</v>
      </c>
      <c r="DB7" s="38">
        <v>100.12</v>
      </c>
      <c r="DC7" s="38">
        <v>100.12</v>
      </c>
      <c r="DD7" s="38">
        <v>100.03</v>
      </c>
      <c r="DE7" s="38">
        <v>100.05</v>
      </c>
      <c r="DF7" s="38">
        <v>100.05</v>
      </c>
      <c r="DG7" s="38">
        <v>100.05</v>
      </c>
      <c r="DH7" s="38">
        <v>21.49</v>
      </c>
      <c r="DI7" s="38">
        <v>47.72</v>
      </c>
      <c r="DJ7" s="38">
        <v>49.57</v>
      </c>
      <c r="DK7" s="38">
        <v>51.6</v>
      </c>
      <c r="DL7" s="38">
        <v>53.37</v>
      </c>
      <c r="DM7" s="38">
        <v>39.81</v>
      </c>
      <c r="DN7" s="38">
        <v>51.44</v>
      </c>
      <c r="DO7" s="38">
        <v>52.4</v>
      </c>
      <c r="DP7" s="38">
        <v>53.56</v>
      </c>
      <c r="DQ7" s="38">
        <v>54.73</v>
      </c>
      <c r="DR7" s="38">
        <v>54.73</v>
      </c>
      <c r="DS7" s="38">
        <v>0</v>
      </c>
      <c r="DT7" s="38">
        <v>0</v>
      </c>
      <c r="DU7" s="38">
        <v>0</v>
      </c>
      <c r="DV7" s="38">
        <v>0</v>
      </c>
      <c r="DW7" s="38">
        <v>0</v>
      </c>
      <c r="DX7" s="38">
        <v>13.72</v>
      </c>
      <c r="DY7" s="38">
        <v>16.77</v>
      </c>
      <c r="DZ7" s="38">
        <v>18.05</v>
      </c>
      <c r="EA7" s="38">
        <v>19.440000000000001</v>
      </c>
      <c r="EB7" s="38">
        <v>22.46</v>
      </c>
      <c r="EC7" s="38">
        <v>22.46</v>
      </c>
      <c r="ED7" s="38">
        <v>0</v>
      </c>
      <c r="EE7" s="38">
        <v>0</v>
      </c>
      <c r="EF7" s="38">
        <v>0</v>
      </c>
      <c r="EG7" s="38">
        <v>0</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2019-02-04T02:57:01Z</cp:lastPrinted>
  <dcterms:created xsi:type="dcterms:W3CDTF">2018-12-03T08:29:49Z</dcterms:created>
  <dcterms:modified xsi:type="dcterms:W3CDTF">2019-02-04T02:57:01Z</dcterms:modified>
  <cp:category/>
</cp:coreProperties>
</file>