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電気_040_香取市\"/>
    </mc:Choice>
  </mc:AlternateContent>
  <workbookProtection workbookAlgorithmName="SHA-512" workbookHashValue="5umS4GGw0TrBFib2aqbxkmIfLqCeXipXa1bMlPgvtuhTqDk6Wg+aJFjLvLpSqS6x930I1NLoSiUoqDeOS4sMKw==" workbookSaltValue="NX/jrrKs+S5y4dIgG+P07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ML10" i="5"/>
  <c r="MB10" i="5"/>
  <c r="LR10" i="5"/>
  <c r="LH10" i="5"/>
  <c r="JS10" i="5"/>
  <c r="ID10" i="5"/>
  <c r="GO10" i="5"/>
  <c r="FA10" i="5"/>
  <c r="DL10" i="5"/>
  <c r="BV10" i="5"/>
  <c r="KX10" i="5"/>
  <c r="JI10" i="5"/>
  <c r="HT10" i="5"/>
  <c r="GE10" i="5"/>
  <c r="EP10" i="5"/>
  <c r="DB10" i="5"/>
  <c r="BK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MK10" i="5"/>
  <c r="MA10" i="5"/>
  <c r="LG10" i="5"/>
  <c r="JR10" i="5"/>
  <c r="IC10" i="5"/>
  <c r="GN10" i="5"/>
  <c r="EZ10" i="5"/>
  <c r="DK10" i="5"/>
  <c r="BU10" i="5"/>
  <c r="F11" i="4"/>
  <c r="FB18" i="5"/>
  <c r="FD12" i="5"/>
  <c r="EZ12" i="5"/>
  <c r="FA18" i="5"/>
  <c r="FC12" i="5"/>
  <c r="FD18" i="5"/>
  <c r="EZ18" i="5"/>
  <c r="FB12" i="5"/>
  <c r="FC18" i="5"/>
  <c r="FA12" i="5"/>
</calcChain>
</file>

<file path=xl/sharedStrings.xml><?xml version="1.0" encoding="utf-8"?>
<sst xmlns="http://schemas.openxmlformats.org/spreadsheetml/2006/main" count="990" uniqueCount="269">
  <si>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</si>
  <si>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</si>
  <si>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</si>
  <si>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</si>
  <si>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</si>
  <si>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</si>
  <si>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</si>
  <si>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</si>
  <si>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太陽光発電施設維持管理基金積立金　30,036千円
一般会計への繰出
目的：一般会計の生活環境向上施策推進事業　102,701千円
翌年度への繰越（実質収支）　17,458千円
剰余金（実質収支）は、全額繰越金として扱います。
太陽光発電施設を設置する際に、今後の大規模改修等を見据え、毎年1,000万（現在は施設増に伴い3,000万）を積立てることとしています（太陽光発電施設維持管理基金）。
生活環境向上施策推進事業については、収益が天候に左右されること、また収益に対する経費及び上記基金との兼ね合いで調整し決定することもあり、決まった額はありません。
大規模修繕等の財源となる基金積み立てを着実に行いつつ、黒字を堅持する方針です。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</si>
  <si>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</si>
  <si>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</si>
  <si>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</si>
  <si>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</si>
  <si>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</si>
  <si>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</si>
  <si>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</si>
  <si>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</si>
  <si>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</si>
  <si>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</si>
  <si>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</si>
  <si>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</si>
  <si>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</si>
  <si>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</si>
  <si>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</si>
  <si>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</si>
  <si>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</si>
  <si>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</si>
  <si>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</si>
  <si>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</si>
  <si>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</si>
  <si>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</si>
  <si>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</si>
  <si>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</si>
  <si>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</si>
  <si>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</si>
  <si>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</si>
  <si>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</si>
  <si>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</si>
  <si>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</si>
  <si>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</si>
  <si>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</si>
  <si>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</si>
  <si>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</si>
  <si>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</si>
  <si>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</si>
  <si>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</si>
  <si>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</si>
  <si>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</si>
  <si>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</si>
  <si>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</si>
  <si>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</si>
  <si>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</si>
  <si>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</si>
  <si>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</si>
  <si>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</si>
  <si>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</si>
  <si>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</si>
  <si>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</si>
  <si>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</si>
  <si>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</si>
  <si>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</si>
  <si>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</si>
  <si>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</si>
  <si>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</si>
  <si>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</si>
  <si>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</si>
  <si>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</si>
  <si>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</si>
  <si>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</si>
  <si>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</si>
  <si>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</si>
  <si>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</si>
  <si>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</si>
  <si>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</si>
  <si>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</si>
  <si>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</si>
  <si>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</si>
  <si>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</si>
  <si>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</si>
  <si>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</si>
  <si>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</si>
  <si>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</si>
  <si>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</si>
  <si>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</si>
  <si>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</si>
  <si>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</si>
  <si>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</si>
  <si>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</si>
  <si>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</si>
  <si>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</si>
  <si>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</si>
  <si>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</si>
  <si>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</si>
  <si>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</si>
  <si>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</si>
  <si>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</si>
  <si>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</si>
  <si>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</si>
  <si>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</si>
  <si>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</si>
  <si>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</si>
  <si>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</si>
  <si>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</si>
  <si>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</si>
  <si>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</si>
  <si>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</si>
  <si>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</si>
  <si>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</si>
  <si>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</si>
  <si>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</si>
  <si>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</si>
  <si>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</si>
  <si>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</si>
  <si>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</si>
  <si>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</si>
  <si>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</si>
  <si>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</si>
  <si>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122360</t>
  </si>
  <si>
    <t>47</t>
  </si>
  <si>
    <t>04</t>
  </si>
  <si>
    <t>0</t>
  </si>
  <si>
    <t>000</t>
  </si>
  <si>
    <t>千葉県　香取市</t>
  </si>
  <si>
    <t>法非適用</t>
  </si>
  <si>
    <t>電気事業</t>
  </si>
  <si>
    <t>非設置</t>
  </si>
  <si>
    <t>該当数値なし</t>
  </si>
  <si>
    <t>-</t>
  </si>
  <si>
    <t>平成30年12月31日　全施設</t>
  </si>
  <si>
    <t>平成46年3月24日　与田浦太陽光発電所</t>
  </si>
  <si>
    <t>無</t>
  </si>
  <si>
    <t>株式会社成田香取エネルギー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</si>
  <si>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</si>
  <si>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</si>
  <si>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</si>
  <si>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</si>
  <si>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</si>
  <si>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</si>
  <si>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</si>
  <si>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</si>
  <si>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</si>
  <si>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</si>
  <si>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</si>
  <si>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</si>
  <si>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</si>
  <si>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</si>
  <si>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</si>
  <si>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</si>
  <si>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</si>
  <si>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</si>
  <si>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</si>
  <si>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</si>
  <si>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</si>
  <si>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</si>
  <si>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</si>
  <si>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</si>
  <si>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</si>
  <si>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</si>
  <si>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</si>
  <si>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</si>
  <si>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</si>
  <si>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</si>
  <si>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</si>
  <si>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</si>
  <si>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</si>
  <si>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</si>
  <si>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</si>
  <si>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</si>
  <si>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</si>
  <si>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</si>
  <si>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</si>
  <si>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</si>
  <si>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</si>
  <si>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</si>
  <si>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</si>
  <si>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</si>
  <si>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</si>
  <si>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</si>
  <si>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</si>
  <si>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</si>
  <si>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</si>
  <si>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</si>
  <si>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</si>
  <si>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</si>
  <si>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</si>
  <si>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</si>
  <si>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</si>
  <si>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</si>
  <si>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</si>
  <si>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</si>
  <si>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</si>
  <si>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</si>
  <si>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</si>
  <si>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</si>
  <si>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</si>
  <si>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</si>
  <si>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</si>
  <si>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</si>
  <si>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</si>
  <si>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</si>
  <si>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</si>
  <si>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</si>
  <si>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</si>
  <si>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</si>
  <si>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</si>
  <si>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</si>
  <si>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</si>
  <si>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</si>
  <si>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</si>
  <si>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</si>
  <si>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</si>
  <si>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</si>
  <si>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</si>
  <si>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</si>
  <si>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</si>
  <si>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</si>
  <si>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</si>
  <si>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</si>
  <si>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</si>
  <si>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</si>
  <si>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</si>
  <si>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</si>
  <si>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</si>
  <si>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</si>
  <si>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</si>
  <si>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</si>
  <si>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</si>
  <si>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</si>
  <si>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</si>
  <si>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</si>
  <si>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</si>
  <si>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</si>
  <si>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</si>
  <si>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</si>
  <si>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</si>
  <si>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</si>
  <si>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</si>
  <si>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</si>
  <si>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</si>
  <si>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</si>
  <si>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</si>
  <si>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</si>
  <si>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</si>
  <si>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</si>
  <si>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</si>
  <si>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</si>
  <si>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</si>
  <si>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</si>
  <si>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</si>
  <si>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</si>
  <si>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</si>
  <si>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</si>
  <si>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</si>
  <si>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</si>
  <si>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</si>
  <si>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</si>
  <si>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</si>
  <si>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</si>
  <si>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</si>
  <si>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</si>
  <si>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</si>
  <si>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</si>
  <si>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</si>
  <si>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</si>
  <si>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</si>
  <si>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</si>
  <si>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において、経営の健全性及び効率性は確保されているが、今後の大規模修繕等の財源について基金積み立てを着実に行う等、計画的な維持管理を行う必要があるため、平成32年度までに経営戦略を策定し、事業の廃止も視野に入れた経営の指針としていきたい。</t>
    <phoneticPr fontId="5"/>
  </si>
  <si>
    <t xml:space="preserve">①収益的収支比率
　事業開始後年数が浅く当初の施設建設にかかる費用が大きく影響しているが、平成28年度からは消費税納付が始まったことから、結果として総費用が増え、数値が減少したと思われる。
②営業収支比率
　単年度の営業収支は黒字であるが、健全経営を続けていくために、大規模修繕等を見据えた基金積み立てを着実に行っていく。
④供給原価
　施設の耐用年数より短い期間で借入れを行っているため償還開始が早いこと、それに伴い償還額も多いこと、また、利益を一般会計に還元していることにより、高い供給原価に繋がっている。
⑤ＥＢＩＴＤＡ
　本稼働前であったH25年度を除き収益性が確保されているが、事業開始後年数が浅く、経年評価ができるほどの実績が無いため、今後の動向に注視していく必要がある。平成27年度と比べて総費用が増加した（平成28年度からは消費税納付が始まり、結果として総費用が増えた）ことが要因で、EBITDA（減価償却前営業利益）の数値が減少したと思われる。
</t>
    <phoneticPr fontId="5"/>
  </si>
  <si>
    <t>①設備利用率
　太陽光発電事業は天候等環境的要因に左右されるが、施設の適正な維持管理等により発電効率の維持に努める必要がある。
②修繕費比率
　機器故障の修繕等が発生したため、修繕費比率が上昇した。
③企業債残高対料金収入比率
　事業開始後年数が浅いため、全国平均値より高い値となっている。
⑤FIT収入割合
　稼働当初は固定価格買取制度のみであったが、売電先の変更により、固定価格買取制度＋αでの買取となっており、FIT収入の割合が減少している。調達期間終了後は、収入の減少が見込まれる。</t>
    <rPh sb="32" eb="34">
      <t>シセツ</t>
    </rPh>
    <rPh sb="35" eb="37">
      <t>テキセイ</t>
    </rPh>
    <rPh sb="38" eb="40">
      <t>イジ</t>
    </rPh>
    <rPh sb="40" eb="42">
      <t>カンリ</t>
    </rPh>
    <rPh sb="42" eb="43">
      <t>トウ</t>
    </rPh>
    <rPh sb="46" eb="48">
      <t>ハツデン</t>
    </rPh>
    <rPh sb="48" eb="50">
      <t>コウリツ</t>
    </rPh>
    <rPh sb="51" eb="53">
      <t>イジ</t>
    </rPh>
    <rPh sb="54" eb="55">
      <t>ツト</t>
    </rPh>
    <rPh sb="57" eb="59">
      <t>ヒツヨウ</t>
    </rPh>
    <rPh sb="73" eb="75">
      <t>キキ</t>
    </rPh>
    <rPh sb="75" eb="77">
      <t>コショウ</t>
    </rPh>
    <rPh sb="80" eb="81">
      <t>トウ</t>
    </rPh>
    <rPh sb="159" eb="161">
      <t>カドウ</t>
    </rPh>
    <rPh sb="161" eb="163">
      <t>トウショ</t>
    </rPh>
    <rPh sb="180" eb="182">
      <t>バイデン</t>
    </rPh>
    <rPh sb="182" eb="183">
      <t>サキ</t>
    </rPh>
    <rPh sb="184" eb="186">
      <t>ヘンコウ</t>
    </rPh>
    <rPh sb="202" eb="204">
      <t>カイトリ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</si>
</sst>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100</c:v>
                </c:pt>
                <c:pt idx="1">
                  <c:v>126.5</c:v>
                </c:pt>
                <c:pt idx="2">
                  <c:v>135.30000000000001</c:v>
                </c:pt>
                <c:pt idx="3">
                  <c:v>110.9</c:v>
                </c:pt>
                <c:pt idx="4">
                  <c:v>106.9</c:v>
                </c:pt>
              </c:numCache>
            </c:numRef>
          </c:val>
          <c:extLst>
            <c:ext xmlns:c16="http://schemas.microsoft.com/office/drawing/2014/chart" uri="{C3380CC4-5D6E-409C-BE32-E72D297353CC}">
              <c16:uniqueId val="{00000000-FD45-4897-88B4-1C4473C0ABE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c:ext xmlns:c16="http://schemas.microsoft.com/office/drawing/2014/chart" uri="{C3380CC4-5D6E-409C-BE32-E72D297353CC}">
              <c16:uniqueId val="{00000001-FD45-4897-88B4-1C4473C0ABE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D45-4897-88B4-1C4473C0ABE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99.3</c:v>
                </c:pt>
                <c:pt idx="4">
                  <c:v>97.1</c:v>
                </c:pt>
              </c:numCache>
            </c:numRef>
          </c:val>
          <c:extLst>
            <c:ext xmlns:c16="http://schemas.microsoft.com/office/drawing/2014/chart" uri="{C3380CC4-5D6E-409C-BE32-E72D297353CC}">
              <c16:uniqueId val="{00000000-ED2C-4763-9A23-D46F4CEB269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ED2C-4763-9A23-D46F4CEB269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5-4C84-BAAE-172D5A252A63}"/>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5-4C84-BAAE-172D5A252A63}"/>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6-483C-8FEC-426E1174E39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6-483C-8FEC-426E1174E39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0-4CC4-8413-BE7E470DCA5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0-4CC4-8413-BE7E470DCA5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7-4479-8586-DDB85B7AB4F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7-4479-8586-DDB85B7AB4F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4-4AC6-91DB-ED03B7963B7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4-4AC6-91DB-ED03B7963B7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BA-4B71-BD0C-A90AF9E35C8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A-4B71-BD0C-A90AF9E35C8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5-4C8D-A1CA-75C8CFDBA27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5-4C8D-A1CA-75C8CFDBA27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8A-45E4-8C6F-80900861755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8A-45E4-8C6F-80900861755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A-49A0-AACC-BDB2A30AE0D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A-49A0-AACC-BDB2A30AE0D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0</c:v>
                </c:pt>
                <c:pt idx="1">
                  <c:v>3420.6</c:v>
                </c:pt>
                <c:pt idx="2">
                  <c:v>2347.5</c:v>
                </c:pt>
                <c:pt idx="3">
                  <c:v>2119.4</c:v>
                </c:pt>
                <c:pt idx="4">
                  <c:v>625.29999999999995</c:v>
                </c:pt>
              </c:numCache>
            </c:numRef>
          </c:val>
          <c:extLst>
            <c:ext xmlns:c16="http://schemas.microsoft.com/office/drawing/2014/chart" uri="{C3380CC4-5D6E-409C-BE32-E72D297353CC}">
              <c16:uniqueId val="{00000000-347E-4153-8E89-E90987920D5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c:ext xmlns:c16="http://schemas.microsoft.com/office/drawing/2014/chart" uri="{C3380CC4-5D6E-409C-BE32-E72D297353CC}">
              <c16:uniqueId val="{00000001-347E-4153-8E89-E90987920D5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47E-4153-8E89-E90987920D5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B-4396-93E5-FBB8A3C1AB6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B-4396-93E5-FBB8A3C1AB6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C-4FA0-B5B2-02D6D9ABF4C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C-4FA0-B5B2-02D6D9ABF4C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1-4F2A-9B88-0B17CC246D2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1-4F2A-9B88-0B17CC246D2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C-43D7-9804-497BE4AC7EAF}"/>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C-43D7-9804-497BE4AC7EAF}"/>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5-4A9E-AF28-7388E47DB416}"/>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5-4A9E-AF28-7388E47DB416}"/>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9-43F5-84B1-F28416F2CEB4}"/>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9-43F5-84B1-F28416F2CEB4}"/>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0</c:v>
                </c:pt>
                <c:pt idx="1">
                  <c:v>18.2</c:v>
                </c:pt>
                <c:pt idx="2">
                  <c:v>10.6</c:v>
                </c:pt>
                <c:pt idx="3">
                  <c:v>17.7</c:v>
                </c:pt>
                <c:pt idx="4">
                  <c:v>16.399999999999999</c:v>
                </c:pt>
              </c:numCache>
            </c:numRef>
          </c:val>
          <c:extLst>
            <c:ext xmlns:c16="http://schemas.microsoft.com/office/drawing/2014/chart" uri="{C3380CC4-5D6E-409C-BE32-E72D297353CC}">
              <c16:uniqueId val="{00000000-1AAC-44A2-939C-FD1220AF1A6B}"/>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6.4</c:v>
                </c:pt>
                <c:pt idx="1">
                  <c:v>13.7</c:v>
                </c:pt>
                <c:pt idx="2">
                  <c:v>12</c:v>
                </c:pt>
                <c:pt idx="3">
                  <c:v>14.5</c:v>
                </c:pt>
                <c:pt idx="4">
                  <c:v>14.9</c:v>
                </c:pt>
              </c:numCache>
            </c:numRef>
          </c:val>
          <c:smooth val="0"/>
          <c:extLst>
            <c:ext xmlns:c16="http://schemas.microsoft.com/office/drawing/2014/chart" uri="{C3380CC4-5D6E-409C-BE32-E72D297353CC}">
              <c16:uniqueId val="{00000001-1AAC-44A2-939C-FD1220AF1A6B}"/>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0</c:v>
                </c:pt>
                <c:pt idx="1">
                  <c:v>0</c:v>
                </c:pt>
                <c:pt idx="2">
                  <c:v>0.9</c:v>
                </c:pt>
                <c:pt idx="3">
                  <c:v>1.2</c:v>
                </c:pt>
                <c:pt idx="4">
                  <c:v>3</c:v>
                </c:pt>
              </c:numCache>
            </c:numRef>
          </c:val>
          <c:extLst>
            <c:ext xmlns:c16="http://schemas.microsoft.com/office/drawing/2014/chart" uri="{C3380CC4-5D6E-409C-BE32-E72D297353CC}">
              <c16:uniqueId val="{00000000-DAC2-4C42-95F5-AD3B5C4A7EF5}"/>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0.2</c:v>
                </c:pt>
                <c:pt idx="1">
                  <c:v>2.5</c:v>
                </c:pt>
                <c:pt idx="2">
                  <c:v>0.3</c:v>
                </c:pt>
                <c:pt idx="3">
                  <c:v>0.3</c:v>
                </c:pt>
                <c:pt idx="4">
                  <c:v>0.3</c:v>
                </c:pt>
              </c:numCache>
            </c:numRef>
          </c:val>
          <c:smooth val="0"/>
          <c:extLst>
            <c:ext xmlns:c16="http://schemas.microsoft.com/office/drawing/2014/chart" uri="{C3380CC4-5D6E-409C-BE32-E72D297353CC}">
              <c16:uniqueId val="{00000001-DAC2-4C42-95F5-AD3B5C4A7EF5}"/>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933.5</c:v>
                </c:pt>
                <c:pt idx="2">
                  <c:v>737.1</c:v>
                </c:pt>
                <c:pt idx="3">
                  <c:v>433.3</c:v>
                </c:pt>
                <c:pt idx="4">
                  <c:v>416.8</c:v>
                </c:pt>
              </c:numCache>
            </c:numRef>
          </c:val>
          <c:extLst>
            <c:ext xmlns:c16="http://schemas.microsoft.com/office/drawing/2014/chart" uri="{C3380CC4-5D6E-409C-BE32-E72D297353CC}">
              <c16:uniqueId val="{00000000-C484-45A1-9A47-22636771B801}"/>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448</c:v>
                </c:pt>
                <c:pt idx="1">
                  <c:v>259</c:v>
                </c:pt>
                <c:pt idx="2">
                  <c:v>197.2</c:v>
                </c:pt>
                <c:pt idx="3">
                  <c:v>184.6</c:v>
                </c:pt>
                <c:pt idx="4">
                  <c:v>174.5</c:v>
                </c:pt>
              </c:numCache>
            </c:numRef>
          </c:val>
          <c:smooth val="0"/>
          <c:extLst>
            <c:ext xmlns:c16="http://schemas.microsoft.com/office/drawing/2014/chart" uri="{C3380CC4-5D6E-409C-BE32-E72D297353CC}">
              <c16:uniqueId val="{00000001-C484-45A1-9A47-22636771B801}"/>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7-4648-881F-A6858A1D814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7-4648-881F-A6858A1D814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78-4721-92BB-B0CE2ABF054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8-4721-92BB-B0CE2ABF054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878-4721-92BB-B0CE2ABF054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100</c:v>
                </c:pt>
                <c:pt idx="1">
                  <c:v>100</c:v>
                </c:pt>
                <c:pt idx="2">
                  <c:v>100</c:v>
                </c:pt>
                <c:pt idx="3">
                  <c:v>99.3</c:v>
                </c:pt>
                <c:pt idx="4">
                  <c:v>97.1</c:v>
                </c:pt>
              </c:numCache>
            </c:numRef>
          </c:val>
          <c:extLst>
            <c:ext xmlns:c16="http://schemas.microsoft.com/office/drawing/2014/chart" uri="{C3380CC4-5D6E-409C-BE32-E72D297353CC}">
              <c16:uniqueId val="{00000000-BEFC-427C-8274-4722019F0E04}"/>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100</c:v>
                </c:pt>
                <c:pt idx="1">
                  <c:v>100</c:v>
                </c:pt>
                <c:pt idx="2">
                  <c:v>98.2</c:v>
                </c:pt>
                <c:pt idx="3">
                  <c:v>98.8</c:v>
                </c:pt>
                <c:pt idx="4">
                  <c:v>98.3</c:v>
                </c:pt>
              </c:numCache>
            </c:numRef>
          </c:val>
          <c:smooth val="0"/>
          <c:extLst>
            <c:ext xmlns:c16="http://schemas.microsoft.com/office/drawing/2014/chart" uri="{C3380CC4-5D6E-409C-BE32-E72D297353CC}">
              <c16:uniqueId val="{00000001-BEFC-427C-8274-4722019F0E04}"/>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32200</c:v>
                </c:pt>
                <c:pt idx="1">
                  <c:v>38826.199999999997</c:v>
                </c:pt>
                <c:pt idx="2">
                  <c:v>36410.400000000001</c:v>
                </c:pt>
                <c:pt idx="3">
                  <c:v>38442.699999999997</c:v>
                </c:pt>
                <c:pt idx="4">
                  <c:v>39317.599999999999</c:v>
                </c:pt>
              </c:numCache>
            </c:numRef>
          </c:val>
          <c:extLst>
            <c:ext xmlns:c16="http://schemas.microsoft.com/office/drawing/2014/chart" uri="{C3380CC4-5D6E-409C-BE32-E72D297353CC}">
              <c16:uniqueId val="{00000000-0502-4BAE-8CD7-E6788E0AA6A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c:ext xmlns:c16="http://schemas.microsoft.com/office/drawing/2014/chart" uri="{C3380CC4-5D6E-409C-BE32-E72D297353CC}">
              <c16:uniqueId val="{00000001-0502-4BAE-8CD7-E6788E0AA6A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-161</c:v>
                </c:pt>
                <c:pt idx="1">
                  <c:v>67055</c:v>
                </c:pt>
                <c:pt idx="2">
                  <c:v>124896</c:v>
                </c:pt>
                <c:pt idx="3">
                  <c:v>118447</c:v>
                </c:pt>
                <c:pt idx="4">
                  <c:v>107797</c:v>
                </c:pt>
              </c:numCache>
            </c:numRef>
          </c:val>
          <c:extLst>
            <c:ext xmlns:c16="http://schemas.microsoft.com/office/drawing/2014/chart" uri="{C3380CC4-5D6E-409C-BE32-E72D297353CC}">
              <c16:uniqueId val="{00000000-BBFD-4836-A7D4-B881E845C16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c:ext xmlns:c16="http://schemas.microsoft.com/office/drawing/2014/chart" uri="{C3380CC4-5D6E-409C-BE32-E72D297353CC}">
              <c16:uniqueId val="{00000001-BBFD-4836-A7D4-B881E845C16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0</c:v>
                </c:pt>
                <c:pt idx="1">
                  <c:v>18.2</c:v>
                </c:pt>
                <c:pt idx="2">
                  <c:v>10.6</c:v>
                </c:pt>
                <c:pt idx="3">
                  <c:v>17.7</c:v>
                </c:pt>
                <c:pt idx="4">
                  <c:v>16.399999999999999</c:v>
                </c:pt>
              </c:numCache>
            </c:numRef>
          </c:val>
          <c:extLst>
            <c:ext xmlns:c16="http://schemas.microsoft.com/office/drawing/2014/chart" uri="{C3380CC4-5D6E-409C-BE32-E72D297353CC}">
              <c16:uniqueId val="{00000000-2F18-4A5C-93F0-19CB6A0A9817}"/>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2F18-4A5C-93F0-19CB6A0A9817}"/>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0.9</c:v>
                </c:pt>
                <c:pt idx="3">
                  <c:v>1.2</c:v>
                </c:pt>
                <c:pt idx="4">
                  <c:v>3</c:v>
                </c:pt>
              </c:numCache>
            </c:numRef>
          </c:val>
          <c:extLst>
            <c:ext xmlns:c16="http://schemas.microsoft.com/office/drawing/2014/chart" uri="{C3380CC4-5D6E-409C-BE32-E72D297353CC}">
              <c16:uniqueId val="{00000000-E898-42A8-A501-1C826C6020C6}"/>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c:ext xmlns:c16="http://schemas.microsoft.com/office/drawing/2014/chart" uri="{C3380CC4-5D6E-409C-BE32-E72D297353CC}">
              <c16:uniqueId val="{00000001-E898-42A8-A501-1C826C6020C6}"/>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933.5</c:v>
                </c:pt>
                <c:pt idx="2">
                  <c:v>737.1</c:v>
                </c:pt>
                <c:pt idx="3">
                  <c:v>433.3</c:v>
                </c:pt>
                <c:pt idx="4">
                  <c:v>416.8</c:v>
                </c:pt>
              </c:numCache>
            </c:numRef>
          </c:val>
          <c:extLst>
            <c:ext xmlns:c16="http://schemas.microsoft.com/office/drawing/2014/chart" uri="{C3380CC4-5D6E-409C-BE32-E72D297353CC}">
              <c16:uniqueId val="{00000000-5741-4DE8-ACB3-24295DC2CDCE}"/>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c:ext xmlns:c16="http://schemas.microsoft.com/office/drawing/2014/chart" uri="{C3380CC4-5D6E-409C-BE32-E72D297353CC}">
              <c16:uniqueId val="{00000001-5741-4DE8-ACB3-24295DC2CDCE}"/>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A-40A9-A7C8-97F079FC908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A-40A9-A7C8-97F079FC908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52"/>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52"/>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52"/>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52"/>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zoomScale="70" zoomScaleNormal="40" zoomScaleSheetLayoutView="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千葉県　香取市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5</v>
      </c>
      <c r="G15" s="171"/>
      <c r="H15" s="171">
        <f>データ!AM6</f>
        <v>2790</v>
      </c>
      <c r="I15" s="171"/>
      <c r="J15" s="171">
        <f>データ!AN6</f>
        <v>3957</v>
      </c>
      <c r="K15" s="171"/>
      <c r="L15" s="171">
        <f>データ!AO6</f>
        <v>6601</v>
      </c>
      <c r="M15" s="171"/>
      <c r="N15" s="172">
        <f>データ!AP6</f>
        <v>6089</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5</v>
      </c>
      <c r="G16" s="177"/>
      <c r="H16" s="177">
        <f>データ!AR6</f>
        <v>2790</v>
      </c>
      <c r="I16" s="177"/>
      <c r="J16" s="177">
        <f>データ!AS6</f>
        <v>3957</v>
      </c>
      <c r="K16" s="177"/>
      <c r="L16" s="177">
        <f>データ!AT6</f>
        <v>6601</v>
      </c>
      <c r="M16" s="177"/>
      <c r="N16" s="166">
        <f>データ!AU6</f>
        <v>6089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6756</v>
      </c>
      <c r="G19" s="180"/>
      <c r="H19" s="180"/>
      <c r="I19" s="180">
        <f>データ!AW6</f>
        <v>225210</v>
      </c>
      <c r="J19" s="180"/>
      <c r="K19" s="180"/>
      <c r="L19" s="180">
        <f>データ!AX6</f>
        <v>231966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03l9DUke2KHTEiraSlPcM+zawgHL6YXCuO3U/Vgz1eDdowpANh+XMPd8uCE17KrvJaqB7plq8yiMKCPYMGnZXw==" saltValue="rdLBzhmYLFo0lejibTQA+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2017</v>
      </c>
      <c r="C6" s="67" t="str">
        <f t="shared" ref="C6:AX6" si="6">C7</f>
        <v>122360</v>
      </c>
      <c r="D6" s="67" t="str">
        <f t="shared" si="6"/>
        <v>47</v>
      </c>
      <c r="E6" s="67" t="str">
        <f t="shared" si="6"/>
        <v>04</v>
      </c>
      <c r="F6" s="67" t="str">
        <f t="shared" si="6"/>
        <v>0</v>
      </c>
      <c r="G6" s="67" t="str">
        <f t="shared" si="6"/>
        <v>000</v>
      </c>
      <c r="H6" s="67" t="str">
        <f t="shared" si="6"/>
        <v>千葉県　香取市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平成30年12月31日　全施設</v>
      </c>
      <c r="S6" s="71" t="str">
        <f t="shared" si="6"/>
        <v>平成46年3月24日　与田浦太陽光発電所</v>
      </c>
      <c r="T6" s="67" t="str">
        <f t="shared" si="6"/>
        <v>無</v>
      </c>
      <c r="U6" s="71" t="str">
        <f t="shared" si="6"/>
        <v>株式会社成田香取エネルギー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v>
      </c>
      <c r="AM6" s="69">
        <f t="shared" si="6"/>
        <v>2790</v>
      </c>
      <c r="AN6" s="69">
        <f t="shared" si="6"/>
        <v>3957</v>
      </c>
      <c r="AO6" s="69">
        <f t="shared" si="6"/>
        <v>6601</v>
      </c>
      <c r="AP6" s="69">
        <f t="shared" si="6"/>
        <v>6089</v>
      </c>
      <c r="AQ6" s="69">
        <f t="shared" si="6"/>
        <v>5</v>
      </c>
      <c r="AR6" s="69">
        <f t="shared" si="6"/>
        <v>2790</v>
      </c>
      <c r="AS6" s="69">
        <f t="shared" si="6"/>
        <v>3957</v>
      </c>
      <c r="AT6" s="69">
        <f t="shared" si="6"/>
        <v>6601</v>
      </c>
      <c r="AU6" s="69">
        <f t="shared" si="6"/>
        <v>6089</v>
      </c>
      <c r="AV6" s="69">
        <f t="shared" si="6"/>
        <v>6756</v>
      </c>
      <c r="AW6" s="69">
        <f t="shared" si="6"/>
        <v>225210</v>
      </c>
      <c r="AX6" s="69">
        <f t="shared" si="6"/>
        <v>231966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5</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5</v>
      </c>
      <c r="AM7" s="80">
        <v>2790</v>
      </c>
      <c r="AN7" s="80">
        <v>3957</v>
      </c>
      <c r="AO7" s="80">
        <v>6601</v>
      </c>
      <c r="AP7" s="80">
        <v>6089</v>
      </c>
      <c r="AQ7" s="80">
        <v>5</v>
      </c>
      <c r="AR7" s="80">
        <v>2790</v>
      </c>
      <c r="AS7" s="80">
        <v>3957</v>
      </c>
      <c r="AT7" s="80">
        <v>6601</v>
      </c>
      <c r="AU7" s="80">
        <v>6089</v>
      </c>
      <c r="AV7" s="80">
        <v>6756</v>
      </c>
      <c r="AW7" s="80">
        <v>225210</v>
      </c>
      <c r="AX7" s="80">
        <v>231966</v>
      </c>
      <c r="AY7" s="83">
        <v>100</v>
      </c>
      <c r="AZ7" s="83">
        <v>126.5</v>
      </c>
      <c r="BA7" s="83">
        <v>135.30000000000001</v>
      </c>
      <c r="BB7" s="83">
        <v>110.9</v>
      </c>
      <c r="BC7" s="83">
        <v>106.9</v>
      </c>
      <c r="BD7" s="83">
        <v>164.1</v>
      </c>
      <c r="BE7" s="83">
        <v>124.4</v>
      </c>
      <c r="BF7" s="83">
        <v>118.8</v>
      </c>
      <c r="BG7" s="83">
        <v>88.8</v>
      </c>
      <c r="BH7" s="83">
        <v>121.3</v>
      </c>
      <c r="BI7" s="83">
        <v>100</v>
      </c>
      <c r="BJ7" s="83">
        <v>0</v>
      </c>
      <c r="BK7" s="83">
        <v>3420.6</v>
      </c>
      <c r="BL7" s="83">
        <v>2347.5</v>
      </c>
      <c r="BM7" s="83">
        <v>2119.4</v>
      </c>
      <c r="BN7" s="83">
        <v>625.29999999999995</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32200</v>
      </c>
      <c r="CG7" s="83">
        <v>38826.199999999997</v>
      </c>
      <c r="CH7" s="83">
        <v>36410.400000000001</v>
      </c>
      <c r="CI7" s="83">
        <v>38442.699999999997</v>
      </c>
      <c r="CJ7" s="83">
        <v>39317.599999999999</v>
      </c>
      <c r="CK7" s="83">
        <v>11717.4</v>
      </c>
      <c r="CL7" s="83">
        <v>17642.5</v>
      </c>
      <c r="CM7" s="83">
        <v>18815.8</v>
      </c>
      <c r="CN7" s="83">
        <v>22847.9</v>
      </c>
      <c r="CO7" s="83">
        <v>19210.5</v>
      </c>
      <c r="CP7" s="80">
        <v>-161</v>
      </c>
      <c r="CQ7" s="80">
        <v>67055</v>
      </c>
      <c r="CR7" s="80">
        <v>124896</v>
      </c>
      <c r="CS7" s="80">
        <v>118447</v>
      </c>
      <c r="CT7" s="80">
        <v>107797</v>
      </c>
      <c r="CU7" s="80">
        <v>108538</v>
      </c>
      <c r="CV7" s="80">
        <v>58539</v>
      </c>
      <c r="CW7" s="80">
        <v>37685</v>
      </c>
      <c r="CX7" s="80">
        <v>2390</v>
      </c>
      <c r="CY7" s="80">
        <v>32739</v>
      </c>
      <c r="CZ7" s="80">
        <v>4250</v>
      </c>
      <c r="DA7" s="83">
        <v>0</v>
      </c>
      <c r="DB7" s="83">
        <v>18.2</v>
      </c>
      <c r="DC7" s="83">
        <v>10.6</v>
      </c>
      <c r="DD7" s="83">
        <v>17.7</v>
      </c>
      <c r="DE7" s="83">
        <v>16.399999999999999</v>
      </c>
      <c r="DF7" s="83">
        <v>35.9</v>
      </c>
      <c r="DG7" s="83">
        <v>35.299999999999997</v>
      </c>
      <c r="DH7" s="83">
        <v>32.299999999999997</v>
      </c>
      <c r="DI7" s="83">
        <v>35.799999999999997</v>
      </c>
      <c r="DJ7" s="83">
        <v>31.7</v>
      </c>
      <c r="DK7" s="83">
        <v>0</v>
      </c>
      <c r="DL7" s="83">
        <v>0</v>
      </c>
      <c r="DM7" s="83">
        <v>0.9</v>
      </c>
      <c r="DN7" s="83">
        <v>1.2</v>
      </c>
      <c r="DO7" s="83">
        <v>3</v>
      </c>
      <c r="DP7" s="83">
        <v>23</v>
      </c>
      <c r="DQ7" s="83">
        <v>14.6</v>
      </c>
      <c r="DR7" s="83">
        <v>17.3</v>
      </c>
      <c r="DS7" s="83">
        <v>14.6</v>
      </c>
      <c r="DT7" s="83">
        <v>11.9</v>
      </c>
      <c r="DU7" s="83" t="s">
        <v>127</v>
      </c>
      <c r="DV7" s="83">
        <v>933.5</v>
      </c>
      <c r="DW7" s="83">
        <v>737.1</v>
      </c>
      <c r="DX7" s="83">
        <v>433.3</v>
      </c>
      <c r="DY7" s="83">
        <v>416.8</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99.3</v>
      </c>
      <c r="ES7" s="83">
        <v>97.1</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v>4250</v>
      </c>
      <c r="KW7" s="83">
        <v>0</v>
      </c>
      <c r="KX7" s="83">
        <v>18.2</v>
      </c>
      <c r="KY7" s="83">
        <v>10.6</v>
      </c>
      <c r="KZ7" s="83">
        <v>17.7</v>
      </c>
      <c r="LA7" s="83">
        <v>16.399999999999999</v>
      </c>
      <c r="LB7" s="83">
        <v>6.4</v>
      </c>
      <c r="LC7" s="83">
        <v>13.7</v>
      </c>
      <c r="LD7" s="83">
        <v>12</v>
      </c>
      <c r="LE7" s="83">
        <v>14.5</v>
      </c>
      <c r="LF7" s="83">
        <v>14.9</v>
      </c>
      <c r="LG7" s="83">
        <v>0</v>
      </c>
      <c r="LH7" s="83">
        <v>0</v>
      </c>
      <c r="LI7" s="83">
        <v>0.9</v>
      </c>
      <c r="LJ7" s="83">
        <v>1.2</v>
      </c>
      <c r="LK7" s="83">
        <v>3</v>
      </c>
      <c r="LL7" s="83">
        <v>0.2</v>
      </c>
      <c r="LM7" s="83">
        <v>2.5</v>
      </c>
      <c r="LN7" s="83">
        <v>0.3</v>
      </c>
      <c r="LO7" s="83">
        <v>0.3</v>
      </c>
      <c r="LP7" s="83">
        <v>0.3</v>
      </c>
      <c r="LQ7" s="83" t="s">
        <v>127</v>
      </c>
      <c r="LR7" s="83">
        <v>933.5</v>
      </c>
      <c r="LS7" s="83">
        <v>737.1</v>
      </c>
      <c r="LT7" s="83">
        <v>433.3</v>
      </c>
      <c r="LU7" s="83">
        <v>416.8</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99.3</v>
      </c>
      <c r="MO7" s="83">
        <v>97.1</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（最大出力合計4,250kW）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（最大出力合計4,250kW）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100</v>
      </c>
      <c r="AZ11" s="95">
        <f>AZ7</f>
        <v>126.5</v>
      </c>
      <c r="BA11" s="95">
        <f>BA7</f>
        <v>135.30000000000001</v>
      </c>
      <c r="BB11" s="95">
        <f>BB7</f>
        <v>110.9</v>
      </c>
      <c r="BC11" s="95">
        <f>BC7</f>
        <v>106.9</v>
      </c>
      <c r="BD11" s="84"/>
      <c r="BE11" s="84"/>
      <c r="BF11" s="84"/>
      <c r="BG11" s="84"/>
      <c r="BH11" s="84"/>
      <c r="BI11" s="94" t="s">
        <v>141</v>
      </c>
      <c r="BJ11" s="95">
        <f>BJ7</f>
        <v>0</v>
      </c>
      <c r="BK11" s="95">
        <f>BK7</f>
        <v>3420.6</v>
      </c>
      <c r="BL11" s="95">
        <f>BL7</f>
        <v>2347.5</v>
      </c>
      <c r="BM11" s="95">
        <f>BM7</f>
        <v>2119.4</v>
      </c>
      <c r="BN11" s="95">
        <f>BN7</f>
        <v>625.29999999999995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32200</v>
      </c>
      <c r="CG11" s="95">
        <f>CG7</f>
        <v>38826.199999999997</v>
      </c>
      <c r="CH11" s="95">
        <f>CH7</f>
        <v>36410.400000000001</v>
      </c>
      <c r="CI11" s="95">
        <f>CI7</f>
        <v>38442.699999999997</v>
      </c>
      <c r="CJ11" s="95">
        <f>CJ7</f>
        <v>39317.599999999999</v>
      </c>
      <c r="CK11" s="84"/>
      <c r="CL11" s="84"/>
      <c r="CM11" s="84"/>
      <c r="CN11" s="84"/>
      <c r="CO11" s="94" t="s">
        <v>141</v>
      </c>
      <c r="CP11" s="96">
        <f>CP7</f>
        <v>-161</v>
      </c>
      <c r="CQ11" s="96">
        <f>CQ7</f>
        <v>67055</v>
      </c>
      <c r="CR11" s="96">
        <f>CR7</f>
        <v>124896</v>
      </c>
      <c r="CS11" s="96">
        <f>CS7</f>
        <v>118447</v>
      </c>
      <c r="CT11" s="96">
        <f>CT7</f>
        <v>107797</v>
      </c>
      <c r="CU11" s="84"/>
      <c r="CV11" s="84"/>
      <c r="CW11" s="84"/>
      <c r="CX11" s="84"/>
      <c r="CY11" s="84"/>
      <c r="CZ11" s="94" t="s">
        <v>141</v>
      </c>
      <c r="DA11" s="95">
        <f>DA7</f>
        <v>0</v>
      </c>
      <c r="DB11" s="95">
        <f>DB7</f>
        <v>18.2</v>
      </c>
      <c r="DC11" s="95">
        <f>DC7</f>
        <v>10.6</v>
      </c>
      <c r="DD11" s="95">
        <f>DD7</f>
        <v>17.7</v>
      </c>
      <c r="DE11" s="95">
        <f>DE7</f>
        <v>16.399999999999999</v>
      </c>
      <c r="DF11" s="84"/>
      <c r="DG11" s="84"/>
      <c r="DH11" s="84"/>
      <c r="DI11" s="84"/>
      <c r="DJ11" s="94" t="s">
        <v>141</v>
      </c>
      <c r="DK11" s="95">
        <f>DK7</f>
        <v>0</v>
      </c>
      <c r="DL11" s="95">
        <f>DL7</f>
        <v>0</v>
      </c>
      <c r="DM11" s="95">
        <f>DM7</f>
        <v>0.9</v>
      </c>
      <c r="DN11" s="95">
        <f>DN7</f>
        <v>1.2</v>
      </c>
      <c r="DO11" s="95">
        <f>DO7</f>
        <v>3</v>
      </c>
      <c r="DP11" s="84"/>
      <c r="DQ11" s="84"/>
      <c r="DR11" s="84"/>
      <c r="DS11" s="84"/>
      <c r="DT11" s="94" t="s">
        <v>141</v>
      </c>
      <c r="DU11" s="95" t="str">
        <f>DU7</f>
        <v>-</v>
      </c>
      <c r="DV11" s="95">
        <f>DV7</f>
        <v>933.5</v>
      </c>
      <c r="DW11" s="95">
        <f>DW7</f>
        <v>737.1</v>
      </c>
      <c r="DX11" s="95">
        <f>DX7</f>
        <v>433.3</v>
      </c>
      <c r="DY11" s="95">
        <f>DY7</f>
        <v>416.8</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99.3</v>
      </c>
      <c r="ES11" s="95">
        <f>ES7</f>
        <v>97.1</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0</v>
      </c>
      <c r="KX11" s="95">
        <f>KX7</f>
        <v>18.2</v>
      </c>
      <c r="KY11" s="95">
        <f>KY7</f>
        <v>10.6</v>
      </c>
      <c r="KZ11" s="95">
        <f>KZ7</f>
        <v>17.7</v>
      </c>
      <c r="LA11" s="95">
        <f>LA7</f>
        <v>16.399999999999999</v>
      </c>
      <c r="LB11" s="84"/>
      <c r="LC11" s="84"/>
      <c r="LD11" s="84"/>
      <c r="LE11" s="84"/>
      <c r="LF11" s="94" t="s">
        <v>141</v>
      </c>
      <c r="LG11" s="95">
        <f>LG7</f>
        <v>0</v>
      </c>
      <c r="LH11" s="95">
        <f>LH7</f>
        <v>0</v>
      </c>
      <c r="LI11" s="95">
        <f>LI7</f>
        <v>0.9</v>
      </c>
      <c r="LJ11" s="95">
        <f>LJ7</f>
        <v>1.2</v>
      </c>
      <c r="LK11" s="95">
        <f>LK7</f>
        <v>3</v>
      </c>
      <c r="LL11" s="84"/>
      <c r="LM11" s="84"/>
      <c r="LN11" s="84"/>
      <c r="LO11" s="84"/>
      <c r="LP11" s="94" t="s">
        <v>141</v>
      </c>
      <c r="LQ11" s="95" t="str">
        <f>LQ7</f>
        <v>-</v>
      </c>
      <c r="LR11" s="95">
        <f>LR7</f>
        <v>933.5</v>
      </c>
      <c r="LS11" s="95">
        <f>LS7</f>
        <v>737.1</v>
      </c>
      <c r="LT11" s="95">
        <f>LT7</f>
        <v>433.3</v>
      </c>
      <c r="LU11" s="95">
        <f>LU7</f>
        <v>416.8</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100</v>
      </c>
      <c r="MN11" s="95">
        <f>MN7</f>
        <v>99.3</v>
      </c>
      <c r="MO11" s="95">
        <f>MO7</f>
        <v>97.1</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142</v>
      </c>
      <c r="AY12" s="95">
        <f>BD7</f>
        <v>164.1</v>
      </c>
      <c r="AZ12" s="95">
        <f>BE7</f>
        <v>124.4</v>
      </c>
      <c r="BA12" s="95">
        <f>BF7</f>
        <v>118.8</v>
      </c>
      <c r="BB12" s="95">
        <f>BG7</f>
        <v>88.8</v>
      </c>
      <c r="BC12" s="95">
        <f>BH7</f>
        <v>121.3</v>
      </c>
      <c r="BD12" s="84"/>
      <c r="BE12" s="84"/>
      <c r="BF12" s="84"/>
      <c r="BG12" s="84"/>
      <c r="BH12" s="84"/>
      <c r="BI12" s="94" t="s">
        <v>142</v>
      </c>
      <c r="BJ12" s="95">
        <f>BO7</f>
        <v>366.9</v>
      </c>
      <c r="BK12" s="95">
        <f>BP7</f>
        <v>324.60000000000002</v>
      </c>
      <c r="BL12" s="95">
        <f>BQ7</f>
        <v>255.4</v>
      </c>
      <c r="BM12" s="95">
        <f>BR7</f>
        <v>269.8</v>
      </c>
      <c r="BN12" s="95">
        <f>BS7</f>
        <v>247.9</v>
      </c>
      <c r="BO12" s="84"/>
      <c r="BP12" s="84"/>
      <c r="BQ12" s="84"/>
      <c r="BR12" s="84"/>
      <c r="BS12" s="84"/>
      <c r="BT12" s="94" t="s">
        <v>142</v>
      </c>
      <c r="BU12" s="95" t="str">
        <f>BZ7</f>
        <v>-</v>
      </c>
      <c r="BV12" s="95" t="str">
        <f>CA7</f>
        <v>-</v>
      </c>
      <c r="BW12" s="95" t="str">
        <f>CB7</f>
        <v>-</v>
      </c>
      <c r="BX12" s="95" t="str">
        <f>CC7</f>
        <v>-</v>
      </c>
      <c r="BY12" s="95" t="str">
        <f>CD7</f>
        <v>-</v>
      </c>
      <c r="BZ12" s="84"/>
      <c r="CA12" s="84"/>
      <c r="CB12" s="84"/>
      <c r="CC12" s="84"/>
      <c r="CD12" s="84"/>
      <c r="CE12" s="94" t="s">
        <v>142</v>
      </c>
      <c r="CF12" s="95">
        <f>CK7</f>
        <v>11717.4</v>
      </c>
      <c r="CG12" s="95">
        <f>CL7</f>
        <v>17642.5</v>
      </c>
      <c r="CH12" s="95">
        <f>CM7</f>
        <v>18815.8</v>
      </c>
      <c r="CI12" s="95">
        <f>CN7</f>
        <v>22847.9</v>
      </c>
      <c r="CJ12" s="95">
        <f>CO7</f>
        <v>19210.5</v>
      </c>
      <c r="CK12" s="84"/>
      <c r="CL12" s="84"/>
      <c r="CM12" s="84"/>
      <c r="CN12" s="84"/>
      <c r="CO12" s="94" t="s">
        <v>142</v>
      </c>
      <c r="CP12" s="96">
        <f>CU7</f>
        <v>108538</v>
      </c>
      <c r="CQ12" s="96">
        <f>CV7</f>
        <v>58539</v>
      </c>
      <c r="CR12" s="96">
        <f>CW7</f>
        <v>37685</v>
      </c>
      <c r="CS12" s="96">
        <f>CX7</f>
        <v>2390</v>
      </c>
      <c r="CT12" s="96">
        <f>CY7</f>
        <v>32739</v>
      </c>
      <c r="CU12" s="84"/>
      <c r="CV12" s="84"/>
      <c r="CW12" s="84"/>
      <c r="CX12" s="84"/>
      <c r="CY12" s="84"/>
      <c r="CZ12" s="94" t="s">
        <v>142</v>
      </c>
      <c r="DA12" s="95">
        <f>DF7</f>
        <v>35.9</v>
      </c>
      <c r="DB12" s="95">
        <f>DG7</f>
        <v>35.299999999999997</v>
      </c>
      <c r="DC12" s="95">
        <f>DH7</f>
        <v>32.299999999999997</v>
      </c>
      <c r="DD12" s="95">
        <f>DI7</f>
        <v>35.799999999999997</v>
      </c>
      <c r="DE12" s="95">
        <f>DJ7</f>
        <v>31.7</v>
      </c>
      <c r="DF12" s="84"/>
      <c r="DG12" s="84"/>
      <c r="DH12" s="84"/>
      <c r="DI12" s="84"/>
      <c r="DJ12" s="94" t="s">
        <v>142</v>
      </c>
      <c r="DK12" s="95">
        <f>DP7</f>
        <v>23</v>
      </c>
      <c r="DL12" s="95">
        <f>DQ7</f>
        <v>14.6</v>
      </c>
      <c r="DM12" s="95">
        <f>DR7</f>
        <v>17.3</v>
      </c>
      <c r="DN12" s="95">
        <f>DS7</f>
        <v>14.6</v>
      </c>
      <c r="DO12" s="95">
        <f>DT7</f>
        <v>11.9</v>
      </c>
      <c r="DP12" s="84"/>
      <c r="DQ12" s="84"/>
      <c r="DR12" s="84"/>
      <c r="DS12" s="84"/>
      <c r="DT12" s="94" t="s">
        <v>142</v>
      </c>
      <c r="DU12" s="95">
        <f>DZ7</f>
        <v>106.8</v>
      </c>
      <c r="DV12" s="95">
        <f>EA7</f>
        <v>102</v>
      </c>
      <c r="DW12" s="95">
        <f>EB7</f>
        <v>100.7</v>
      </c>
      <c r="DX12" s="95">
        <f>EC7</f>
        <v>100.1</v>
      </c>
      <c r="DY12" s="95">
        <f>ED7</f>
        <v>132.80000000000001</v>
      </c>
      <c r="DZ12" s="84"/>
      <c r="EA12" s="84"/>
      <c r="EB12" s="84"/>
      <c r="EC12" s="84"/>
      <c r="ED12" s="94" t="s">
        <v>142</v>
      </c>
      <c r="EE12" s="95" t="str">
        <f>EJ7</f>
        <v>-</v>
      </c>
      <c r="EF12" s="95" t="str">
        <f>EK7</f>
        <v>-</v>
      </c>
      <c r="EG12" s="95" t="str">
        <f>EL7</f>
        <v>-</v>
      </c>
      <c r="EH12" s="95" t="str">
        <f>EM7</f>
        <v>-</v>
      </c>
      <c r="EI12" s="95" t="str">
        <f>EN7</f>
        <v>-</v>
      </c>
      <c r="EJ12" s="84"/>
      <c r="EK12" s="84"/>
      <c r="EL12" s="84"/>
      <c r="EM12" s="84"/>
      <c r="EN12" s="94" t="s">
        <v>142</v>
      </c>
      <c r="EO12" s="95">
        <f>ET7</f>
        <v>61.5</v>
      </c>
      <c r="EP12" s="95">
        <f>EU7</f>
        <v>74.599999999999994</v>
      </c>
      <c r="EQ12" s="95">
        <f>EV7</f>
        <v>77.099999999999994</v>
      </c>
      <c r="ER12" s="95">
        <f>EW7</f>
        <v>79.8</v>
      </c>
      <c r="ES12" s="95">
        <f>EX7</f>
        <v>88</v>
      </c>
      <c r="ET12" s="84"/>
      <c r="EU12" s="84"/>
      <c r="EV12" s="84"/>
      <c r="EW12" s="84"/>
      <c r="EX12" s="84"/>
      <c r="EY12" s="94" t="s">
        <v>142</v>
      </c>
      <c r="EZ12" s="95" t="str">
        <f>IF($EZ$8,FE7,"-")</f>
        <v>-</v>
      </c>
      <c r="FA12" s="95" t="str">
        <f>IF($EZ$8,FF7,"-")</f>
        <v>-</v>
      </c>
      <c r="FB12" s="95" t="str">
        <f>IF($EZ$8,FG7,"-")</f>
        <v>-</v>
      </c>
      <c r="FC12" s="95" t="str">
        <f>IF($EZ$8,FH7,"-")</f>
        <v>-</v>
      </c>
      <c r="FD12" s="95" t="str">
        <f>IF($EZ$8,FI7,"-")</f>
        <v>-</v>
      </c>
      <c r="FE12" s="84"/>
      <c r="FF12" s="84"/>
      <c r="FG12" s="84"/>
      <c r="FH12" s="84"/>
      <c r="FI12" s="94" t="s">
        <v>142</v>
      </c>
      <c r="FJ12" s="95" t="str">
        <f>IF($FJ$8,FO7,"-")</f>
        <v>-</v>
      </c>
      <c r="FK12" s="95" t="str">
        <f>IF($FJ$8,FP7,"-")</f>
        <v>-</v>
      </c>
      <c r="FL12" s="95" t="str">
        <f>IF($FJ$8,FQ7,"-")</f>
        <v>-</v>
      </c>
      <c r="FM12" s="95" t="str">
        <f>IF($FJ$8,FR7,"-")</f>
        <v>-</v>
      </c>
      <c r="FN12" s="95" t="str">
        <f>IF($FJ$8,FS7,"-")</f>
        <v>-</v>
      </c>
      <c r="FO12" s="84"/>
      <c r="FP12" s="84"/>
      <c r="FQ12" s="84"/>
      <c r="FR12" s="84"/>
      <c r="FS12" s="94" t="s">
        <v>142</v>
      </c>
      <c r="FT12" s="95" t="str">
        <f>IF($FT$8,FY7,"-")</f>
        <v>-</v>
      </c>
      <c r="FU12" s="95" t="str">
        <f>IF($FT$8,FZ7,"-")</f>
        <v>-</v>
      </c>
      <c r="FV12" s="95" t="str">
        <f>IF($FT$8,GA7,"-")</f>
        <v>-</v>
      </c>
      <c r="FW12" s="95" t="str">
        <f>IF($FT$8,GB7,"-")</f>
        <v>-</v>
      </c>
      <c r="FX12" s="95" t="str">
        <f>IF($FT$8,GC7,"-")</f>
        <v>-</v>
      </c>
      <c r="FY12" s="84"/>
      <c r="FZ12" s="84"/>
      <c r="GA12" s="84"/>
      <c r="GB12" s="84"/>
      <c r="GC12" s="94" t="s">
        <v>142</v>
      </c>
      <c r="GD12" s="95" t="str">
        <f>IF($GD$8,GI7,"-")</f>
        <v>-</v>
      </c>
      <c r="GE12" s="95" t="str">
        <f>IF($GD$8,GJ7,"-")</f>
        <v>-</v>
      </c>
      <c r="GF12" s="95" t="str">
        <f>IF($GD$8,GK7,"-")</f>
        <v>-</v>
      </c>
      <c r="GG12" s="95" t="str">
        <f>IF($GD$8,GL7,"-")</f>
        <v>-</v>
      </c>
      <c r="GH12" s="95" t="str">
        <f>IF($GD$8,GM7,"-")</f>
        <v>-</v>
      </c>
      <c r="GI12" s="84"/>
      <c r="GJ12" s="84"/>
      <c r="GK12" s="84"/>
      <c r="GL12" s="84"/>
      <c r="GM12" s="94" t="s">
        <v>142</v>
      </c>
      <c r="GN12" s="95" t="str">
        <f>IF($GN$8,GS7,"-")</f>
        <v>-</v>
      </c>
      <c r="GO12" s="95" t="str">
        <f>IF($GN$8,GT7,"-")</f>
        <v>-</v>
      </c>
      <c r="GP12" s="95" t="str">
        <f>IF($GN$8,GU7,"-")</f>
        <v>-</v>
      </c>
      <c r="GQ12" s="95" t="str">
        <f>IF($GN$8,GV7,"-")</f>
        <v>-</v>
      </c>
      <c r="GR12" s="95" t="str">
        <f>IF($GN$8,GW7,"-")</f>
        <v>-</v>
      </c>
      <c r="GS12" s="84"/>
      <c r="GT12" s="84"/>
      <c r="GU12" s="84"/>
      <c r="GV12" s="84"/>
      <c r="GW12" s="84"/>
      <c r="GX12" s="94" t="s">
        <v>142</v>
      </c>
      <c r="GY12" s="95" t="str">
        <f>IF($GY$8,HD7,"-")</f>
        <v>-</v>
      </c>
      <c r="GZ12" s="95" t="str">
        <f>IF($GY$8,HE7,"-")</f>
        <v>-</v>
      </c>
      <c r="HA12" s="95" t="str">
        <f>IF($GY$8,HF7,"-")</f>
        <v>-</v>
      </c>
      <c r="HB12" s="95" t="str">
        <f>IF($GY$8,HG7,"-")</f>
        <v>-</v>
      </c>
      <c r="HC12" s="95" t="str">
        <f>IF($GY$8,HH7,"-")</f>
        <v>-</v>
      </c>
      <c r="HD12" s="84"/>
      <c r="HE12" s="84"/>
      <c r="HF12" s="84"/>
      <c r="HG12" s="84"/>
      <c r="HH12" s="94" t="s">
        <v>142</v>
      </c>
      <c r="HI12" s="95" t="str">
        <f>IF($HI$8,HN7,"-")</f>
        <v>-</v>
      </c>
      <c r="HJ12" s="95" t="str">
        <f>IF($HI$8,HO7,"-")</f>
        <v>-</v>
      </c>
      <c r="HK12" s="95" t="str">
        <f>IF($HI$8,HP7,"-")</f>
        <v>-</v>
      </c>
      <c r="HL12" s="95" t="str">
        <f>IF($HI$8,HQ7,"-")</f>
        <v>-</v>
      </c>
      <c r="HM12" s="95" t="str">
        <f>IF($HI$8,HR7,"-")</f>
        <v>-</v>
      </c>
      <c r="HN12" s="84"/>
      <c r="HO12" s="84"/>
      <c r="HP12" s="84"/>
      <c r="HQ12" s="84"/>
      <c r="HR12" s="94" t="s">
        <v>142</v>
      </c>
      <c r="HS12" s="95" t="str">
        <f>IF($HS$8,HX7,"-")</f>
        <v>-</v>
      </c>
      <c r="HT12" s="95" t="str">
        <f>IF($HS$8,HY7,"-")</f>
        <v>-</v>
      </c>
      <c r="HU12" s="95" t="str">
        <f>IF($HS$8,HZ7,"-")</f>
        <v>-</v>
      </c>
      <c r="HV12" s="95" t="str">
        <f>IF($HS$8,IA7,"-")</f>
        <v>-</v>
      </c>
      <c r="HW12" s="95" t="str">
        <f>IF($HS$8,IB7,"-")</f>
        <v>-</v>
      </c>
      <c r="HX12" s="84"/>
      <c r="HY12" s="84"/>
      <c r="HZ12" s="84"/>
      <c r="IA12" s="84"/>
      <c r="IB12" s="94" t="s">
        <v>142</v>
      </c>
      <c r="IC12" s="95" t="str">
        <f>IF($IC$8,IH7,"-")</f>
        <v>-</v>
      </c>
      <c r="ID12" s="95" t="str">
        <f>IF($IC$8,II7,"-")</f>
        <v>-</v>
      </c>
      <c r="IE12" s="95" t="str">
        <f>IF($IC$8,IJ7,"-")</f>
        <v>-</v>
      </c>
      <c r="IF12" s="95" t="str">
        <f>IF($IC$8,IK7,"-")</f>
        <v>-</v>
      </c>
      <c r="IG12" s="95" t="str">
        <f>IF($IC$8,IL7,"-")</f>
        <v>-</v>
      </c>
      <c r="IH12" s="84"/>
      <c r="II12" s="84"/>
      <c r="IJ12" s="84"/>
      <c r="IK12" s="84"/>
      <c r="IL12" s="94" t="s">
        <v>142</v>
      </c>
      <c r="IM12" s="95" t="str">
        <f>IF($IM$8,IR7,"-")</f>
        <v>-</v>
      </c>
      <c r="IN12" s="95" t="str">
        <f>IF($IM$8,IS7,"-")</f>
        <v>-</v>
      </c>
      <c r="IO12" s="95" t="str">
        <f>IF($IM$8,IT7,"-")</f>
        <v>-</v>
      </c>
      <c r="IP12" s="95" t="str">
        <f>IF($IM$8,IU7,"-")</f>
        <v>-</v>
      </c>
      <c r="IQ12" s="95" t="str">
        <f>IF($IM$8,IV7,"-")</f>
        <v>-</v>
      </c>
      <c r="IR12" s="84"/>
      <c r="IS12" s="84"/>
      <c r="IT12" s="84"/>
      <c r="IU12" s="84"/>
      <c r="IV12" s="84"/>
      <c r="IW12" s="94" t="s">
        <v>142</v>
      </c>
      <c r="IX12" s="95" t="str">
        <f>IF($IX$8,JC7,"-")</f>
        <v>-</v>
      </c>
      <c r="IY12" s="95" t="str">
        <f>IF($IX$8,JD7,"-")</f>
        <v>-</v>
      </c>
      <c r="IZ12" s="95" t="str">
        <f>IF($IX$8,JE7,"-")</f>
        <v>-</v>
      </c>
      <c r="JA12" s="95" t="str">
        <f>IF($IX$8,JF7,"-")</f>
        <v>-</v>
      </c>
      <c r="JB12" s="95" t="str">
        <f>IF($IX$8,JG7,"-")</f>
        <v>-</v>
      </c>
      <c r="JC12" s="84"/>
      <c r="JD12" s="84"/>
      <c r="JE12" s="84"/>
      <c r="JF12" s="84"/>
      <c r="JG12" s="94" t="s">
        <v>142</v>
      </c>
      <c r="JH12" s="95" t="str">
        <f>IF($JH$8,JM7,"-")</f>
        <v>-</v>
      </c>
      <c r="JI12" s="95" t="str">
        <f>IF($JH$8,JN7,"-")</f>
        <v>-</v>
      </c>
      <c r="JJ12" s="95" t="str">
        <f>IF($JH$8,JO7,"-")</f>
        <v>-</v>
      </c>
      <c r="JK12" s="95" t="str">
        <f>IF($JH$8,JP7,"-")</f>
        <v>-</v>
      </c>
      <c r="JL12" s="95" t="str">
        <f>IF($JH$8,JQ7,"-")</f>
        <v>-</v>
      </c>
      <c r="JM12" s="84"/>
      <c r="JN12" s="84"/>
      <c r="JO12" s="84"/>
      <c r="JP12" s="84"/>
      <c r="JQ12" s="94" t="s">
        <v>142</v>
      </c>
      <c r="JR12" s="95" t="str">
        <f>IF($JR$8,JW7,"-")</f>
        <v>-</v>
      </c>
      <c r="JS12" s="95" t="str">
        <f>IF($JR$8,JX7,"-")</f>
        <v>-</v>
      </c>
      <c r="JT12" s="95" t="str">
        <f>IF($JR$8,JY7,"-")</f>
        <v>-</v>
      </c>
      <c r="JU12" s="95" t="str">
        <f>IF($JR$8,JZ7,"-")</f>
        <v>-</v>
      </c>
      <c r="JV12" s="95" t="str">
        <f>IF($JR$8,KA7,"-")</f>
        <v>-</v>
      </c>
      <c r="JW12" s="84"/>
      <c r="JX12" s="84"/>
      <c r="JY12" s="84"/>
      <c r="JZ12" s="84"/>
      <c r="KA12" s="94" t="s">
        <v>142</v>
      </c>
      <c r="KB12" s="95" t="str">
        <f>IF($KB$8,KG7,"-")</f>
        <v>-</v>
      </c>
      <c r="KC12" s="95" t="str">
        <f>IF($KB$8,KH7,"-")</f>
        <v>-</v>
      </c>
      <c r="KD12" s="95" t="str">
        <f>IF($KB$8,KI7,"-")</f>
        <v>-</v>
      </c>
      <c r="KE12" s="95" t="str">
        <f>IF($KB$8,KJ7,"-")</f>
        <v>-</v>
      </c>
      <c r="KF12" s="95" t="str">
        <f>IF($KB$8,KK7,"-")</f>
        <v>-</v>
      </c>
      <c r="KG12" s="84"/>
      <c r="KH12" s="84"/>
      <c r="KI12" s="84"/>
      <c r="KJ12" s="84"/>
      <c r="KK12" s="94" t="s">
        <v>142</v>
      </c>
      <c r="KL12" s="95" t="str">
        <f>IF($KL$8,KQ7,"-")</f>
        <v>-</v>
      </c>
      <c r="KM12" s="95" t="str">
        <f>IF($KL$8,KR7,"-")</f>
        <v>-</v>
      </c>
      <c r="KN12" s="95" t="str">
        <f>IF($KL$8,KS7,"-")</f>
        <v>-</v>
      </c>
      <c r="KO12" s="95" t="str">
        <f>IF($KL$8,KT7,"-")</f>
        <v>-</v>
      </c>
      <c r="KP12" s="95" t="str">
        <f>IF($KL$8,KU7,"-")</f>
        <v>-</v>
      </c>
      <c r="KQ12" s="84"/>
      <c r="KR12" s="84"/>
      <c r="KS12" s="84"/>
      <c r="KT12" s="84"/>
      <c r="KU12" s="84"/>
      <c r="KV12" s="94" t="s">
        <v>142</v>
      </c>
      <c r="KW12" s="95">
        <f>IF($KW$8,LB7,"-")</f>
        <v>6.4</v>
      </c>
      <c r="KX12" s="95">
        <f>IF($KW$8,LC7,"-")</f>
        <v>13.7</v>
      </c>
      <c r="KY12" s="95">
        <f>IF($KW$8,LD7,"-")</f>
        <v>12</v>
      </c>
      <c r="KZ12" s="95">
        <f>IF($KW$8,LE7,"-")</f>
        <v>14.5</v>
      </c>
      <c r="LA12" s="95">
        <f>IF($KW$8,LF7,"-")</f>
        <v>14.9</v>
      </c>
      <c r="LB12" s="84"/>
      <c r="LC12" s="84"/>
      <c r="LD12" s="84"/>
      <c r="LE12" s="84"/>
      <c r="LF12" s="94" t="s">
        <v>142</v>
      </c>
      <c r="LG12" s="95">
        <f>IF($LG$8,LL7,"-")</f>
        <v>0.2</v>
      </c>
      <c r="LH12" s="95">
        <f>IF($LG$8,LM7,"-")</f>
        <v>2.5</v>
      </c>
      <c r="LI12" s="95">
        <f>IF($LG$8,LN7,"-")</f>
        <v>0.3</v>
      </c>
      <c r="LJ12" s="95">
        <f>IF($LG$8,LO7,"-")</f>
        <v>0.3</v>
      </c>
      <c r="LK12" s="95">
        <f>IF($LG$8,LP7,"-")</f>
        <v>0.3</v>
      </c>
      <c r="LL12" s="84"/>
      <c r="LM12" s="84"/>
      <c r="LN12" s="84"/>
      <c r="LO12" s="84"/>
      <c r="LP12" s="94" t="s">
        <v>142</v>
      </c>
      <c r="LQ12" s="95">
        <f>IF($LQ$8,LV7,"-")</f>
        <v>448</v>
      </c>
      <c r="LR12" s="95">
        <f>IF($LQ$8,LW7,"-")</f>
        <v>259</v>
      </c>
      <c r="LS12" s="95">
        <f>IF($LQ$8,LX7,"-")</f>
        <v>197.2</v>
      </c>
      <c r="LT12" s="95">
        <f>IF($LQ$8,LY7,"-")</f>
        <v>184.6</v>
      </c>
      <c r="LU12" s="95">
        <f>IF($LQ$8,LZ7,"-")</f>
        <v>174.5</v>
      </c>
      <c r="LV12" s="84"/>
      <c r="LW12" s="84"/>
      <c r="LX12" s="84"/>
      <c r="LY12" s="84"/>
      <c r="LZ12" s="94" t="s">
        <v>142</v>
      </c>
      <c r="MA12" s="95" t="str">
        <f>IF($MA$8,MF7,"-")</f>
        <v>-</v>
      </c>
      <c r="MB12" s="95" t="str">
        <f>IF($MA$8,MG7,"-")</f>
        <v>-</v>
      </c>
      <c r="MC12" s="95" t="str">
        <f>IF($MA$8,MH7,"-")</f>
        <v>-</v>
      </c>
      <c r="MD12" s="95" t="str">
        <f>IF($MA$8,MI7,"-")</f>
        <v>-</v>
      </c>
      <c r="ME12" s="95" t="str">
        <f>IF($MA$8,MJ7,"-")</f>
        <v>-</v>
      </c>
      <c r="MF12" s="84"/>
      <c r="MG12" s="84"/>
      <c r="MH12" s="84"/>
      <c r="MI12" s="84"/>
      <c r="MJ12" s="94" t="s">
        <v>142</v>
      </c>
      <c r="MK12" s="95">
        <f>IF($MK$8,MP7,"-")</f>
        <v>100</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143</v>
      </c>
      <c r="AY13" s="95">
        <f>$BI$7</f>
        <v>100</v>
      </c>
      <c r="AZ13" s="95">
        <f>$BI$7</f>
        <v>100</v>
      </c>
      <c r="BA13" s="95">
        <f>$BI$7</f>
        <v>100</v>
      </c>
      <c r="BB13" s="95">
        <f>$BI$7</f>
        <v>100</v>
      </c>
      <c r="BC13" s="95">
        <f>$BI$7</f>
        <v>100</v>
      </c>
      <c r="BD13" s="84"/>
      <c r="BE13" s="84"/>
      <c r="BF13" s="84"/>
      <c r="BG13" s="84"/>
      <c r="BH13" s="84"/>
      <c r="BI13" s="94" t="s">
        <v>143</v>
      </c>
      <c r="BJ13" s="95">
        <f>$BT$7</f>
        <v>100</v>
      </c>
      <c r="BK13" s="95">
        <f>$BT$7</f>
        <v>100</v>
      </c>
      <c r="BL13" s="95">
        <f>$BT$7</f>
        <v>100</v>
      </c>
      <c r="BM13" s="95">
        <f>$BT$7</f>
        <v>100</v>
      </c>
      <c r="BN13" s="95">
        <f>$BT$7</f>
        <v>100</v>
      </c>
      <c r="BO13" s="84"/>
      <c r="BP13" s="84"/>
      <c r="BQ13" s="84"/>
      <c r="BR13" s="84"/>
      <c r="BS13" s="84"/>
      <c r="BT13" s="94" t="s">
        <v>143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144</v>
      </c>
      <c r="C14" s="99"/>
      <c r="D14" s="100"/>
      <c r="E14" s="99"/>
      <c r="F14" s="197" t="s">
        <v>145</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146</v>
      </c>
      <c r="C15" s="196"/>
      <c r="D15" s="100"/>
      <c r="E15" s="97">
        <v>1</v>
      </c>
      <c r="F15" s="196" t="s">
        <v>147</v>
      </c>
      <c r="G15" s="196"/>
      <c r="H15" s="102" t="s">
        <v>148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149</v>
      </c>
      <c r="AY15" s="103"/>
      <c r="AZ15" s="103"/>
      <c r="BA15" s="103"/>
      <c r="BB15" s="103"/>
      <c r="BC15" s="103"/>
      <c r="BD15" s="100"/>
      <c r="BE15" s="100"/>
      <c r="BF15" s="100"/>
      <c r="BG15" s="100"/>
      <c r="BH15" s="100"/>
      <c r="BI15" s="101" t="s">
        <v>149</v>
      </c>
      <c r="BJ15" s="103"/>
      <c r="BK15" s="103"/>
      <c r="BL15" s="103"/>
      <c r="BM15" s="103"/>
      <c r="BN15" s="103"/>
      <c r="BO15" s="100"/>
      <c r="BP15" s="100"/>
      <c r="BQ15" s="100"/>
      <c r="BR15" s="100"/>
      <c r="BS15" s="100"/>
      <c r="BT15" s="101" t="s">
        <v>149</v>
      </c>
      <c r="BU15" s="103"/>
      <c r="BV15" s="103"/>
      <c r="BW15" s="103"/>
      <c r="BX15" s="103"/>
      <c r="BY15" s="103"/>
      <c r="BZ15" s="100"/>
      <c r="CA15" s="100"/>
      <c r="CB15" s="100"/>
      <c r="CC15" s="100"/>
      <c r="CD15" s="100"/>
      <c r="CE15" s="101" t="s">
        <v>149</v>
      </c>
      <c r="CF15" s="103"/>
      <c r="CG15" s="103"/>
      <c r="CH15" s="103"/>
      <c r="CI15" s="103"/>
      <c r="CJ15" s="103"/>
      <c r="CK15" s="100"/>
      <c r="CL15" s="100"/>
      <c r="CM15" s="100"/>
      <c r="CN15" s="100"/>
      <c r="CO15" s="101" t="s">
        <v>149</v>
      </c>
      <c r="CP15" s="103"/>
      <c r="CQ15" s="103"/>
      <c r="CR15" s="103"/>
      <c r="CS15" s="103"/>
      <c r="CT15" s="103"/>
      <c r="CU15" s="100"/>
      <c r="CV15" s="100"/>
      <c r="CW15" s="100"/>
      <c r="CX15" s="100"/>
      <c r="CY15" s="100"/>
      <c r="CZ15" s="101" t="s">
        <v>149</v>
      </c>
      <c r="DA15" s="103"/>
      <c r="DB15" s="103"/>
      <c r="DC15" s="103"/>
      <c r="DD15" s="103"/>
      <c r="DE15" s="103"/>
      <c r="DF15" s="100"/>
      <c r="DG15" s="100"/>
      <c r="DH15" s="100"/>
      <c r="DI15" s="100"/>
      <c r="DJ15" s="101" t="s">
        <v>149</v>
      </c>
      <c r="DK15" s="103"/>
      <c r="DL15" s="103"/>
      <c r="DM15" s="103"/>
      <c r="DN15" s="103"/>
      <c r="DO15" s="103"/>
      <c r="DP15" s="100"/>
      <c r="DQ15" s="100"/>
      <c r="DR15" s="100"/>
      <c r="DS15" s="100"/>
      <c r="DT15" s="101" t="s">
        <v>149</v>
      </c>
      <c r="DU15" s="103"/>
      <c r="DV15" s="103"/>
      <c r="DW15" s="103"/>
      <c r="DX15" s="103"/>
      <c r="DY15" s="103"/>
      <c r="DZ15" s="100"/>
      <c r="EA15" s="100"/>
      <c r="EB15" s="100"/>
      <c r="EC15" s="100"/>
      <c r="ED15" s="101" t="s">
        <v>149</v>
      </c>
      <c r="EE15" s="103"/>
      <c r="EF15" s="103"/>
      <c r="EG15" s="103"/>
      <c r="EH15" s="103"/>
      <c r="EI15" s="103"/>
      <c r="EJ15" s="100"/>
      <c r="EK15" s="100"/>
      <c r="EL15" s="100"/>
      <c r="EM15" s="100"/>
      <c r="EN15" s="101" t="s">
        <v>149</v>
      </c>
      <c r="EO15" s="103"/>
      <c r="EP15" s="103"/>
      <c r="EQ15" s="103"/>
      <c r="ER15" s="103"/>
      <c r="ES15" s="103"/>
      <c r="ET15" s="100"/>
      <c r="EU15" s="100"/>
      <c r="EV15" s="100"/>
      <c r="EW15" s="100"/>
      <c r="EX15" s="100"/>
      <c r="EY15" s="101" t="s">
        <v>149</v>
      </c>
      <c r="EZ15" s="103"/>
      <c r="FA15" s="103"/>
      <c r="FB15" s="103"/>
      <c r="FC15" s="103"/>
      <c r="FD15" s="103"/>
      <c r="FE15" s="100"/>
      <c r="FF15" s="100"/>
      <c r="FG15" s="100"/>
      <c r="FH15" s="100"/>
      <c r="FI15" s="101" t="s">
        <v>149</v>
      </c>
      <c r="FJ15" s="103"/>
      <c r="FK15" s="103"/>
      <c r="FL15" s="103"/>
      <c r="FM15" s="103"/>
      <c r="FN15" s="103"/>
      <c r="FO15" s="100"/>
      <c r="FP15" s="100"/>
      <c r="FQ15" s="100"/>
      <c r="FR15" s="100"/>
      <c r="FS15" s="101" t="s">
        <v>149</v>
      </c>
      <c r="FT15" s="103"/>
      <c r="FU15" s="103"/>
      <c r="FV15" s="103"/>
      <c r="FW15" s="103"/>
      <c r="FX15" s="103"/>
      <c r="FY15" s="100"/>
      <c r="FZ15" s="100"/>
      <c r="GA15" s="100"/>
      <c r="GB15" s="100"/>
      <c r="GC15" s="101" t="s">
        <v>149</v>
      </c>
      <c r="GD15" s="103"/>
      <c r="GE15" s="103"/>
      <c r="GF15" s="103"/>
      <c r="GG15" s="103"/>
      <c r="GH15" s="103"/>
      <c r="GI15" s="100"/>
      <c r="GJ15" s="100"/>
      <c r="GK15" s="100"/>
      <c r="GL15" s="100"/>
      <c r="GM15" s="101" t="s">
        <v>149</v>
      </c>
      <c r="GN15" s="103"/>
      <c r="GO15" s="103"/>
      <c r="GP15" s="103"/>
      <c r="GQ15" s="103"/>
      <c r="GR15" s="103"/>
      <c r="GS15" s="100"/>
      <c r="GT15" s="100"/>
      <c r="GU15" s="100"/>
      <c r="GV15" s="100"/>
      <c r="GW15" s="100"/>
      <c r="GX15" s="101" t="s">
        <v>149</v>
      </c>
      <c r="GY15" s="103"/>
      <c r="GZ15" s="103"/>
      <c r="HA15" s="103"/>
      <c r="HB15" s="103"/>
      <c r="HC15" s="103"/>
      <c r="HD15" s="100"/>
      <c r="HE15" s="100"/>
      <c r="HF15" s="100"/>
      <c r="HG15" s="100"/>
      <c r="HH15" s="101" t="s">
        <v>149</v>
      </c>
      <c r="HI15" s="103"/>
      <c r="HJ15" s="103"/>
      <c r="HK15" s="103"/>
      <c r="HL15" s="103"/>
      <c r="HM15" s="103"/>
      <c r="HN15" s="100"/>
      <c r="HO15" s="100"/>
      <c r="HP15" s="100"/>
      <c r="HQ15" s="100"/>
      <c r="HR15" s="101" t="s">
        <v>149</v>
      </c>
      <c r="HS15" s="103"/>
      <c r="HT15" s="103"/>
      <c r="HU15" s="103"/>
      <c r="HV15" s="103"/>
      <c r="HW15" s="103"/>
      <c r="HX15" s="100"/>
      <c r="HY15" s="100"/>
      <c r="HZ15" s="100"/>
      <c r="IA15" s="100"/>
      <c r="IB15" s="101" t="s">
        <v>149</v>
      </c>
      <c r="IC15" s="103"/>
      <c r="ID15" s="103"/>
      <c r="IE15" s="103"/>
      <c r="IF15" s="103"/>
      <c r="IG15" s="103"/>
      <c r="IH15" s="100"/>
      <c r="II15" s="100"/>
      <c r="IJ15" s="100"/>
      <c r="IK15" s="100"/>
      <c r="IL15" s="101" t="s">
        <v>149</v>
      </c>
      <c r="IM15" s="103"/>
      <c r="IN15" s="103"/>
      <c r="IO15" s="103"/>
      <c r="IP15" s="103"/>
      <c r="IQ15" s="103"/>
      <c r="IR15" s="100"/>
      <c r="IS15" s="100"/>
      <c r="IT15" s="100"/>
      <c r="IU15" s="100"/>
      <c r="IV15" s="100"/>
      <c r="IW15" s="101" t="s">
        <v>149</v>
      </c>
      <c r="IX15" s="103"/>
      <c r="IY15" s="103"/>
      <c r="IZ15" s="103"/>
      <c r="JA15" s="103"/>
      <c r="JB15" s="103"/>
      <c r="JC15" s="100"/>
      <c r="JD15" s="100"/>
      <c r="JE15" s="100"/>
      <c r="JF15" s="100"/>
      <c r="JG15" s="101" t="s">
        <v>149</v>
      </c>
      <c r="JH15" s="103"/>
      <c r="JI15" s="103"/>
      <c r="JJ15" s="103"/>
      <c r="JK15" s="103"/>
      <c r="JL15" s="103"/>
      <c r="JM15" s="100"/>
      <c r="JN15" s="100"/>
      <c r="JO15" s="100"/>
      <c r="JP15" s="100"/>
      <c r="JQ15" s="101" t="s">
        <v>149</v>
      </c>
      <c r="JR15" s="103"/>
      <c r="JS15" s="103"/>
      <c r="JT15" s="103"/>
      <c r="JU15" s="103"/>
      <c r="JV15" s="103"/>
      <c r="JW15" s="100"/>
      <c r="JX15" s="100"/>
      <c r="JY15" s="100"/>
      <c r="JZ15" s="100"/>
      <c r="KA15" s="101" t="s">
        <v>149</v>
      </c>
      <c r="KB15" s="103"/>
      <c r="KC15" s="103"/>
      <c r="KD15" s="103"/>
      <c r="KE15" s="103"/>
      <c r="KF15" s="103"/>
      <c r="KG15" s="100"/>
      <c r="KH15" s="100"/>
      <c r="KI15" s="100"/>
      <c r="KJ15" s="100"/>
      <c r="KK15" s="101" t="s">
        <v>149</v>
      </c>
      <c r="KL15" s="103"/>
      <c r="KM15" s="103"/>
      <c r="KN15" s="103"/>
      <c r="KO15" s="103"/>
      <c r="KP15" s="103"/>
      <c r="KQ15" s="100"/>
      <c r="KR15" s="100"/>
      <c r="KS15" s="100"/>
      <c r="KT15" s="100"/>
      <c r="KU15" s="100"/>
      <c r="KV15" s="101" t="s">
        <v>149</v>
      </c>
      <c r="KW15" s="103"/>
      <c r="KX15" s="103"/>
      <c r="KY15" s="103"/>
      <c r="KZ15" s="103"/>
      <c r="LA15" s="103"/>
      <c r="LB15" s="100"/>
      <c r="LC15" s="100"/>
      <c r="LD15" s="100"/>
      <c r="LE15" s="100"/>
      <c r="LF15" s="101" t="s">
        <v>149</v>
      </c>
      <c r="LG15" s="103"/>
      <c r="LH15" s="103"/>
      <c r="LI15" s="103"/>
      <c r="LJ15" s="103"/>
      <c r="LK15" s="103"/>
      <c r="LL15" s="100"/>
      <c r="LM15" s="100"/>
      <c r="LN15" s="100"/>
      <c r="LO15" s="100"/>
      <c r="LP15" s="101" t="s">
        <v>149</v>
      </c>
      <c r="LQ15" s="103"/>
      <c r="LR15" s="103"/>
      <c r="LS15" s="103"/>
      <c r="LT15" s="103"/>
      <c r="LU15" s="103"/>
      <c r="LV15" s="100"/>
      <c r="LW15" s="100"/>
      <c r="LX15" s="100"/>
      <c r="LY15" s="100"/>
      <c r="LZ15" s="101" t="s">
        <v>149</v>
      </c>
      <c r="MA15" s="103"/>
      <c r="MB15" s="103"/>
      <c r="MC15" s="103"/>
      <c r="MD15" s="103"/>
      <c r="ME15" s="103"/>
      <c r="MF15" s="100"/>
      <c r="MG15" s="100"/>
      <c r="MH15" s="100"/>
      <c r="MI15" s="100"/>
      <c r="MJ15" s="101" t="s">
        <v>149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150</v>
      </c>
      <c r="C16" s="196"/>
      <c r="D16" s="100"/>
      <c r="E16" s="97">
        <f>E15+1</f>
        <v>2</v>
      </c>
      <c r="F16" s="196" t="s">
        <v>151</v>
      </c>
      <c r="G16" s="196"/>
      <c r="H16" s="102" t="s">
        <v>152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153</v>
      </c>
      <c r="C17" s="196"/>
      <c r="D17" s="100"/>
      <c r="E17" s="97">
        <f t="shared" ref="E17" si="8">E16+1</f>
        <v>3</v>
      </c>
      <c r="F17" s="196" t="s">
        <v>154</v>
      </c>
      <c r="G17" s="196"/>
      <c r="H17" s="102" t="s">
        <v>155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156</v>
      </c>
      <c r="AY17" s="106">
        <f>IF(AY7="-",NA(),AY7)</f>
        <v>100</v>
      </c>
      <c r="AZ17" s="106">
        <f t="shared" ref="AZ17:BC17" si="9">IF(AZ7="-",NA(),AZ7)</f>
        <v>126.5</v>
      </c>
      <c r="BA17" s="106">
        <f t="shared" si="9"/>
        <v>135.30000000000001</v>
      </c>
      <c r="BB17" s="106">
        <f t="shared" si="9"/>
        <v>110.9</v>
      </c>
      <c r="BC17" s="106">
        <f t="shared" si="9"/>
        <v>106.9</v>
      </c>
      <c r="BD17" s="100"/>
      <c r="BE17" s="100"/>
      <c r="BF17" s="100"/>
      <c r="BG17" s="100"/>
      <c r="BH17" s="100"/>
      <c r="BI17" s="105" t="s">
        <v>157</v>
      </c>
      <c r="BJ17" s="106">
        <f>IF(BJ7="-",NA(),BJ7)</f>
        <v>0</v>
      </c>
      <c r="BK17" s="106">
        <f t="shared" ref="BK17:BN17" si="10">IF(BK7="-",NA(),BK7)</f>
        <v>3420.6</v>
      </c>
      <c r="BL17" s="106">
        <f t="shared" si="10"/>
        <v>2347.5</v>
      </c>
      <c r="BM17" s="106">
        <f t="shared" si="10"/>
        <v>2119.4</v>
      </c>
      <c r="BN17" s="106">
        <f t="shared" si="10"/>
        <v>625.29999999999995</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32200</v>
      </c>
      <c r="CG17" s="106">
        <f t="shared" ref="CG17:CJ17" si="12">IF(CG7="-",NA(),CG7)</f>
        <v>38826.199999999997</v>
      </c>
      <c r="CH17" s="106">
        <f t="shared" si="12"/>
        <v>36410.400000000001</v>
      </c>
      <c r="CI17" s="106">
        <f t="shared" si="12"/>
        <v>38442.699999999997</v>
      </c>
      <c r="CJ17" s="106">
        <f t="shared" si="12"/>
        <v>39317.599999999999</v>
      </c>
      <c r="CK17" s="100"/>
      <c r="CL17" s="100"/>
      <c r="CM17" s="100"/>
      <c r="CN17" s="100"/>
      <c r="CO17" s="105" t="s">
        <v>158</v>
      </c>
      <c r="CP17" s="107">
        <f>IF(CP7="-",NA(),CP7)</f>
        <v>-161</v>
      </c>
      <c r="CQ17" s="107">
        <f t="shared" ref="CQ17:CT17" si="13">IF(CQ7="-",NA(),CQ7)</f>
        <v>67055</v>
      </c>
      <c r="CR17" s="107">
        <f t="shared" si="13"/>
        <v>124896</v>
      </c>
      <c r="CS17" s="107">
        <f t="shared" si="13"/>
        <v>118447</v>
      </c>
      <c r="CT17" s="107">
        <f t="shared" si="13"/>
        <v>107797</v>
      </c>
      <c r="CU17" s="100"/>
      <c r="CV17" s="100"/>
      <c r="CW17" s="100"/>
      <c r="CX17" s="100"/>
      <c r="CY17" s="100"/>
      <c r="CZ17" s="105" t="s">
        <v>158</v>
      </c>
      <c r="DA17" s="106">
        <f>IF(DA7="-",NA(),DA7)</f>
        <v>0</v>
      </c>
      <c r="DB17" s="106">
        <f t="shared" ref="DB17:DE17" si="14">IF(DB7="-",NA(),DB7)</f>
        <v>18.2</v>
      </c>
      <c r="DC17" s="106">
        <f t="shared" si="14"/>
        <v>10.6</v>
      </c>
      <c r="DD17" s="106">
        <f t="shared" si="14"/>
        <v>17.7</v>
      </c>
      <c r="DE17" s="106">
        <f t="shared" si="14"/>
        <v>16.399999999999999</v>
      </c>
      <c r="DF17" s="100"/>
      <c r="DG17" s="100"/>
      <c r="DH17" s="100"/>
      <c r="DI17" s="100"/>
      <c r="DJ17" s="105" t="s">
        <v>158</v>
      </c>
      <c r="DK17" s="106">
        <f>IF(DK7="-",NA(),DK7)</f>
        <v>0</v>
      </c>
      <c r="DL17" s="106">
        <f t="shared" ref="DL17:DO17" si="15">IF(DL7="-",NA(),DL7)</f>
        <v>0</v>
      </c>
      <c r="DM17" s="106">
        <f t="shared" si="15"/>
        <v>0.9</v>
      </c>
      <c r="DN17" s="106">
        <f t="shared" si="15"/>
        <v>1.2</v>
      </c>
      <c r="DO17" s="106">
        <f t="shared" si="15"/>
        <v>3</v>
      </c>
      <c r="DP17" s="100"/>
      <c r="DQ17" s="100"/>
      <c r="DR17" s="100"/>
      <c r="DS17" s="100"/>
      <c r="DT17" s="105" t="s">
        <v>158</v>
      </c>
      <c r="DU17" s="106" t="e">
        <f>IF(DU7="-",NA(),DU7)</f>
        <v>#N/A</v>
      </c>
      <c r="DV17" s="106">
        <f t="shared" ref="DV17:DY17" si="16">IF(DV7="-",NA(),DV7)</f>
        <v>933.5</v>
      </c>
      <c r="DW17" s="106">
        <f t="shared" si="16"/>
        <v>737.1</v>
      </c>
      <c r="DX17" s="106">
        <f t="shared" si="16"/>
        <v>433.3</v>
      </c>
      <c r="DY17" s="106">
        <f t="shared" si="16"/>
        <v>416.8</v>
      </c>
      <c r="DZ17" s="100"/>
      <c r="EA17" s="100"/>
      <c r="EB17" s="100"/>
      <c r="EC17" s="100"/>
      <c r="ED17" s="105" t="s">
        <v>156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100</v>
      </c>
      <c r="EP17" s="106">
        <f t="shared" ref="EP17:ES17" si="18">IF(EP7="-",NA(),EP7)</f>
        <v>100</v>
      </c>
      <c r="EQ17" s="106">
        <f t="shared" si="18"/>
        <v>100</v>
      </c>
      <c r="ER17" s="106">
        <f t="shared" si="18"/>
        <v>99.3</v>
      </c>
      <c r="ES17" s="106">
        <f t="shared" si="18"/>
        <v>97.1</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156</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156</v>
      </c>
      <c r="KW17" s="106">
        <f>IF(KW7="-",NA(),KW7)</f>
        <v>0</v>
      </c>
      <c r="KX17" s="106">
        <f t="shared" ref="KX17:LA17" si="34">IF(KX7="-",NA(),KX7)</f>
        <v>18.2</v>
      </c>
      <c r="KY17" s="106">
        <f t="shared" si="34"/>
        <v>10.6</v>
      </c>
      <c r="KZ17" s="106">
        <f t="shared" si="34"/>
        <v>17.7</v>
      </c>
      <c r="LA17" s="106">
        <f t="shared" si="34"/>
        <v>16.399999999999999</v>
      </c>
      <c r="LB17" s="100"/>
      <c r="LC17" s="100"/>
      <c r="LD17" s="100"/>
      <c r="LE17" s="100"/>
      <c r="LF17" s="105" t="s">
        <v>159</v>
      </c>
      <c r="LG17" s="106">
        <f>IF(LG7="-",NA(),LG7)</f>
        <v>0</v>
      </c>
      <c r="LH17" s="106">
        <f t="shared" ref="LH17:LK17" si="35">IF(LH7="-",NA(),LH7)</f>
        <v>0</v>
      </c>
      <c r="LI17" s="106">
        <f t="shared" si="35"/>
        <v>0.9</v>
      </c>
      <c r="LJ17" s="106">
        <f t="shared" si="35"/>
        <v>1.2</v>
      </c>
      <c r="LK17" s="106">
        <f t="shared" si="35"/>
        <v>3</v>
      </c>
      <c r="LL17" s="100"/>
      <c r="LM17" s="100"/>
      <c r="LN17" s="100"/>
      <c r="LO17" s="100"/>
      <c r="LP17" s="105" t="s">
        <v>156</v>
      </c>
      <c r="LQ17" s="106" t="e">
        <f>IF(LQ7="-",NA(),LQ7)</f>
        <v>#N/A</v>
      </c>
      <c r="LR17" s="106">
        <f t="shared" ref="LR17:LU17" si="36">IF(LR7="-",NA(),LR7)</f>
        <v>933.5</v>
      </c>
      <c r="LS17" s="106">
        <f t="shared" si="36"/>
        <v>737.1</v>
      </c>
      <c r="LT17" s="106">
        <f t="shared" si="36"/>
        <v>433.3</v>
      </c>
      <c r="LU17" s="106">
        <f t="shared" si="36"/>
        <v>416.8</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f>IF(MK7="-",NA(),MK7)</f>
        <v>100</v>
      </c>
      <c r="ML17" s="106">
        <f t="shared" ref="ML17:MO17" si="38">IF(ML7="-",NA(),ML7)</f>
        <v>100</v>
      </c>
      <c r="MM17" s="106">
        <f t="shared" si="38"/>
        <v>100</v>
      </c>
      <c r="MN17" s="106">
        <f t="shared" si="38"/>
        <v>99.3</v>
      </c>
      <c r="MO17" s="106">
        <f t="shared" si="38"/>
        <v>97.1</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161</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161</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162</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162</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163</v>
      </c>
      <c r="DK18" s="106">
        <f>IF(DP7="-",NA(),DP7)</f>
        <v>23</v>
      </c>
      <c r="DL18" s="106">
        <f t="shared" ref="DL18:DO18" si="45">IF(DQ7="-",NA(),DQ7)</f>
        <v>14.6</v>
      </c>
      <c r="DM18" s="106">
        <f t="shared" si="45"/>
        <v>17.3</v>
      </c>
      <c r="DN18" s="106">
        <f t="shared" si="45"/>
        <v>14.6</v>
      </c>
      <c r="DO18" s="106">
        <f t="shared" si="45"/>
        <v>11.9</v>
      </c>
      <c r="DP18" s="100"/>
      <c r="DQ18" s="100"/>
      <c r="DR18" s="100"/>
      <c r="DS18" s="100"/>
      <c r="DT18" s="105" t="s">
        <v>163</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161</v>
      </c>
      <c r="KW18" s="106">
        <f>IF(OR(NOT($KW$8),LB7="-"),NA(),LB7)</f>
        <v>6.4</v>
      </c>
      <c r="KX18" s="106">
        <f>IF(OR(NOT($KW$8),LC7="-"),NA(),LC7)</f>
        <v>13.7</v>
      </c>
      <c r="KY18" s="106">
        <f>IF(OR(NOT($KW$8),LD7="-"),NA(),LD7)</f>
        <v>12</v>
      </c>
      <c r="KZ18" s="106">
        <f>IF(OR(NOT($KW$8),LE7="-"),NA(),LE7)</f>
        <v>14.5</v>
      </c>
      <c r="LA18" s="106">
        <f>IF(OR(NOT($KW$8),LF7="-"),NA(),LF7)</f>
        <v>14.9</v>
      </c>
      <c r="LB18" s="100"/>
      <c r="LC18" s="100"/>
      <c r="LD18" s="100"/>
      <c r="LE18" s="100"/>
      <c r="LF18" s="105" t="s">
        <v>162</v>
      </c>
      <c r="LG18" s="106">
        <f>IF(OR(NOT($LG$8),LL7="-"),NA(),LL7)</f>
        <v>0.2</v>
      </c>
      <c r="LH18" s="106">
        <f>IF(OR(NOT($LG$8),LM7="-"),NA(),LM7)</f>
        <v>2.5</v>
      </c>
      <c r="LI18" s="106">
        <f>IF(OR(NOT($LG$8),LN7="-"),NA(),LN7)</f>
        <v>0.3</v>
      </c>
      <c r="LJ18" s="106">
        <f>IF(OR(NOT($LG$8),LO7="-"),NA(),LO7)</f>
        <v>0.3</v>
      </c>
      <c r="LK18" s="106">
        <f>IF(OR(NOT($LG$8),LP7="-"),NA(),LP7)</f>
        <v>0.3</v>
      </c>
      <c r="LL18" s="100"/>
      <c r="LM18" s="100"/>
      <c r="LN18" s="100"/>
      <c r="LO18" s="100"/>
      <c r="LP18" s="105" t="s">
        <v>161</v>
      </c>
      <c r="LQ18" s="106">
        <f>IF(OR(NOT($LQ$8),LV7="-"),NA(),LV7)</f>
        <v>448</v>
      </c>
      <c r="LR18" s="106">
        <f>IF(OR(NOT($LQ$8),LW7="-"),NA(),LW7)</f>
        <v>259</v>
      </c>
      <c r="LS18" s="106">
        <f>IF(OR(NOT($LQ$8),LX7="-"),NA(),LX7)</f>
        <v>197.2</v>
      </c>
      <c r="LT18" s="106">
        <f>IF(OR(NOT($LQ$8),LY7="-"),NA(),LY7)</f>
        <v>184.6</v>
      </c>
      <c r="LU18" s="106">
        <f>IF(OR(NOT($LQ$8),LZ7="-"),NA(),LZ7)</f>
        <v>174.5</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f>IF(OR(NOT($MK$8),MP7="-"),NA(),MP7)</f>
        <v>100</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143</v>
      </c>
      <c r="AY19" s="106">
        <f>$BI$7</f>
        <v>100</v>
      </c>
      <c r="AZ19" s="106">
        <f t="shared" ref="AZ19:BC19" si="49">$BI$7</f>
        <v>100</v>
      </c>
      <c r="BA19" s="106">
        <f t="shared" si="49"/>
        <v>100</v>
      </c>
      <c r="BB19" s="106">
        <f t="shared" si="49"/>
        <v>100</v>
      </c>
      <c r="BC19" s="106">
        <f t="shared" si="49"/>
        <v>100</v>
      </c>
      <c r="BD19" s="100"/>
      <c r="BE19" s="100"/>
      <c r="BF19" s="100"/>
      <c r="BG19" s="100"/>
      <c r="BH19" s="100"/>
      <c r="BI19" s="108" t="s">
        <v>143</v>
      </c>
      <c r="BJ19" s="106">
        <f>$BT$7</f>
        <v>100</v>
      </c>
      <c r="BK19" s="106">
        <f>$BT$7</f>
        <v>100</v>
      </c>
      <c r="BL19" s="106">
        <f>$BT$7</f>
        <v>100</v>
      </c>
      <c r="BM19" s="106">
        <f>$BT$7</f>
        <v>100</v>
      </c>
      <c r="BN19" s="106">
        <f>$BT$7</f>
        <v>100</v>
      </c>
      <c r="BO19" s="100"/>
      <c r="BP19" s="100"/>
      <c r="BQ19" s="100"/>
      <c r="BR19" s="100"/>
      <c r="BS19" s="100"/>
      <c r="BT19" s="108" t="s">
        <v>143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8" t="s">
        <v>169</v>
      </c>
      <c r="F22" s="199"/>
      <c r="G22" s="199"/>
      <c r="H22" s="199"/>
      <c r="I22" s="200"/>
    </row>
    <row r="23" spans="1:374" x14ac:dyDescent="0.15">
      <c r="A23" s="97">
        <f t="shared" si="7"/>
        <v>9</v>
      </c>
      <c r="B23" s="196" t="s">
        <v>170</v>
      </c>
      <c r="C23" s="196"/>
      <c r="D23" s="100"/>
      <c r="E23" s="201"/>
      <c r="F23" s="202"/>
      <c r="G23" s="202"/>
      <c r="H23" s="202"/>
      <c r="I23" s="203"/>
    </row>
    <row r="24" spans="1:374" x14ac:dyDescent="0.15">
      <c r="A24" s="97">
        <f t="shared" si="7"/>
        <v>10</v>
      </c>
      <c r="B24" s="196" t="s">
        <v>171</v>
      </c>
      <c r="C24" s="196"/>
      <c r="D24" s="100"/>
      <c r="E24" s="201"/>
      <c r="F24" s="202"/>
      <c r="G24" s="202"/>
      <c r="H24" s="202"/>
      <c r="I24" s="203"/>
    </row>
    <row r="25" spans="1:374" x14ac:dyDescent="0.15">
      <c r="A25" s="97">
        <f t="shared" si="7"/>
        <v>11</v>
      </c>
      <c r="B25" s="196" t="s">
        <v>172</v>
      </c>
      <c r="C25" s="196"/>
      <c r="D25" s="100"/>
      <c r="E25" s="201"/>
      <c r="F25" s="202"/>
      <c r="G25" s="202"/>
      <c r="H25" s="202"/>
      <c r="I25" s="203"/>
    </row>
    <row r="26" spans="1:374" x14ac:dyDescent="0.15">
      <c r="A26" s="97">
        <f t="shared" si="7"/>
        <v>12</v>
      </c>
      <c r="B26" s="196" t="s">
        <v>173</v>
      </c>
      <c r="C26" s="196"/>
      <c r="D26" s="100"/>
      <c r="E26" s="201"/>
      <c r="F26" s="202"/>
      <c r="G26" s="202"/>
      <c r="H26" s="202"/>
      <c r="I26" s="203"/>
    </row>
    <row r="27" spans="1:374" x14ac:dyDescent="0.15">
      <c r="A27" s="97">
        <f t="shared" si="7"/>
        <v>13</v>
      </c>
      <c r="B27" s="196" t="s">
        <v>174</v>
      </c>
      <c r="C27" s="196"/>
      <c r="D27" s="100"/>
      <c r="E27" s="201"/>
      <c r="F27" s="202"/>
      <c r="G27" s="202"/>
      <c r="H27" s="202"/>
      <c r="I27" s="203"/>
    </row>
    <row r="28" spans="1:374" x14ac:dyDescent="0.15">
      <c r="A28" s="97">
        <f t="shared" si="7"/>
        <v>14</v>
      </c>
      <c r="B28" s="196" t="s">
        <v>175</v>
      </c>
      <c r="C28" s="196"/>
      <c r="D28" s="100"/>
      <c r="E28" s="201"/>
      <c r="F28" s="202"/>
      <c r="G28" s="202"/>
      <c r="H28" s="202"/>
      <c r="I28" s="203"/>
    </row>
    <row r="29" spans="1:374" x14ac:dyDescent="0.15">
      <c r="A29" s="97">
        <f t="shared" si="7"/>
        <v>15</v>
      </c>
      <c r="B29" s="196" t="s">
        <v>176</v>
      </c>
      <c r="C29" s="196"/>
      <c r="D29" s="100"/>
      <c r="E29" s="201"/>
      <c r="F29" s="202"/>
      <c r="G29" s="202"/>
      <c r="H29" s="202"/>
      <c r="I29" s="203"/>
    </row>
    <row r="30" spans="1:374" x14ac:dyDescent="0.15">
      <c r="A30" s="97">
        <f t="shared" si="7"/>
        <v>16</v>
      </c>
      <c r="B30" s="196" t="s">
        <v>177</v>
      </c>
      <c r="C30" s="196"/>
      <c r="D30" s="100"/>
      <c r="E30" s="201"/>
      <c r="F30" s="202"/>
      <c r="G30" s="202"/>
      <c r="H30" s="202"/>
      <c r="I30" s="203"/>
    </row>
    <row r="31" spans="1:374" x14ac:dyDescent="0.15">
      <c r="A31" s="97">
        <f t="shared" si="7"/>
        <v>17</v>
      </c>
      <c r="B31" s="196" t="s">
        <v>178</v>
      </c>
      <c r="C31" s="196"/>
      <c r="D31" s="100"/>
      <c r="E31" s="201"/>
      <c r="F31" s="202"/>
      <c r="G31" s="202"/>
      <c r="H31" s="202"/>
      <c r="I31" s="203"/>
    </row>
    <row r="32" spans="1:374" x14ac:dyDescent="0.15">
      <c r="A32" s="97">
        <f t="shared" si="7"/>
        <v>18</v>
      </c>
      <c r="B32" s="196" t="s">
        <v>179</v>
      </c>
      <c r="C32" s="196"/>
      <c r="D32" s="100"/>
      <c r="E32" s="201"/>
      <c r="F32" s="202"/>
      <c r="G32" s="202"/>
      <c r="H32" s="202"/>
      <c r="I32" s="203"/>
    </row>
    <row r="33" spans="1:16" x14ac:dyDescent="0.15">
      <c r="A33" s="97">
        <f t="shared" si="7"/>
        <v>19</v>
      </c>
      <c r="B33" s="196" t="s">
        <v>180</v>
      </c>
      <c r="C33" s="196"/>
      <c r="D33" s="100"/>
      <c r="E33" s="201"/>
      <c r="F33" s="202"/>
      <c r="G33" s="202"/>
      <c r="H33" s="202"/>
      <c r="I33" s="203"/>
    </row>
    <row r="34" spans="1:16" x14ac:dyDescent="0.15">
      <c r="A34" s="97">
        <f t="shared" si="7"/>
        <v>20</v>
      </c>
      <c r="B34" s="196" t="s">
        <v>181</v>
      </c>
      <c r="C34" s="196"/>
      <c r="D34" s="100"/>
      <c r="E34" s="201"/>
      <c r="F34" s="202"/>
      <c r="G34" s="202"/>
      <c r="H34" s="202"/>
      <c r="I34" s="203"/>
    </row>
    <row r="35" spans="1:16" ht="25.5" customHeight="1" x14ac:dyDescent="0.15">
      <c r="E35" s="204"/>
      <c r="F35" s="205"/>
      <c r="G35" s="205"/>
      <c r="H35" s="205"/>
      <c r="I35" s="206"/>
    </row>
    <row r="36" spans="1:16" x14ac:dyDescent="0.15">
      <c r="A36" t="s">
        <v>182</v>
      </c>
      <c r="B36" t="s">
        <v>183</v>
      </c>
    </row>
    <row r="37" spans="1:16" x14ac:dyDescent="0.15">
      <c r="A37" t="s">
        <v>184</v>
      </c>
      <c r="B37" t="s">
        <v>185</v>
      </c>
      <c r="L37" s="198" t="s">
        <v>169</v>
      </c>
      <c r="M37" s="199"/>
      <c r="N37" s="199"/>
      <c r="O37" s="199"/>
      <c r="P37" s="200"/>
    </row>
    <row r="38" spans="1:16" x14ac:dyDescent="0.15">
      <c r="A38" t="s">
        <v>186</v>
      </c>
      <c r="B38" t="s">
        <v>187</v>
      </c>
      <c r="L38" s="201"/>
      <c r="M38" s="202"/>
      <c r="N38" s="202"/>
      <c r="O38" s="202"/>
      <c r="P38" s="203"/>
    </row>
    <row r="39" spans="1:16" x14ac:dyDescent="0.15">
      <c r="A39" t="s">
        <v>188</v>
      </c>
      <c r="B39" t="s">
        <v>189</v>
      </c>
      <c r="L39" s="201"/>
      <c r="M39" s="202"/>
      <c r="N39" s="202"/>
      <c r="O39" s="202"/>
      <c r="P39" s="203"/>
    </row>
    <row r="40" spans="1:16" x14ac:dyDescent="0.15">
      <c r="A40" t="s">
        <v>190</v>
      </c>
      <c r="B40" t="s">
        <v>191</v>
      </c>
      <c r="L40" s="201"/>
      <c r="M40" s="202"/>
      <c r="N40" s="202"/>
      <c r="O40" s="202"/>
      <c r="P40" s="203"/>
    </row>
    <row r="41" spans="1:16" x14ac:dyDescent="0.15">
      <c r="A41" t="s">
        <v>192</v>
      </c>
      <c r="B41" t="s">
        <v>193</v>
      </c>
      <c r="L41" s="201"/>
      <c r="M41" s="202"/>
      <c r="N41" s="202"/>
      <c r="O41" s="202"/>
      <c r="P41" s="203"/>
    </row>
    <row r="42" spans="1:16" x14ac:dyDescent="0.15">
      <c r="A42" t="s">
        <v>194</v>
      </c>
      <c r="B42" t="s">
        <v>195</v>
      </c>
      <c r="L42" s="201"/>
      <c r="M42" s="202"/>
      <c r="N42" s="202"/>
      <c r="O42" s="202"/>
      <c r="P42" s="203"/>
    </row>
    <row r="43" spans="1:16" x14ac:dyDescent="0.15">
      <c r="A43" t="s">
        <v>196</v>
      </c>
      <c r="B43" t="s">
        <v>197</v>
      </c>
      <c r="L43" s="201"/>
      <c r="M43" s="202"/>
      <c r="N43" s="202"/>
      <c r="O43" s="202"/>
      <c r="P43" s="203"/>
    </row>
    <row r="44" spans="1:16" x14ac:dyDescent="0.15">
      <c r="A44" t="s">
        <v>198</v>
      </c>
      <c r="B44" t="s">
        <v>199</v>
      </c>
      <c r="L44" s="201"/>
      <c r="M44" s="202"/>
      <c r="N44" s="202"/>
      <c r="O44" s="202"/>
      <c r="P44" s="203"/>
    </row>
    <row r="45" spans="1:16" x14ac:dyDescent="0.15">
      <c r="A45" t="s">
        <v>200</v>
      </c>
      <c r="B45" t="s">
        <v>201</v>
      </c>
      <c r="L45" s="201"/>
      <c r="M45" s="202"/>
      <c r="N45" s="202"/>
      <c r="O45" s="202"/>
      <c r="P45" s="203"/>
    </row>
    <row r="46" spans="1:16" x14ac:dyDescent="0.15">
      <c r="A46" t="s">
        <v>202</v>
      </c>
      <c r="B46" t="s">
        <v>203</v>
      </c>
      <c r="L46" s="201"/>
      <c r="M46" s="202"/>
      <c r="N46" s="202"/>
      <c r="O46" s="202"/>
      <c r="P46" s="203"/>
    </row>
    <row r="47" spans="1:16" x14ac:dyDescent="0.15">
      <c r="A47" t="s">
        <v>204</v>
      </c>
      <c r="B47" t="s">
        <v>205</v>
      </c>
      <c r="L47" s="201"/>
      <c r="M47" s="202"/>
      <c r="N47" s="202"/>
      <c r="O47" s="202"/>
      <c r="P47" s="203"/>
    </row>
    <row r="48" spans="1:16" x14ac:dyDescent="0.15">
      <c r="A48" t="s">
        <v>206</v>
      </c>
      <c r="B48" t="s">
        <v>207</v>
      </c>
      <c r="L48" s="201"/>
      <c r="M48" s="202"/>
      <c r="N48" s="202"/>
      <c r="O48" s="202"/>
      <c r="P48" s="203"/>
    </row>
    <row r="49" spans="1:16" x14ac:dyDescent="0.15">
      <c r="A49" t="s">
        <v>208</v>
      </c>
      <c r="B49" t="s">
        <v>209</v>
      </c>
      <c r="L49" s="201"/>
      <c r="M49" s="202"/>
      <c r="N49" s="202"/>
      <c r="O49" s="202"/>
      <c r="P49" s="203"/>
    </row>
    <row r="50" spans="1:16" ht="26.25" customHeight="1" x14ac:dyDescent="0.15">
      <c r="A50" t="s">
        <v>210</v>
      </c>
      <c r="B50" t="s">
        <v>211</v>
      </c>
      <c r="L50" s="204"/>
      <c r="M50" s="205"/>
      <c r="N50" s="205"/>
      <c r="O50" s="205"/>
      <c r="P50" s="206"/>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2019-02-21T03:31:42Z</cp:lastPrinted>
  <dcterms:created xsi:type="dcterms:W3CDTF">2018-12-13T02:09:07Z</dcterms:created>
  <dcterms:modified xsi:type="dcterms:W3CDTF">2019-02-21T03:32:10Z</dcterms:modified>
  <cp:category/>
</cp:coreProperties>
</file>