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JBJKdAjSbx/KDvNsIAFN+mxDxeNqSQbrgxip++XygmyqdH75L15SrrQR3q0d4E+QaeB+H3g+3UsSufX25WPoYQ==" workbookSaltValue="iaJ7UULgrsPuhl3R7w0EX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<sst xmlns="http://schemas.openxmlformats.org/spreadsheetml/2006/main" count="232" uniqueCount="119">
  <si>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</si>
  <si>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</si>
  <si>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</si>
  <si>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</si>
  <si>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</si>
  <si>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</si>
  <si>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</si>
  <si>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</si>
  <si>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</si>
  <si>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</si>
  <si>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</si>
  <si>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</si>
  <si>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</si>
  <si>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</si>
  <si>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</si>
  <si>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</si>
  <si>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</si>
  <si>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</si>
  <si>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</si>
  <si>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</si>
  <si>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</si>
  <si>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</si>
  <si>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</si>
  <si>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</si>
  <si>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</si>
  <si>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</si>
  <si>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</si>
  <si>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</si>
  <si>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</si>
  <si>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</si>
  <si>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</si>
  <si>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</si>
  <si>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</si>
  <si>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</si>
  <si>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</si>
  <si>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</si>
  <si>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</si>
  <si>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</si>
  <si>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</si>
  <si>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</si>
  <si>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</si>
  <si>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</si>
  <si>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</si>
  <si>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</si>
  <si>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</si>
  <si>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</si>
  <si>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</si>
  <si>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</si>
  <si>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</si>
  <si>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</si>
  <si>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</si>
  <si>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</si>
  <si>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</si>
  <si>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</si>
  <si>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</si>
  <si>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</si>
  <si>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</si>
  <si>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</si>
  <si>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</si>
  <si>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</si>
  <si>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</si>
  <si>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</si>
  <si>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</si>
  <si>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</si>
  <si>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</si>
  <si>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</si>
  <si>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</si>
  <si>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</si>
  <si>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</si>
  <si>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</si>
  <si>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</si>
  <si>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</si>
  <si>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</si>
  <si>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</si>
  <si>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</si>
  <si>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</si>
  <si>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</si>
  <si>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</si>
  <si>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</si>
  <si>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</si>
  <si>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</si>
  <si>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</si>
  <si>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</si>
  <si>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</si>
  <si>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</si>
  <si>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</si>
  <si>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</si>
  <si>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</si>
  <si>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</si>
  <si>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</si>
  <si>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</si>
  <si>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</si>
  <si>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</si>
  <si>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</si>
  <si>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</si>
  <si>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</si>
  <si>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</si>
  <si>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</si>
  <si>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</si>
  <si>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</si>
  <si>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</si>
  <si>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</si>
  <si>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</si>
  <si>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</si>
  <si>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</si>
  <si>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</si>
  <si>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</si>
  <si>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</si>
  <si>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</si>
  <si>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</si>
  <si>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</si>
  <si>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</si>
  <si>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</si>
  <si>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</si>
  <si>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</si>
  <si>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</si>
  <si>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及び大口需要者の地下水への転換に伴う有収水量の減少傾向に伴い，将来の給水収益の減少が予測される。同時に，暫定井戸から受水へ転換した場合には，受水に係る支出が大幅に増加し，収支がさらに悪化することが見込まれる。
　また，経年化が進んでいる施設・管路の更新も急務であり，その財源の確保も喫緊の課題である。
　そこで，施設の更新費用を確保しつつ健全経営を維持するためには，各種補助金の積極活用による財源確保，受水量の節減及び受水単価の軽減の働きかけによるコストの節減を検討する必要がある。</t>
    <phoneticPr fontId="4"/>
  </si>
  <si>
    <t>　経常収支比率は黒字を維持しているものの，類似団体の平均値を下回っている。有収水量及び給水収益が減少傾向にあり，加入金及び補助金等の営業外収益の増減が事業経営を大きく左右するなかで，平成29年度は加入金及び補助金が減少したことが経常収支比率の悪化の主な要因といえる。料金回収率も類似団体の平均値を下回っており，費用節減等の経営効率化を図るだけでなく，料金収入を確保するため水道料金の見直しを検討する必要がある。
　給水収益に対する企業債残高の割合は，拡張工事に係る企業債の返還が進んでいることから，類似団体の平均値を下回っている。しかしながら，施設・管路の老朽化から有収率が年々低下している状況で施設及び管路の更新需要が増大するなか，将来的に給水収益の増加が見込めないため，管路更新の財源確保のための企業債の借入を増やさなければならない状況になりつつある。
　また，給水原価が類似団体の平均値を上回っているが，水源のうち自己水源よりもコストの高い浄水受水の割合が約60%と大きく依存していることが要因として挙げられる。その自己水源である5本の井戸のうち3本は代替水源が確保されるまでの暫定井戸であるため，代替水源が確保された場合は更なる給水原価の上昇が見込まれる。
　以上のことから，現状は黒字経営を維持しているものの，健全経営を続けていくための主な課題として，給水人口及び需要が減少するなかの給水収益の確保，施設管路の更新需要の増大，浄水受水への依存の3点が挙げられる。</t>
    <rPh sb="59" eb="60">
      <t>オヨ</t>
    </rPh>
    <rPh sb="61" eb="63">
      <t>ホジョ</t>
    </rPh>
    <rPh sb="63" eb="64">
      <t>キン</t>
    </rPh>
    <rPh sb="64" eb="65">
      <t>トウ</t>
    </rPh>
    <rPh sb="72" eb="74">
      <t>ゾウゲン</t>
    </rPh>
    <rPh sb="75" eb="77">
      <t>ジギョウ</t>
    </rPh>
    <rPh sb="77" eb="79">
      <t>ケイエイ</t>
    </rPh>
    <rPh sb="80" eb="81">
      <t>オオ</t>
    </rPh>
    <rPh sb="83" eb="85">
      <t>サユウ</t>
    </rPh>
    <rPh sb="91" eb="93">
      <t>ヘイセイ</t>
    </rPh>
    <rPh sb="95" eb="97">
      <t>ネンド</t>
    </rPh>
    <rPh sb="98" eb="100">
      <t>カニュウ</t>
    </rPh>
    <rPh sb="100" eb="101">
      <t>キン</t>
    </rPh>
    <rPh sb="101" eb="102">
      <t>オヨ</t>
    </rPh>
    <rPh sb="103" eb="106">
      <t>ホジョキン</t>
    </rPh>
    <rPh sb="107" eb="109">
      <t>ゲンショウ</t>
    </rPh>
    <rPh sb="114" eb="116">
      <t>ケイジョウ</t>
    </rPh>
    <rPh sb="116" eb="118">
      <t>シュウシ</t>
    </rPh>
    <rPh sb="118" eb="120">
      <t>ヒリツ</t>
    </rPh>
    <rPh sb="121" eb="123">
      <t>アッカ</t>
    </rPh>
    <rPh sb="124" eb="125">
      <t>オモ</t>
    </rPh>
    <rPh sb="126" eb="128">
      <t>ヨウイン</t>
    </rPh>
    <rPh sb="133" eb="135">
      <t>リョウキン</t>
    </rPh>
    <rPh sb="135" eb="137">
      <t>カイシュウ</t>
    </rPh>
    <rPh sb="137" eb="138">
      <t>リツ</t>
    </rPh>
    <rPh sb="139" eb="141">
      <t>ルイジ</t>
    </rPh>
    <rPh sb="141" eb="143">
      <t>ダンタイ</t>
    </rPh>
    <rPh sb="144" eb="147">
      <t>ヘイキンチ</t>
    </rPh>
    <rPh sb="148" eb="150">
      <t>シタマワ</t>
    </rPh>
    <rPh sb="155" eb="157">
      <t>ヒヨウ</t>
    </rPh>
    <rPh sb="157" eb="159">
      <t>セツゲン</t>
    </rPh>
    <rPh sb="159" eb="160">
      <t>トウ</t>
    </rPh>
    <rPh sb="161" eb="163">
      <t>ケイエイ</t>
    </rPh>
    <rPh sb="163" eb="166">
      <t>コウリツカ</t>
    </rPh>
    <rPh sb="167" eb="168">
      <t>ハカ</t>
    </rPh>
    <rPh sb="175" eb="177">
      <t>リョウキン</t>
    </rPh>
    <rPh sb="177" eb="179">
      <t>シュウニュウ</t>
    </rPh>
    <rPh sb="180" eb="182">
      <t>カクホ</t>
    </rPh>
    <rPh sb="186" eb="188">
      <t>スイドウ</t>
    </rPh>
    <rPh sb="188" eb="190">
      <t>リョウキン</t>
    </rPh>
    <rPh sb="191" eb="193">
      <t>ミナオ</t>
    </rPh>
    <rPh sb="195" eb="197">
      <t>ケントウ</t>
    </rPh>
    <rPh sb="199" eb="201">
      <t>ヒツヨウ</t>
    </rPh>
    <rPh sb="581" eb="583">
      <t>キュウスイ</t>
    </rPh>
    <rPh sb="583" eb="585">
      <t>ジンコウ</t>
    </rPh>
    <rPh sb="585" eb="586">
      <t>オヨ</t>
    </rPh>
    <rPh sb="587" eb="589">
      <t>ジュヨウ</t>
    </rPh>
    <rPh sb="590" eb="592">
      <t>ゲンショウ</t>
    </rPh>
    <rPh sb="597" eb="599">
      <t>キュウスイ</t>
    </rPh>
    <phoneticPr fontId="4"/>
  </si>
  <si>
    <t>　昭和48年に水道事業を創設して以来40年を経過しており，創設当初に布設した管路が多く占めるため，経年化率は平均値と比べ高い数値を示すとともに，有形固定資産減価償却率も平均値より高い数値を示している。
　今後も経年化率の更なる上昇が懸念されるが，管路更新率が平均値と比べて低い数値を示している。その主な要因として，管路の更新には多額な費用を要することの他に浄水場施設の更新を同時期に実施していることがあげ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</si>
</sst>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0.15</c:v>
                </c:pt>
                <c:pt idx="2">
                  <c:v>0.49</c:v>
                </c:pt>
                <c:pt idx="3">
                  <c:v>0.37</c:v>
                </c:pt>
                <c:pt idx="4">
                  <c:v>0.3</c:v>
                </c:pt>
              </c:numCache>
            </c:numRef>
          </c:val>
          <c:extLst>
            <c:ext xmlns:c16="http://schemas.microsoft.com/office/drawing/2014/chart" uri="{C3380CC4-5D6E-409C-BE32-E72D297353CC}">
              <c16:uniqueId val="{00000000-1686-47F9-833A-EE12B447ED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1686-47F9-833A-EE12B447ED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54.29</c:v>
                </c:pt>
                <c:pt idx="1">
                  <c:v>52.91</c:v>
                </c:pt>
                <c:pt idx="2">
                  <c:v>55.37</c:v>
                </c:pt>
                <c:pt idx="3">
                  <c:v>54.59</c:v>
                </c:pt>
                <c:pt idx="4">
                  <c:v>56.11</c:v>
                </c:pt>
              </c:numCache>
            </c:numRef>
          </c:val>
          <c:extLst>
            <c:ext xmlns:c16="http://schemas.microsoft.com/office/drawing/2014/chart" uri="{C3380CC4-5D6E-409C-BE32-E72D297353CC}">
              <c16:uniqueId val="{00000000-3DE2-43D6-BFF0-F63F422F29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3DE2-43D6-BFF0-F63F422F29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86.88</c:v>
                </c:pt>
                <c:pt idx="1">
                  <c:v>86.23</c:v>
                </c:pt>
                <c:pt idx="2">
                  <c:v>82.75</c:v>
                </c:pt>
                <c:pt idx="3">
                  <c:v>82.67</c:v>
                </c:pt>
                <c:pt idx="4">
                  <c:v>81.150000000000006</c:v>
                </c:pt>
              </c:numCache>
            </c:numRef>
          </c:val>
          <c:extLst>
            <c:ext xmlns:c16="http://schemas.microsoft.com/office/drawing/2014/chart" uri="{C3380CC4-5D6E-409C-BE32-E72D297353CC}">
              <c16:uniqueId val="{00000000-DDF6-4D6B-AE6E-63916CBB1B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DDF6-4D6B-AE6E-63916CBB1B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115.31</c:v>
                </c:pt>
                <c:pt idx="1">
                  <c:v>109.59</c:v>
                </c:pt>
                <c:pt idx="2">
                  <c:v>104.1</c:v>
                </c:pt>
                <c:pt idx="3">
                  <c:v>108.31</c:v>
                </c:pt>
                <c:pt idx="4">
                  <c:v>107.09</c:v>
                </c:pt>
              </c:numCache>
            </c:numRef>
          </c:val>
          <c:extLst>
            <c:ext xmlns:c16="http://schemas.microsoft.com/office/drawing/2014/chart" uri="{C3380CC4-5D6E-409C-BE32-E72D297353CC}">
              <c16:uniqueId val="{00000000-D1A9-4BDD-A3B5-89107A7E8D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D1A9-4BDD-A3B5-89107A7E8D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38.21</c:v>
                </c:pt>
                <c:pt idx="1">
                  <c:v>55.17</c:v>
                </c:pt>
                <c:pt idx="2">
                  <c:v>54.54</c:v>
                </c:pt>
                <c:pt idx="3">
                  <c:v>55.3</c:v>
                </c:pt>
                <c:pt idx="4">
                  <c:v>55.77</c:v>
                </c:pt>
              </c:numCache>
            </c:numRef>
          </c:val>
          <c:extLst>
            <c:ext xmlns:c16="http://schemas.microsoft.com/office/drawing/2014/chart" uri="{C3380CC4-5D6E-409C-BE32-E72D297353CC}">
              <c16:uniqueId val="{00000000-965F-4768-97F4-0375A3C2FC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965F-4768-97F4-0375A3C2FC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2.39</c:v>
                </c:pt>
                <c:pt idx="2">
                  <c:v>23.85</c:v>
                </c:pt>
                <c:pt idx="3">
                  <c:v>45.07</c:v>
                </c:pt>
                <c:pt idx="4">
                  <c:v>46.05</c:v>
                </c:pt>
              </c:numCache>
            </c:numRef>
          </c:val>
          <c:extLst>
            <c:ext xmlns:c16="http://schemas.microsoft.com/office/drawing/2014/chart" uri="{C3380CC4-5D6E-409C-BE32-E72D297353CC}">
              <c16:uniqueId val="{00000000-4529-47D2-BFCE-793B4DC1FC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4529-47D2-BFCE-793B4DC1FC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5-4E43-8C88-E8EF52E33D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FDF5-4E43-8C88-E8EF52E33D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1765.34</c:v>
                </c:pt>
                <c:pt idx="1">
                  <c:v>548.46</c:v>
                </c:pt>
                <c:pt idx="2">
                  <c:v>586.87</c:v>
                </c:pt>
                <c:pt idx="3">
                  <c:v>585.74</c:v>
                </c:pt>
                <c:pt idx="4">
                  <c:v>557.05999999999995</c:v>
                </c:pt>
              </c:numCache>
            </c:numRef>
          </c:val>
          <c:extLst>
            <c:ext xmlns:c16="http://schemas.microsoft.com/office/drawing/2014/chart" uri="{C3380CC4-5D6E-409C-BE32-E72D297353CC}">
              <c16:uniqueId val="{00000000-DEAF-42BF-A79C-79C2998191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DEAF-42BF-A79C-79C2998191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177.64</c:v>
                </c:pt>
                <c:pt idx="1">
                  <c:v>183.92</c:v>
                </c:pt>
                <c:pt idx="2">
                  <c:v>185.64</c:v>
                </c:pt>
                <c:pt idx="3">
                  <c:v>190.08</c:v>
                </c:pt>
                <c:pt idx="4">
                  <c:v>185.88</c:v>
                </c:pt>
              </c:numCache>
            </c:numRef>
          </c:val>
          <c:extLst>
            <c:ext xmlns:c16="http://schemas.microsoft.com/office/drawing/2014/chart" uri="{C3380CC4-5D6E-409C-BE32-E72D297353CC}">
              <c16:uniqueId val="{00000000-9860-4547-87BD-DEF3214F10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9860-4547-87BD-DEF3214F10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98.85</c:v>
                </c:pt>
                <c:pt idx="1">
                  <c:v>96.09</c:v>
                </c:pt>
                <c:pt idx="2">
                  <c:v>93.38</c:v>
                </c:pt>
                <c:pt idx="3">
                  <c:v>95.73</c:v>
                </c:pt>
                <c:pt idx="4">
                  <c:v>95.58</c:v>
                </c:pt>
              </c:numCache>
            </c:numRef>
          </c:val>
          <c:extLst>
            <c:ext xmlns:c16="http://schemas.microsoft.com/office/drawing/2014/chart" uri="{C3380CC4-5D6E-409C-BE32-E72D297353CC}">
              <c16:uniqueId val="{00000000-70AA-4760-A564-C54FBBCA1C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70AA-4760-A564-C54FBBCA1C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232.17</c:v>
                </c:pt>
                <c:pt idx="1">
                  <c:v>237.54</c:v>
                </c:pt>
                <c:pt idx="2">
                  <c:v>245.27</c:v>
                </c:pt>
                <c:pt idx="3">
                  <c:v>238.55</c:v>
                </c:pt>
                <c:pt idx="4">
                  <c:v>239.73</c:v>
                </c:pt>
              </c:numCache>
            </c:numRef>
          </c:val>
          <c:extLst>
            <c:ext xmlns:c16="http://schemas.microsoft.com/office/drawing/2014/chart" uri="{C3380CC4-5D6E-409C-BE32-E72D297353CC}">
              <c16:uniqueId val="{00000000-971C-4C94-94A0-BB5609305E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971C-4C94-94A0-BB5609305E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富里市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50258</v>
      </c>
      <c r="AM8" s="70"/>
      <c r="AN8" s="70"/>
      <c r="AO8" s="70"/>
      <c r="AP8" s="70"/>
      <c r="AQ8" s="70"/>
      <c r="AR8" s="70"/>
      <c r="AS8" s="70"/>
      <c r="AT8" s="66">
        <f>データ!$S$6</f>
        <v>53.88</v>
      </c>
      <c r="AU8" s="67"/>
      <c r="AV8" s="67"/>
      <c r="AW8" s="67"/>
      <c r="AX8" s="67"/>
      <c r="AY8" s="67"/>
      <c r="AZ8" s="67"/>
      <c r="BA8" s="67"/>
      <c r="BB8" s="69">
        <f>データ!$T$6</f>
        <v>932.78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69.209999999999994</v>
      </c>
      <c r="J10" s="67"/>
      <c r="K10" s="67"/>
      <c r="L10" s="67"/>
      <c r="M10" s="67"/>
      <c r="N10" s="67"/>
      <c r="O10" s="68"/>
      <c r="P10" s="69">
        <f>データ!$P$6</f>
        <v>79.7</v>
      </c>
      <c r="Q10" s="69"/>
      <c r="R10" s="69"/>
      <c r="S10" s="69"/>
      <c r="T10" s="69"/>
      <c r="U10" s="69"/>
      <c r="V10" s="69"/>
      <c r="W10" s="70">
        <f>データ!$Q$6</f>
        <v>4082</v>
      </c>
      <c r="X10" s="70"/>
      <c r="Y10" s="70"/>
      <c r="Z10" s="70"/>
      <c r="AA10" s="70"/>
      <c r="AB10" s="70"/>
      <c r="AC10" s="70"/>
      <c r="AD10" s="2"/>
      <c r="AE10" s="2"/>
      <c r="AF10" s="2"/>
      <c r="AG10" s="2"/>
      <c r="AH10" s="4"/>
      <c r="AI10" s="4"/>
      <c r="AJ10" s="4"/>
      <c r="AK10" s="4"/>
      <c r="AL10" s="70">
        <f>データ!$U$6</f>
        <v>39835</v>
      </c>
      <c r="AM10" s="70"/>
      <c r="AN10" s="70"/>
      <c r="AO10" s="70"/>
      <c r="AP10" s="70"/>
      <c r="AQ10" s="70"/>
      <c r="AR10" s="70"/>
      <c r="AS10" s="70"/>
      <c r="AT10" s="66">
        <f>データ!$V$6</f>
        <v>42.38</v>
      </c>
      <c r="AU10" s="67"/>
      <c r="AV10" s="67"/>
      <c r="AW10" s="67"/>
      <c r="AX10" s="67"/>
      <c r="AY10" s="67"/>
      <c r="AZ10" s="67"/>
      <c r="BA10" s="67"/>
      <c r="BB10" s="69">
        <f>データ!$W$6</f>
        <v>939.95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W8Cr0ojpipI8YtH5Xmvdmm/M4nuIqAHTYrE8F/oiqLtC1fZpH3JDL2RinauwsjGQWIzh1hc5JgFNwUA2P4OBQ==" saltValue="RIijpeI8G31kBT2ixfWOA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122335</v>
      </c>
      <c r="D6" s="33">
        <f t="shared" si="3"/>
        <v>46</v>
      </c>
      <c r="E6" s="33">
        <f t="shared" si="3"/>
        <v>1</v>
      </c>
      <c r="F6" s="33">
        <f t="shared" si="3"/>
        <v>0</v>
      </c>
      <c r="G6" s="33">
        <f t="shared" si="3"/>
        <v>1</v>
      </c>
      <c r="H6" s="33" t="str">
        <f t="shared" si="3"/>
        <v>千葉県　富里市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69.209999999999994</v>
      </c>
      <c r="P6" s="34">
        <f t="shared" si="3"/>
        <v>79.7</v>
      </c>
      <c r="Q6" s="34">
        <f t="shared" si="3"/>
        <v>4082</v>
      </c>
      <c r="R6" s="34">
        <f t="shared" si="3"/>
        <v>50258</v>
      </c>
      <c r="S6" s="34">
        <f t="shared" si="3"/>
        <v>53.88</v>
      </c>
      <c r="T6" s="34">
        <f t="shared" si="3"/>
        <v>932.78</v>
      </c>
      <c r="U6" s="34">
        <f t="shared" si="3"/>
        <v>39835</v>
      </c>
      <c r="V6" s="34">
        <f t="shared" si="3"/>
        <v>42.38</v>
      </c>
      <c r="W6" s="34">
        <f t="shared" si="3"/>
        <v>939.95</v>
      </c>
      <c r="X6" s="35">
        <f>IF(X7="",NA(),X7)</f>
        <v>115.31</v>
      </c>
      <c r="Y6" s="35">
        <f t="shared" ref="Y6:AG6" si="4">IF(Y7="",NA(),Y7)</f>
        <v>109.59</v>
      </c>
      <c r="Z6" s="35">
        <f t="shared" si="4"/>
        <v>104.1</v>
      </c>
      <c r="AA6" s="35">
        <f t="shared" si="4"/>
        <v>108.31</v>
      </c>
      <c r="AB6" s="35">
        <f t="shared" si="4"/>
        <v>107.09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1765.34</v>
      </c>
      <c r="AU6" s="35">
        <f t="shared" ref="AU6:BC6" si="6">IF(AU7="",NA(),AU7)</f>
        <v>548.46</v>
      </c>
      <c r="AV6" s="35">
        <f t="shared" si="6"/>
        <v>586.87</v>
      </c>
      <c r="AW6" s="35">
        <f t="shared" si="6"/>
        <v>585.74</v>
      </c>
      <c r="AX6" s="35">
        <f t="shared" si="6"/>
        <v>557.05999999999995</v>
      </c>
      <c r="AY6" s="35">
        <f t="shared" si="6"/>
        <v>909.68</v>
      </c>
      <c r="AZ6" s="35">
        <f t="shared" si="6"/>
        <v>382.09</v>
      </c>
      <c r="BA6" s="35">
        <f t="shared" si="6"/>
        <v>371.31</v>
      </c>
      <c r="BB6" s="35">
        <f t="shared" si="6"/>
        <v>377.63</v>
      </c>
      <c r="BC6" s="35">
        <f t="shared" si="6"/>
        <v>357.34</v>
      </c>
      <c r="BD6" s="34" t="str">
        <f>IF(BD7="","",IF(BD7="-","【-】","【"&amp;SUBSTITUTE(TEXT(BD7,"#,##0.00"),"-","△")&amp;"】"))</f>
        <v>【264.34】</v>
      </c>
      <c r="BE6" s="35">
        <f>IF(BE7="",NA(),BE7)</f>
        <v>177.64</v>
      </c>
      <c r="BF6" s="35">
        <f t="shared" ref="BF6:BN6" si="7">IF(BF7="",NA(),BF7)</f>
        <v>183.92</v>
      </c>
      <c r="BG6" s="35">
        <f t="shared" si="7"/>
        <v>185.64</v>
      </c>
      <c r="BH6" s="35">
        <f t="shared" si="7"/>
        <v>190.08</v>
      </c>
      <c r="BI6" s="35">
        <f t="shared" si="7"/>
        <v>185.88</v>
      </c>
      <c r="BJ6" s="35">
        <f t="shared" si="7"/>
        <v>382.65</v>
      </c>
      <c r="BK6" s="35">
        <f t="shared" si="7"/>
        <v>385.06</v>
      </c>
      <c r="BL6" s="35">
        <f t="shared" si="7"/>
        <v>373.09</v>
      </c>
      <c r="BM6" s="35">
        <f t="shared" si="7"/>
        <v>364.71</v>
      </c>
      <c r="BN6" s="35">
        <f t="shared" si="7"/>
        <v>373.69</v>
      </c>
      <c r="BO6" s="34" t="str">
        <f>IF(BO7="","",IF(BO7="-","【-】","【"&amp;SUBSTITUTE(TEXT(BO7,"#,##0.00"),"-","△")&amp;"】"))</f>
        <v>【274.27】</v>
      </c>
      <c r="BP6" s="35">
        <f>IF(BP7="",NA(),BP7)</f>
        <v>98.85</v>
      </c>
      <c r="BQ6" s="35">
        <f t="shared" ref="BQ6:BY6" si="8">IF(BQ7="",NA(),BQ7)</f>
        <v>96.09</v>
      </c>
      <c r="BR6" s="35">
        <f t="shared" si="8"/>
        <v>93.38</v>
      </c>
      <c r="BS6" s="35">
        <f t="shared" si="8"/>
        <v>95.73</v>
      </c>
      <c r="BT6" s="35">
        <f t="shared" si="8"/>
        <v>95.58</v>
      </c>
      <c r="BU6" s="35">
        <f t="shared" si="8"/>
        <v>96.1</v>
      </c>
      <c r="BV6" s="35">
        <f t="shared" si="8"/>
        <v>99.07</v>
      </c>
      <c r="BW6" s="35">
        <f t="shared" si="8"/>
        <v>99.99</v>
      </c>
      <c r="BX6" s="35">
        <f t="shared" si="8"/>
        <v>100.65</v>
      </c>
      <c r="BY6" s="35">
        <f t="shared" si="8"/>
        <v>99.87</v>
      </c>
      <c r="BZ6" s="34" t="str">
        <f>IF(BZ7="","",IF(BZ7="-","【-】","【"&amp;SUBSTITUTE(TEXT(BZ7,"#,##0.00"),"-","△")&amp;"】"))</f>
        <v>【104.36】</v>
      </c>
      <c r="CA6" s="35">
        <f>IF(CA7="",NA(),CA7)</f>
        <v>232.17</v>
      </c>
      <c r="CB6" s="35">
        <f t="shared" ref="CB6:CJ6" si="9">IF(CB7="",NA(),CB7)</f>
        <v>237.54</v>
      </c>
      <c r="CC6" s="35">
        <f t="shared" si="9"/>
        <v>245.27</v>
      </c>
      <c r="CD6" s="35">
        <f t="shared" si="9"/>
        <v>238.55</v>
      </c>
      <c r="CE6" s="35">
        <f t="shared" si="9"/>
        <v>239.73</v>
      </c>
      <c r="CF6" s="35">
        <f t="shared" si="9"/>
        <v>178.39</v>
      </c>
      <c r="CG6" s="35">
        <f t="shared" si="9"/>
        <v>173.03</v>
      </c>
      <c r="CH6" s="35">
        <f t="shared" si="9"/>
        <v>171.15</v>
      </c>
      <c r="CI6" s="35">
        <f t="shared" si="9"/>
        <v>170.19</v>
      </c>
      <c r="CJ6" s="35">
        <f t="shared" si="9"/>
        <v>171.81</v>
      </c>
      <c r="CK6" s="34" t="str">
        <f>IF(CK7="","",IF(CK7="-","【-】","【"&amp;SUBSTITUTE(TEXT(CK7,"#,##0.00"),"-","△")&amp;"】"))</f>
        <v>【165.71】</v>
      </c>
      <c r="CL6" s="35">
        <f>IF(CL7="",NA(),CL7)</f>
        <v>54.29</v>
      </c>
      <c r="CM6" s="35">
        <f t="shared" ref="CM6:CU6" si="10">IF(CM7="",NA(),CM7)</f>
        <v>52.91</v>
      </c>
      <c r="CN6" s="35">
        <f t="shared" si="10"/>
        <v>55.37</v>
      </c>
      <c r="CO6" s="35">
        <f t="shared" si="10"/>
        <v>54.59</v>
      </c>
      <c r="CP6" s="35">
        <f t="shared" si="10"/>
        <v>56.11</v>
      </c>
      <c r="CQ6" s="35">
        <f t="shared" si="10"/>
        <v>59.23</v>
      </c>
      <c r="CR6" s="35">
        <f t="shared" si="10"/>
        <v>58.58</v>
      </c>
      <c r="CS6" s="35">
        <f t="shared" si="10"/>
        <v>58.53</v>
      </c>
      <c r="CT6" s="35">
        <f t="shared" si="10"/>
        <v>59.01</v>
      </c>
      <c r="CU6" s="35">
        <f t="shared" si="10"/>
        <v>60.03</v>
      </c>
      <c r="CV6" s="34" t="str">
        <f>IF(CV7="","",IF(CV7="-","【-】","【"&amp;SUBSTITUTE(TEXT(CV7,"#,##0.00"),"-","△")&amp;"】"))</f>
        <v>【60.41】</v>
      </c>
      <c r="CW6" s="35">
        <f>IF(CW7="",NA(),CW7)</f>
        <v>86.88</v>
      </c>
      <c r="CX6" s="35">
        <f t="shared" ref="CX6:DF6" si="11">IF(CX7="",NA(),CX7)</f>
        <v>86.23</v>
      </c>
      <c r="CY6" s="35">
        <f t="shared" si="11"/>
        <v>82.75</v>
      </c>
      <c r="CZ6" s="35">
        <f t="shared" si="11"/>
        <v>82.67</v>
      </c>
      <c r="DA6" s="35">
        <f t="shared" si="11"/>
        <v>81.150000000000006</v>
      </c>
      <c r="DB6" s="35">
        <f t="shared" si="11"/>
        <v>85.53</v>
      </c>
      <c r="DC6" s="35">
        <f t="shared" si="11"/>
        <v>85.23</v>
      </c>
      <c r="DD6" s="35">
        <f t="shared" si="11"/>
        <v>85.26</v>
      </c>
      <c r="DE6" s="35">
        <f t="shared" si="11"/>
        <v>85.37</v>
      </c>
      <c r="DF6" s="35">
        <f t="shared" si="11"/>
        <v>84.81</v>
      </c>
      <c r="DG6" s="34" t="str">
        <f>IF(DG7="","",IF(DG7="-","【-】","【"&amp;SUBSTITUTE(TEXT(DG7,"#,##0.00"),"-","△")&amp;"】"))</f>
        <v>【89.93】</v>
      </c>
      <c r="DH6" s="35">
        <f>IF(DH7="",NA(),DH7)</f>
        <v>38.21</v>
      </c>
      <c r="DI6" s="35">
        <f t="shared" ref="DI6:DQ6" si="12">IF(DI7="",NA(),DI7)</f>
        <v>55.17</v>
      </c>
      <c r="DJ6" s="35">
        <f t="shared" si="12"/>
        <v>54.54</v>
      </c>
      <c r="DK6" s="35">
        <f t="shared" si="12"/>
        <v>55.3</v>
      </c>
      <c r="DL6" s="35">
        <f t="shared" si="12"/>
        <v>55.77</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5">
        <f t="shared" ref="DT6:EB6" si="13">IF(DT7="",NA(),DT7)</f>
        <v>2.39</v>
      </c>
      <c r="DU6" s="35">
        <f t="shared" si="13"/>
        <v>23.85</v>
      </c>
      <c r="DV6" s="35">
        <f t="shared" si="13"/>
        <v>45.07</v>
      </c>
      <c r="DW6" s="35">
        <f t="shared" si="13"/>
        <v>46.05</v>
      </c>
      <c r="DX6" s="35">
        <f t="shared" si="13"/>
        <v>8.39</v>
      </c>
      <c r="DY6" s="35">
        <f t="shared" si="13"/>
        <v>10.09</v>
      </c>
      <c r="DZ6" s="35">
        <f t="shared" si="13"/>
        <v>10.54</v>
      </c>
      <c r="EA6" s="35">
        <f t="shared" si="13"/>
        <v>12.03</v>
      </c>
      <c r="EB6" s="35">
        <f t="shared" si="13"/>
        <v>12.19</v>
      </c>
      <c r="EC6" s="34" t="str">
        <f>IF(EC7="","",IF(EC7="-","【-】","【"&amp;SUBSTITUTE(TEXT(EC7,"#,##0.00"),"-","△")&amp;"】"))</f>
        <v>【15.89】</v>
      </c>
      <c r="ED6" s="34">
        <f>IF(ED7="",NA(),ED7)</f>
        <v>0</v>
      </c>
      <c r="EE6" s="35">
        <f t="shared" ref="EE6:EM6" si="14">IF(EE7="",NA(),EE7)</f>
        <v>0.15</v>
      </c>
      <c r="EF6" s="35">
        <f t="shared" si="14"/>
        <v>0.49</v>
      </c>
      <c r="EG6" s="35">
        <f t="shared" si="14"/>
        <v>0.37</v>
      </c>
      <c r="EH6" s="35">
        <f t="shared" si="14"/>
        <v>0.3</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122335</v>
      </c>
      <c r="D7" s="37">
        <v>46</v>
      </c>
      <c r="E7" s="37">
        <v>1</v>
      </c>
      <c r="F7" s="37">
        <v>0</v>
      </c>
      <c r="G7" s="37">
        <v>1</v>
      </c>
      <c r="H7" s="37" t="s">
        <v>104</v>
      </c>
      <c r="I7" s="37" t="s">
        <v>105</v>
      </c>
      <c r="J7" s="37" t="s">
        <v>106</v>
      </c>
      <c r="K7" s="37" t="s">
        <v>107</v>
      </c>
      <c r="L7" s="37" t="s">
        <v>108</v>
      </c>
      <c r="M7" s="37" t="s">
        <v>109</v>
      </c>
      <c r="N7" s="38" t="s">
        <v>110</v>
      </c>
      <c r="O7" s="38">
        <v>69.209999999999994</v>
      </c>
      <c r="P7" s="38">
        <v>79.7</v>
      </c>
      <c r="Q7" s="38">
        <v>4082</v>
      </c>
      <c r="R7" s="38">
        <v>50258</v>
      </c>
      <c r="S7" s="38">
        <v>53.88</v>
      </c>
      <c r="T7" s="38">
        <v>932.78</v>
      </c>
      <c r="U7" s="38">
        <v>39835</v>
      </c>
      <c r="V7" s="38">
        <v>42.38</v>
      </c>
      <c r="W7" s="38">
        <v>939.95</v>
      </c>
      <c r="X7" s="38">
        <v>115.31</v>
      </c>
      <c r="Y7" s="38">
        <v>109.59</v>
      </c>
      <c r="Z7" s="38">
        <v>104.1</v>
      </c>
      <c r="AA7" s="38">
        <v>108.31</v>
      </c>
      <c r="AB7" s="38">
        <v>107.09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1765.34</v>
      </c>
      <c r="AU7" s="38">
        <v>548.46</v>
      </c>
      <c r="AV7" s="38">
        <v>586.87</v>
      </c>
      <c r="AW7" s="38">
        <v>585.74</v>
      </c>
      <c r="AX7" s="38">
        <v>557.05999999999995</v>
      </c>
      <c r="AY7" s="38">
        <v>909.68</v>
      </c>
      <c r="AZ7" s="38">
        <v>382.09</v>
      </c>
      <c r="BA7" s="38">
        <v>371.31</v>
      </c>
      <c r="BB7" s="38">
        <v>377.63</v>
      </c>
      <c r="BC7" s="38">
        <v>357.34</v>
      </c>
      <c r="BD7" s="38">
        <v>264.33999999999997</v>
      </c>
      <c r="BE7" s="38">
        <v>177.64</v>
      </c>
      <c r="BF7" s="38">
        <v>183.92</v>
      </c>
      <c r="BG7" s="38">
        <v>185.64</v>
      </c>
      <c r="BH7" s="38">
        <v>190.08</v>
      </c>
      <c r="BI7" s="38">
        <v>185.88</v>
      </c>
      <c r="BJ7" s="38">
        <v>382.65</v>
      </c>
      <c r="BK7" s="38">
        <v>385.06</v>
      </c>
      <c r="BL7" s="38">
        <v>373.09</v>
      </c>
      <c r="BM7" s="38">
        <v>364.71</v>
      </c>
      <c r="BN7" s="38">
        <v>373.69</v>
      </c>
      <c r="BO7" s="38">
        <v>274.27</v>
      </c>
      <c r="BP7" s="38">
        <v>98.85</v>
      </c>
      <c r="BQ7" s="38">
        <v>96.09</v>
      </c>
      <c r="BR7" s="38">
        <v>93.38</v>
      </c>
      <c r="BS7" s="38">
        <v>95.73</v>
      </c>
      <c r="BT7" s="38">
        <v>95.58</v>
      </c>
      <c r="BU7" s="38">
        <v>96.1</v>
      </c>
      <c r="BV7" s="38">
        <v>99.07</v>
      </c>
      <c r="BW7" s="38">
        <v>99.99</v>
      </c>
      <c r="BX7" s="38">
        <v>100.65</v>
      </c>
      <c r="BY7" s="38">
        <v>99.87</v>
      </c>
      <c r="BZ7" s="38">
        <v>104.36</v>
      </c>
      <c r="CA7" s="38">
        <v>232.17</v>
      </c>
      <c r="CB7" s="38">
        <v>237.54</v>
      </c>
      <c r="CC7" s="38">
        <v>245.27</v>
      </c>
      <c r="CD7" s="38">
        <v>238.55</v>
      </c>
      <c r="CE7" s="38">
        <v>239.73</v>
      </c>
      <c r="CF7" s="38">
        <v>178.39</v>
      </c>
      <c r="CG7" s="38">
        <v>173.03</v>
      </c>
      <c r="CH7" s="38">
        <v>171.15</v>
      </c>
      <c r="CI7" s="38">
        <v>170.19</v>
      </c>
      <c r="CJ7" s="38">
        <v>171.81</v>
      </c>
      <c r="CK7" s="38">
        <v>165.71</v>
      </c>
      <c r="CL7" s="38">
        <v>54.29</v>
      </c>
      <c r="CM7" s="38">
        <v>52.91</v>
      </c>
      <c r="CN7" s="38">
        <v>55.37</v>
      </c>
      <c r="CO7" s="38">
        <v>54.59</v>
      </c>
      <c r="CP7" s="38">
        <v>56.11</v>
      </c>
      <c r="CQ7" s="38">
        <v>59.23</v>
      </c>
      <c r="CR7" s="38">
        <v>58.58</v>
      </c>
      <c r="CS7" s="38">
        <v>58.53</v>
      </c>
      <c r="CT7" s="38">
        <v>59.01</v>
      </c>
      <c r="CU7" s="38">
        <v>60.03</v>
      </c>
      <c r="CV7" s="38">
        <v>60.41</v>
      </c>
      <c r="CW7" s="38">
        <v>86.88</v>
      </c>
      <c r="CX7" s="38">
        <v>86.23</v>
      </c>
      <c r="CY7" s="38">
        <v>82.75</v>
      </c>
      <c r="CZ7" s="38">
        <v>82.67</v>
      </c>
      <c r="DA7" s="38">
        <v>81.150000000000006</v>
      </c>
      <c r="DB7" s="38">
        <v>85.53</v>
      </c>
      <c r="DC7" s="38">
        <v>85.23</v>
      </c>
      <c r="DD7" s="38">
        <v>85.26</v>
      </c>
      <c r="DE7" s="38">
        <v>85.37</v>
      </c>
      <c r="DF7" s="38">
        <v>84.81</v>
      </c>
      <c r="DG7" s="38">
        <v>89.93</v>
      </c>
      <c r="DH7" s="38">
        <v>38.21</v>
      </c>
      <c r="DI7" s="38">
        <v>55.17</v>
      </c>
      <c r="DJ7" s="38">
        <v>54.54</v>
      </c>
      <c r="DK7" s="38">
        <v>55.3</v>
      </c>
      <c r="DL7" s="38">
        <v>55.77</v>
      </c>
      <c r="DM7" s="38">
        <v>37.340000000000003</v>
      </c>
      <c r="DN7" s="38">
        <v>44.31</v>
      </c>
      <c r="DO7" s="38">
        <v>45.75</v>
      </c>
      <c r="DP7" s="38">
        <v>46.9</v>
      </c>
      <c r="DQ7" s="38">
        <v>47.28</v>
      </c>
      <c r="DR7" s="38">
        <v>48.12</v>
      </c>
      <c r="DS7" s="38">
        <v>0</v>
      </c>
      <c r="DT7" s="38">
        <v>2.39</v>
      </c>
      <c r="DU7" s="38">
        <v>23.85</v>
      </c>
      <c r="DV7" s="38">
        <v>45.07</v>
      </c>
      <c r="DW7" s="38">
        <v>46.05</v>
      </c>
      <c r="DX7" s="38">
        <v>8.39</v>
      </c>
      <c r="DY7" s="38">
        <v>10.09</v>
      </c>
      <c r="DZ7" s="38">
        <v>10.54</v>
      </c>
      <c r="EA7" s="38">
        <v>12.03</v>
      </c>
      <c r="EB7" s="38">
        <v>12.19</v>
      </c>
      <c r="EC7" s="38">
        <v>15.89</v>
      </c>
      <c r="ED7" s="38">
        <v>0</v>
      </c>
      <c r="EE7" s="38">
        <v>0.15</v>
      </c>
      <c r="EF7" s="38">
        <v>0.49</v>
      </c>
      <c r="EG7" s="38">
        <v>0.37</v>
      </c>
      <c r="EH7" s="38">
        <v>0.3</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2019-02-04T02:43:20Z</cp:lastPrinted>
  <dcterms:created xsi:type="dcterms:W3CDTF">2018-12-03T08:29:33Z</dcterms:created>
  <dcterms:modified xsi:type="dcterms:W3CDTF">2019-02-20T05:01:04Z</dcterms:modified>
  <cp:category/>
</cp:coreProperties>
</file>