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駐車場_140_20事業\"/>
    </mc:Choice>
  </mc:AlternateContent>
  <workbookProtection workbookAlgorithmName="SHA-512" workbookHashValue="oWljhfKfkbyV+KV0NwPgt5a9bbLMJ1GvbUiJR2fGo+roFxVmxUcLuxbb99VvkHNxhMkjqT+oF3+GVnorNvSNKQ==" workbookSaltValue="xURbvh3t2Akep/Tt+A/Dkg==" workbookSpinCount="100000" lockStructure="1"/>
  <bookViews>
    <workbookView xWindow="237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LE76" i="4"/>
  <c r="FX51" i="4"/>
  <c r="HP76" i="4"/>
  <c r="BG51" i="4"/>
  <c r="AV76" i="4"/>
  <c r="KO51" i="4"/>
  <c r="FX30" i="4"/>
  <c r="KO30" i="4"/>
  <c r="KP76" i="4"/>
  <c r="JV30" i="4"/>
  <c r="HA76" i="4"/>
  <c r="AN51" i="4"/>
  <c r="FE30" i="4"/>
  <c r="AG76" i="4"/>
  <c r="AN30" i="4"/>
  <c r="JV51" i="4"/>
  <c r="FE51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<sst xmlns="http://schemas.openxmlformats.org/spreadsheetml/2006/main" count="287" uniqueCount="147">
  <si>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</si>
  <si>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</si>
  <si>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</si>
  <si>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</si>
  <si>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</si>
  <si>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</si>
  <si>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</si>
  <si>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</si>
  <si>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</si>
  <si>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</si>
  <si>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</si>
  <si>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</si>
  <si>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</si>
  <si>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</si>
  <si>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</si>
  <si>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</si>
  <si>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</si>
  <si>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</si>
  <si>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</si>
  <si>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</si>
  <si>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</si>
  <si>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</si>
  <si>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</si>
  <si>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</si>
  <si>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</si>
  <si>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</si>
  <si>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</si>
  <si>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</si>
  <si>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</si>
  <si>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</si>
  <si>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</si>
  <si>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</si>
  <si>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</si>
  <si>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</si>
  <si>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</si>
  <si>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</si>
  <si>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</si>
  <si>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</si>
  <si>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</si>
  <si>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</si>
  <si>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</si>
  <si>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</si>
  <si>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</si>
  <si>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</si>
  <si>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</si>
  <si>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</si>
  <si>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</si>
  <si>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</si>
  <si>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</si>
  <si>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</si>
  <si>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</si>
  <si>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</si>
  <si>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</si>
  <si>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</si>
  <si>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</si>
  <si>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</si>
  <si>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</si>
  <si>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</si>
  <si>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</si>
  <si>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</si>
  <si>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</si>
  <si>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</si>
  <si>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</si>
  <si>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</si>
  <si>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</si>
  <si>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</si>
  <si>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</si>
  <si>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</si>
  <si>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</si>
  <si>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</si>
  <si>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</si>
  <si>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</si>
  <si>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</si>
  <si>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</si>
  <si>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</si>
  <si>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</si>
  <si>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</si>
  <si>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</si>
  <si>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</si>
  <si>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</si>
  <si>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</si>
  <si>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</si>
  <si>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</si>
  <si>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</si>
  <si>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</si>
  <si>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</si>
  <si>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</si>
  <si>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</si>
  <si>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</si>
  <si>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</si>
  <si>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</si>
  <si>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</si>
  <si>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</si>
  <si>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</si>
  <si>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</si>
  <si>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</si>
  <si>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</si>
  <si>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</si>
  <si>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</si>
  <si>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</si>
  <si>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</si>
  <si>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</si>
  <si>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</si>
  <si>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</si>
  <si>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</si>
  <si>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</si>
  <si>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</si>
  <si>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</si>
  <si>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</si>
  <si>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</si>
  <si>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</si>
  <si>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</si>
  <si>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</si>
  <si>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</si>
  <si>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</si>
  <si>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</si>
  <si>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</si>
  <si>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</si>
  <si>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</si>
  <si>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</si>
  <si>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</si>
  <si>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</si>
  <si>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</si>
  <si>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</si>
  <si>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</si>
  <si>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君津市</t>
  </si>
  <si>
    <t>坂田駐車場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</si>
  <si>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</si>
  <si>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</si>
  <si>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</si>
  <si>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</si>
  <si>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</si>
  <si>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</si>
  <si>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</si>
  <si>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</si>
  <si>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</si>
  <si>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</si>
  <si>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</si>
  <si>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</si>
  <si>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</si>
  <si>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</si>
  <si>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</si>
  <si>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</si>
  <si>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収益的収支比率が100％以上となっているため、単年度黒字が続いている。
　他会計補助金比率は0％となっており、駐車台数一台当たりの他会計補助金額も0円となっている。
　売上高GOP比率は、73.8％となっており、平均値である36.7％を上回っているため、収益に対する利益の割合も高い。
　また、EBITDAも21,526千円となっており、平均値の8,131千円を上回っているため、収益性が高い施設となっている。</t>
    <rPh sb="1" eb="3">
      <t>シュウエキ</t>
    </rPh>
    <rPh sb="3" eb="4">
      <t>テキ</t>
    </rPh>
    <rPh sb="4" eb="6">
      <t>シュウシ</t>
    </rPh>
    <rPh sb="6" eb="8">
      <t>ヒリツ</t>
    </rPh>
    <rPh sb="13" eb="15">
      <t>イジョウ</t>
    </rPh>
    <rPh sb="24" eb="27">
      <t>タンネンド</t>
    </rPh>
    <rPh sb="27" eb="28">
      <t>クロ</t>
    </rPh>
    <rPh sb="28" eb="29">
      <t>ジ</t>
    </rPh>
    <rPh sb="30" eb="31">
      <t>ツヅ</t>
    </rPh>
    <rPh sb="38" eb="39">
      <t>タ</t>
    </rPh>
    <rPh sb="39" eb="41">
      <t>カイケイ</t>
    </rPh>
    <rPh sb="41" eb="44">
      <t>ホジョキン</t>
    </rPh>
    <rPh sb="44" eb="46">
      <t>ヒリツ</t>
    </rPh>
    <rPh sb="56" eb="58">
      <t>チュウシャ</t>
    </rPh>
    <rPh sb="58" eb="60">
      <t>ダイスウ</t>
    </rPh>
    <rPh sb="60" eb="62">
      <t>イチダイ</t>
    </rPh>
    <rPh sb="62" eb="63">
      <t>ア</t>
    </rPh>
    <rPh sb="66" eb="67">
      <t>タ</t>
    </rPh>
    <rPh sb="67" eb="69">
      <t>カイケイ</t>
    </rPh>
    <rPh sb="69" eb="71">
      <t>ホジョ</t>
    </rPh>
    <rPh sb="71" eb="73">
      <t>キンガク</t>
    </rPh>
    <rPh sb="75" eb="76">
      <t>エン</t>
    </rPh>
    <rPh sb="85" eb="87">
      <t>ウリアゲ</t>
    </rPh>
    <rPh sb="87" eb="88">
      <t>ダカ</t>
    </rPh>
    <rPh sb="91" eb="93">
      <t>ヒリツ</t>
    </rPh>
    <rPh sb="107" eb="110">
      <t>ヘイキンチ</t>
    </rPh>
    <rPh sb="119" eb="121">
      <t>ウワマワ</t>
    </rPh>
    <rPh sb="128" eb="130">
      <t>シュウエキ</t>
    </rPh>
    <rPh sb="131" eb="132">
      <t>タイ</t>
    </rPh>
    <rPh sb="134" eb="136">
      <t>リエキ</t>
    </rPh>
    <rPh sb="137" eb="139">
      <t>ワリアイ</t>
    </rPh>
    <rPh sb="140" eb="141">
      <t>タカ</t>
    </rPh>
    <rPh sb="161" eb="163">
      <t>センエン</t>
    </rPh>
    <rPh sb="170" eb="173">
      <t>ヘイキンチ</t>
    </rPh>
    <rPh sb="179" eb="181">
      <t>センエン</t>
    </rPh>
    <rPh sb="182" eb="184">
      <t>ウワマワ</t>
    </rPh>
    <rPh sb="191" eb="194">
      <t>シュウエキセイ</t>
    </rPh>
    <rPh sb="195" eb="196">
      <t>タカ</t>
    </rPh>
    <rPh sb="197" eb="199">
      <t>シセツ</t>
    </rPh>
    <phoneticPr fontId="5"/>
  </si>
  <si>
    <t>　企業債残高がないため、企業債残高料金収入比率は0％となっている。</t>
    <rPh sb="1" eb="3">
      <t>キギョウ</t>
    </rPh>
    <rPh sb="3" eb="4">
      <t>サイ</t>
    </rPh>
    <rPh sb="4" eb="6">
      <t>ザンダカ</t>
    </rPh>
    <rPh sb="12" eb="14">
      <t>キギョウ</t>
    </rPh>
    <rPh sb="14" eb="15">
      <t>サイ</t>
    </rPh>
    <rPh sb="15" eb="17">
      <t>ザンダカ</t>
    </rPh>
    <rPh sb="17" eb="19">
      <t>リョウキン</t>
    </rPh>
    <rPh sb="19" eb="21">
      <t>シュウニュウ</t>
    </rPh>
    <rPh sb="21" eb="23">
      <t>ヒリツ</t>
    </rPh>
    <phoneticPr fontId="5"/>
  </si>
  <si>
    <t>　稼働率は88.8％と平均値の274.8％を下回っているが、これは、平均駐車時間が727分と1台が長時間駐車を行う当該施設の特徴のためと考えられる。</t>
    <rPh sb="1" eb="3">
      <t>キギョウ</t>
    </rPh>
    <rPh sb="3" eb="4">
      <t>サイ</t>
    </rPh>
    <rPh sb="4" eb="6">
      <t>ザンダカ</t>
    </rPh>
    <rPh sb="12" eb="14">
      <t>キギョウ</t>
    </rPh>
    <rPh sb="14" eb="15">
      <t>サイ</t>
    </rPh>
    <rPh sb="15" eb="17">
      <t>ザンダカ</t>
    </rPh>
    <rPh sb="17" eb="19">
      <t>リョウキン</t>
    </rPh>
    <rPh sb="19" eb="21">
      <t>シュウニュウ</t>
    </rPh>
    <rPh sb="21" eb="23">
      <t>ヒリツ</t>
    </rPh>
    <phoneticPr fontId="5"/>
  </si>
  <si>
    <t>　利用の状況については、平均値よりは低いが稼働率が低いというわけではなく、収益等の状況から見ても、例年、黒字が続いている収益性の高い施設となっている。</t>
    <rPh sb="1" eb="3">
      <t>リヨウ</t>
    </rPh>
    <rPh sb="4" eb="6">
      <t>ジョウキョウ</t>
    </rPh>
    <rPh sb="12" eb="14">
      <t>ヘイキン</t>
    </rPh>
    <rPh sb="14" eb="15">
      <t>チ</t>
    </rPh>
    <rPh sb="18" eb="19">
      <t>ヒク</t>
    </rPh>
    <rPh sb="21" eb="23">
      <t>カドウ</t>
    </rPh>
    <rPh sb="23" eb="24">
      <t>リツ</t>
    </rPh>
    <rPh sb="25" eb="26">
      <t>ヒク</t>
    </rPh>
    <rPh sb="37" eb="39">
      <t>シュウエキ</t>
    </rPh>
    <rPh sb="39" eb="40">
      <t>トウ</t>
    </rPh>
    <rPh sb="41" eb="43">
      <t>ジョウキョウ</t>
    </rPh>
    <rPh sb="45" eb="46">
      <t>ミ</t>
    </rPh>
    <rPh sb="49" eb="51">
      <t>レイネン</t>
    </rPh>
    <rPh sb="52" eb="54">
      <t>クロジ</t>
    </rPh>
    <rPh sb="55" eb="56">
      <t>ツヅ</t>
    </rPh>
    <rPh sb="60" eb="63">
      <t>シュウエキセイ</t>
    </rPh>
    <rPh sb="64" eb="65">
      <t>タカ</t>
    </rPh>
    <rPh sb="66" eb="68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</si>
</sst>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175</c:v>
                </c:pt>
                <c:pt idx="1">
                  <c:v>335</c:v>
                </c:pt>
                <c:pt idx="2">
                  <c:v>398</c:v>
                </c:pt>
                <c:pt idx="3">
                  <c:v>429</c:v>
                </c:pt>
                <c:pt idx="4">
                  <c:v>381.9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A-4DA0-A00C-D6B198D3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A-4DA0-A00C-D6B198D3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D-458F-B484-813CE2365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D-458F-B484-813CE2365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93-4C3F-950F-090A04651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3-4C3F-950F-090A04651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54-4B53-BD9F-4533EA804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4-4B53-BD9F-4533EA804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38D-BBF1-5FE942713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38D-BBF1-5FE942713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2-440C-BB84-D20F24DB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2-440C-BB84-D20F24DB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84.4</c:v>
                </c:pt>
                <c:pt idx="2">
                  <c:v>89.2</c:v>
                </c:pt>
                <c:pt idx="3">
                  <c:v>93.2</c:v>
                </c:pt>
                <c:pt idx="4">
                  <c:v>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8-488E-95CE-C4E09123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8-488E-95CE-C4E09123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70.099999999999994</c:v>
                </c:pt>
                <c:pt idx="2">
                  <c:v>74.900000000000006</c:v>
                </c:pt>
                <c:pt idx="3">
                  <c:v>76.7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9-4C77-9B41-9F2E96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9-4C77-9B41-9F2E96111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11998</c:v>
                </c:pt>
                <c:pt idx="1">
                  <c:v>20427</c:v>
                </c:pt>
                <c:pt idx="2">
                  <c:v>23747</c:v>
                </c:pt>
                <c:pt idx="3">
                  <c:v>25748</c:v>
                </c:pt>
                <c:pt idx="4">
                  <c:v>21526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3-42F4-9EB3-A48309F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3-42F4-9EB3-A48309F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6" zoomScaleNormal="86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千葉県君津市　坂田駐車場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7429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133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39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250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175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335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429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381.9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86.8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84.4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89.2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88.8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42.9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70.099999999999994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74.900000000000006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76.7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73.8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11998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20427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23747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25748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21526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289742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80313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x+8akK6djDT9GnVMmz7/VgBX9sANYaYPDyNaiZ2/+E1LFHggICiDHNBHB87qhFEB1HmwwqxDn8c1LZAauG9cA==" saltValue="uDI2lfZhF1rVFfbMLVc17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108</v>
      </c>
      <c r="AL5" s="59" t="s">
        <v>109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112</v>
      </c>
      <c r="AX5" s="59" t="s">
        <v>113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114</v>
      </c>
      <c r="BG5" s="59" t="s">
        <v>115</v>
      </c>
      <c r="BH5" s="59" t="s">
        <v>109</v>
      </c>
      <c r="BI5" s="59" t="s">
        <v>110</v>
      </c>
      <c r="BJ5" s="59" t="s">
        <v>116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117</v>
      </c>
      <c r="BR5" s="59" t="s">
        <v>108</v>
      </c>
      <c r="BS5" s="59" t="s">
        <v>112</v>
      </c>
      <c r="BT5" s="59" t="s">
        <v>110</v>
      </c>
      <c r="BU5" s="59" t="s">
        <v>116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115</v>
      </c>
      <c r="CD5" s="59" t="s">
        <v>112</v>
      </c>
      <c r="CE5" s="59" t="s">
        <v>110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117</v>
      </c>
      <c r="CP5" s="59" t="s">
        <v>108</v>
      </c>
      <c r="CQ5" s="59" t="s">
        <v>112</v>
      </c>
      <c r="CR5" s="59" t="s">
        <v>110</v>
      </c>
      <c r="CS5" s="59" t="s">
        <v>111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117</v>
      </c>
      <c r="DA5" s="59" t="s">
        <v>118</v>
      </c>
      <c r="DB5" s="59" t="s">
        <v>99</v>
      </c>
      <c r="DC5" s="59" t="s">
        <v>100</v>
      </c>
      <c r="DD5" s="59" t="s">
        <v>119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115</v>
      </c>
      <c r="DM5" s="59" t="s">
        <v>99</v>
      </c>
      <c r="DN5" s="59" t="s">
        <v>110</v>
      </c>
      <c r="DO5" s="59" t="s">
        <v>111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122254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千葉県君津市</v>
      </c>
      <c r="I6" s="60" t="str">
        <f t="shared" si="1"/>
        <v>坂田駐車場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39</v>
      </c>
      <c r="S6" s="62" t="str">
        <f t="shared" si="1"/>
        <v>駅</v>
      </c>
      <c r="T6" s="62" t="str">
        <f t="shared" si="1"/>
        <v>無</v>
      </c>
      <c r="U6" s="63">
        <f t="shared" si="1"/>
        <v>7429</v>
      </c>
      <c r="V6" s="63">
        <f t="shared" si="1"/>
        <v>250</v>
      </c>
      <c r="W6" s="63">
        <f t="shared" si="1"/>
        <v>100</v>
      </c>
      <c r="X6" s="62" t="str">
        <f t="shared" si="1"/>
        <v>代行制</v>
      </c>
      <c r="Y6" s="64">
        <f>IF(Y8="-",NA(),Y8)</f>
        <v>175</v>
      </c>
      <c r="Z6" s="64">
        <f t="shared" ref="Z6:AH6" si="2">IF(Z8="-",NA(),Z8)</f>
        <v>335</v>
      </c>
      <c r="AA6" s="64">
        <f t="shared" si="2"/>
        <v>398</v>
      </c>
      <c r="AB6" s="64">
        <f t="shared" si="2"/>
        <v>429</v>
      </c>
      <c r="AC6" s="64">
        <f t="shared" si="2"/>
        <v>381.9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42.9</v>
      </c>
      <c r="BG6" s="64">
        <f t="shared" ref="BG6:BO6" si="5">IF(BG8="-",NA(),BG8)</f>
        <v>70.099999999999994</v>
      </c>
      <c r="BH6" s="64">
        <f t="shared" si="5"/>
        <v>74.900000000000006</v>
      </c>
      <c r="BI6" s="64">
        <f t="shared" si="5"/>
        <v>76.7</v>
      </c>
      <c r="BJ6" s="64">
        <f t="shared" si="5"/>
        <v>73.8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11998</v>
      </c>
      <c r="BR6" s="65">
        <f t="shared" ref="BR6:BZ6" si="6">IF(BR8="-",NA(),BR8)</f>
        <v>20427</v>
      </c>
      <c r="BS6" s="65">
        <f t="shared" si="6"/>
        <v>23747</v>
      </c>
      <c r="BT6" s="65">
        <f t="shared" si="6"/>
        <v>25748</v>
      </c>
      <c r="BU6" s="65">
        <f t="shared" si="6"/>
        <v>21526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289742</v>
      </c>
      <c r="CN6" s="63">
        <f t="shared" si="7"/>
        <v>80313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86.8</v>
      </c>
      <c r="DL6" s="64">
        <f t="shared" ref="DL6:DT6" si="9">IF(DL8="-",NA(),DL8)</f>
        <v>84.4</v>
      </c>
      <c r="DM6" s="64">
        <f t="shared" si="9"/>
        <v>89.2</v>
      </c>
      <c r="DN6" s="64">
        <f t="shared" si="9"/>
        <v>93.2</v>
      </c>
      <c r="DO6" s="64">
        <f t="shared" si="9"/>
        <v>88.8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123</v>
      </c>
      <c r="B7" s="60">
        <f t="shared" ref="B7:X7" si="10">B8</f>
        <v>2017</v>
      </c>
      <c r="C7" s="60">
        <f t="shared" si="10"/>
        <v>122254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君津市</v>
      </c>
      <c r="I7" s="60" t="str">
        <f t="shared" si="10"/>
        <v>坂田駐車場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39</v>
      </c>
      <c r="S7" s="62" t="str">
        <f t="shared" si="10"/>
        <v>駅</v>
      </c>
      <c r="T7" s="62" t="str">
        <f t="shared" si="10"/>
        <v>無</v>
      </c>
      <c r="U7" s="63">
        <f t="shared" si="10"/>
        <v>7429</v>
      </c>
      <c r="V7" s="63">
        <f t="shared" si="10"/>
        <v>250</v>
      </c>
      <c r="W7" s="63">
        <f t="shared" si="10"/>
        <v>100</v>
      </c>
      <c r="X7" s="62" t="str">
        <f t="shared" si="10"/>
        <v>代行制</v>
      </c>
      <c r="Y7" s="64">
        <f>Y8</f>
        <v>175</v>
      </c>
      <c r="Z7" s="64">
        <f t="shared" ref="Z7:AH7" si="11">Z8</f>
        <v>335</v>
      </c>
      <c r="AA7" s="64">
        <f t="shared" si="11"/>
        <v>398</v>
      </c>
      <c r="AB7" s="64">
        <f t="shared" si="11"/>
        <v>429</v>
      </c>
      <c r="AC7" s="64">
        <f t="shared" si="11"/>
        <v>381.9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42.9</v>
      </c>
      <c r="BG7" s="64">
        <f t="shared" ref="BG7:BO7" si="14">BG8</f>
        <v>70.099999999999994</v>
      </c>
      <c r="BH7" s="64">
        <f t="shared" si="14"/>
        <v>74.900000000000006</v>
      </c>
      <c r="BI7" s="64">
        <f t="shared" si="14"/>
        <v>76.7</v>
      </c>
      <c r="BJ7" s="64">
        <f t="shared" si="14"/>
        <v>73.8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11998</v>
      </c>
      <c r="BR7" s="65">
        <f t="shared" ref="BR7:BZ7" si="15">BR8</f>
        <v>20427</v>
      </c>
      <c r="BS7" s="65">
        <f t="shared" si="15"/>
        <v>23747</v>
      </c>
      <c r="BT7" s="65">
        <f t="shared" si="15"/>
        <v>25748</v>
      </c>
      <c r="BU7" s="65">
        <f t="shared" si="15"/>
        <v>21526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121</v>
      </c>
      <c r="CL7" s="61"/>
      <c r="CM7" s="63">
        <f>CM8</f>
        <v>289742</v>
      </c>
      <c r="CN7" s="63">
        <f>CN8</f>
        <v>80313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86.8</v>
      </c>
      <c r="DL7" s="64">
        <f t="shared" ref="DL7:DT7" si="17">DL8</f>
        <v>84.4</v>
      </c>
      <c r="DM7" s="64">
        <f t="shared" si="17"/>
        <v>89.2</v>
      </c>
      <c r="DN7" s="64">
        <f t="shared" si="17"/>
        <v>93.2</v>
      </c>
      <c r="DO7" s="64">
        <f t="shared" si="17"/>
        <v>88.8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122254</v>
      </c>
      <c r="D8" s="67">
        <v>47</v>
      </c>
      <c r="E8" s="67">
        <v>14</v>
      </c>
      <c r="F8" s="67">
        <v>0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39</v>
      </c>
      <c r="S8" s="69" t="s">
        <v>135</v>
      </c>
      <c r="T8" s="69" t="s">
        <v>136</v>
      </c>
      <c r="U8" s="70">
        <v>7429</v>
      </c>
      <c r="V8" s="70">
        <v>250</v>
      </c>
      <c r="W8" s="70">
        <v>100</v>
      </c>
      <c r="X8" s="69" t="s">
        <v>137</v>
      </c>
      <c r="Y8" s="71">
        <v>175</v>
      </c>
      <c r="Z8" s="71">
        <v>335</v>
      </c>
      <c r="AA8" s="71">
        <v>398</v>
      </c>
      <c r="AB8" s="71">
        <v>429</v>
      </c>
      <c r="AC8" s="71">
        <v>381.9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42.9</v>
      </c>
      <c r="BG8" s="71">
        <v>70.099999999999994</v>
      </c>
      <c r="BH8" s="71">
        <v>74.900000000000006</v>
      </c>
      <c r="BI8" s="71">
        <v>76.7</v>
      </c>
      <c r="BJ8" s="71">
        <v>73.8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11998</v>
      </c>
      <c r="BR8" s="72">
        <v>20427</v>
      </c>
      <c r="BS8" s="72">
        <v>23747</v>
      </c>
      <c r="BT8" s="73">
        <v>25748</v>
      </c>
      <c r="BU8" s="73">
        <v>21526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289742</v>
      </c>
      <c r="CN8" s="70">
        <v>80313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86.8</v>
      </c>
      <c r="DL8" s="71">
        <v>84.4</v>
      </c>
      <c r="DM8" s="71">
        <v>89.2</v>
      </c>
      <c r="DN8" s="71">
        <v>93.2</v>
      </c>
      <c r="DO8" s="71">
        <v>88.8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2019-01-30T07:24:42Z</cp:lastPrinted>
  <dcterms:created xsi:type="dcterms:W3CDTF">2018-12-07T10:28:22Z</dcterms:created>
  <dcterms:modified xsi:type="dcterms:W3CDTF">2019-02-21T03:42:46Z</dcterms:modified>
  <cp:category/>
</cp:coreProperties>
</file>