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下水_171～\下水（171_公共下水道_33団体）\"/>
    </mc:Choice>
  </mc:AlternateContent>
  <workbookProtection workbookAlgorithmName="SHA-512" workbookHashValue="EES0mZwyKWBAcMqg8r8nFCRgFS1mgdOgGgksNOmGGGCJl2l0jof9BOqVr0tivYqW12igZBWEt/BWFd+aRncyrA==" workbookSaltValue="TqWIwXF77jLy+CRafbTMG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<sst xmlns="http://schemas.openxmlformats.org/spreadsheetml/2006/main" count="245" uniqueCount="125">
  <si>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</si>
  <si>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</si>
  <si>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</si>
  <si>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</si>
  <si>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</si>
  <si>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</si>
  <si>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</si>
  <si>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</si>
  <si>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</si>
  <si>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</si>
  <si>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</si>
  <si>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</si>
  <si>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</si>
  <si>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</si>
  <si>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</si>
  <si>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</si>
  <si>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</si>
  <si>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</si>
  <si>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</si>
  <si>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</si>
  <si>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</si>
  <si>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</si>
  <si>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</si>
  <si>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</si>
  <si>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</si>
  <si>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</si>
  <si>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</si>
  <si>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</si>
  <si>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</si>
  <si>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</si>
  <si>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</si>
  <si>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</si>
  <si>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</si>
  <si>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</si>
  <si>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</si>
  <si>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</si>
  <si>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</si>
  <si>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</si>
  <si>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</si>
  <si>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</si>
  <si>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</si>
  <si>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</si>
  <si>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</si>
  <si>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</si>
  <si>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</si>
  <si>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</si>
  <si>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</si>
  <si>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</si>
  <si>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</si>
  <si>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</si>
  <si>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</si>
  <si>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</si>
  <si>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</si>
  <si>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</si>
  <si>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</si>
  <si>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</si>
  <si>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</si>
  <si>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</si>
  <si>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</si>
  <si>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</si>
  <si>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</si>
  <si>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</si>
  <si>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</si>
  <si>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</si>
  <si>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</si>
  <si>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</si>
  <si>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</si>
  <si>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</si>
  <si>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</si>
  <si>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</si>
  <si>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</si>
  <si>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</si>
  <si>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</si>
  <si>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</si>
  <si>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</si>
  <si>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</si>
  <si>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</si>
  <si>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</si>
  <si>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</si>
  <si>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</si>
  <si>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</si>
  <si>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</si>
  <si>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</si>
  <si>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</si>
  <si>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</si>
  <si>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</si>
  <si>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</si>
  <si>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</si>
  <si>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</si>
  <si>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</si>
  <si>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</si>
  <si>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</si>
  <si>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</si>
  <si>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</si>
  <si>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</si>
  <si>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</si>
  <si>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</si>
  <si>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</si>
  <si>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</si>
  <si>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</si>
  <si>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</si>
  <si>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</si>
  <si>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</si>
  <si>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</si>
  <si>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</si>
  <si>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</si>
  <si>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</si>
  <si>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</si>
  <si>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</si>
  <si>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成田市</t>
  </si>
  <si>
    <t>法非適用</t>
  </si>
  <si>
    <t>下水道事業</t>
  </si>
  <si>
    <t>公共下水道</t>
  </si>
  <si>
    <t>Ac1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</si>
  <si>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</si>
  <si>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</si>
  <si>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</si>
  <si>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</si>
  <si>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</si>
  <si>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</si>
  <si>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</si>
  <si>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</si>
  <si>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必要・計画的な更新を実施しているところであり、長寿命化等にも取り組んでいる。</t>
    <phoneticPr fontId="4"/>
  </si>
  <si>
    <t>今後も収支のバランスや企業債残高に注意しながら、適正な使用料の設定など、引き続き安定的な経営に努める必要がある。
管渠の更新については、経営バランスに配慮しつつも、必要な更新はもとより、計画的な更新についても前倒しをするなど、計画的かつ効率的に行っていく必要がある。</t>
    <rPh sb="40" eb="43">
      <t>アンテイテキ</t>
    </rPh>
    <rPh sb="113" eb="116">
      <t>ケイカクテキ</t>
    </rPh>
    <rPh sb="118" eb="121">
      <t>コウリツテキ</t>
    </rPh>
    <rPh sb="122" eb="123">
      <t>オコナ</t>
    </rPh>
    <rPh sb="127" eb="129">
      <t>ヒツヨウ</t>
    </rPh>
    <phoneticPr fontId="4"/>
  </si>
  <si>
    <t>収益的収支比率は100％を超えており、経費回収率や水洗化率も類似団体を上回っていることから、経営の安定性・効率性は確保されている。
また、必要・計画的な更新を実施している中でも、企業債残高対事業規模比率は、他の類似団体と比べて大きく下回っていることから、安定的な事業経営が図られている。</t>
    <rPh sb="13" eb="14">
      <t>コ</t>
    </rPh>
    <rPh sb="35" eb="37">
      <t>ウワマワ</t>
    </rPh>
    <rPh sb="46" eb="48">
      <t>ケイエイ</t>
    </rPh>
    <rPh sb="49" eb="52">
      <t>アンテイセイ</t>
    </rPh>
    <rPh sb="127" eb="130">
      <t>アンテイテキ</t>
    </rPh>
    <rPh sb="131" eb="133">
      <t>ジギョウ</t>
    </rPh>
    <rPh sb="133" eb="135">
      <t>ケイエイ</t>
    </rPh>
    <rPh sb="136" eb="13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</si>
</sst>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0.02</c:v>
                </c:pt>
                <c:pt idx="2">
                  <c:v>0.08</c:v>
                </c:pt>
                <c:pt idx="3">
                  <c:v>0.34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6-4FAD-B65C-22071EE51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0.13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6-4FAD-B65C-22071EE51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3-4421-B890-36E43F0E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62.03</c:v>
                </c:pt>
                <c:pt idx="1">
                  <c:v>59.27</c:v>
                </c:pt>
                <c:pt idx="2">
                  <c:v>62.64</c:v>
                </c:pt>
                <c:pt idx="3">
                  <c:v>63.26</c:v>
                </c:pt>
                <c:pt idx="4">
                  <c:v>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3-4421-B890-36E43F0E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97.25</c:v>
                </c:pt>
                <c:pt idx="1">
                  <c:v>97.3</c:v>
                </c:pt>
                <c:pt idx="2">
                  <c:v>97.35</c:v>
                </c:pt>
                <c:pt idx="3">
                  <c:v>97.39</c:v>
                </c:pt>
                <c:pt idx="4">
                  <c:v>97.42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3-416D-9B18-AEA4F35A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93.53</c:v>
                </c:pt>
                <c:pt idx="1">
                  <c:v>92.82</c:v>
                </c:pt>
                <c:pt idx="2">
                  <c:v>92.98</c:v>
                </c:pt>
                <c:pt idx="3">
                  <c:v>94.07</c:v>
                </c:pt>
                <c:pt idx="4">
                  <c:v>94.13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3-416D-9B18-AEA4F35A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81.709999999999994</c:v>
                </c:pt>
                <c:pt idx="1">
                  <c:v>93.56</c:v>
                </c:pt>
                <c:pt idx="2">
                  <c:v>99.86</c:v>
                </c:pt>
                <c:pt idx="3">
                  <c:v>99.85</c:v>
                </c:pt>
                <c:pt idx="4">
                  <c:v>104.08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B-4B16-B72F-D16F41B54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B-4B16-B72F-D16F41B54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D-43A9-88AA-35B09677D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3A9-88AA-35B09677D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9-46F0-8C00-0B7111AC9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9-46F0-8C00-0B7111AC9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1-4C6F-9ECA-09DF99966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1-4C6F-9ECA-09DF99966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E-435A-9ADB-5D6F9C8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E-435A-9ADB-5D6F9C8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368.72</c:v>
                </c:pt>
                <c:pt idx="1">
                  <c:v>374.72</c:v>
                </c:pt>
                <c:pt idx="2">
                  <c:v>265.95999999999998</c:v>
                </c:pt>
                <c:pt idx="3">
                  <c:v>279.14999999999998</c:v>
                </c:pt>
                <c:pt idx="4">
                  <c:v>216.54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3-4DC8-ABE4-B57A7DCF7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660.23</c:v>
                </c:pt>
                <c:pt idx="1">
                  <c:v>658.6</c:v>
                </c:pt>
                <c:pt idx="2">
                  <c:v>664.04</c:v>
                </c:pt>
                <c:pt idx="3">
                  <c:v>802.49</c:v>
                </c:pt>
                <c:pt idx="4">
                  <c:v>805.14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3-4DC8-ABE4-B57A7DCF7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103.02</c:v>
                </c:pt>
                <c:pt idx="2">
                  <c:v>102.94</c:v>
                </c:pt>
                <c:pt idx="3">
                  <c:v>103.01</c:v>
                </c:pt>
                <c:pt idx="4">
                  <c:v>103.01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1-4F00-B7DC-D624F855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88.7</c:v>
                </c:pt>
                <c:pt idx="1">
                  <c:v>88.44</c:v>
                </c:pt>
                <c:pt idx="2">
                  <c:v>86.2</c:v>
                </c:pt>
                <c:pt idx="3">
                  <c:v>103.18</c:v>
                </c:pt>
                <c:pt idx="4">
                  <c:v>100.22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1-4F00-B7DC-D624F855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120.14</c:v>
                </c:pt>
                <c:pt idx="1">
                  <c:v>121.99</c:v>
                </c:pt>
                <c:pt idx="2">
                  <c:v>122.45</c:v>
                </c:pt>
                <c:pt idx="3">
                  <c:v>122.08</c:v>
                </c:pt>
                <c:pt idx="4">
                  <c:v>122.57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7-478F-8429-676B5B34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145.05000000000001</c:v>
                </c:pt>
                <c:pt idx="1">
                  <c:v>147.15</c:v>
                </c:pt>
                <c:pt idx="2">
                  <c:v>146.47999999999999</c:v>
                </c:pt>
                <c:pt idx="3">
                  <c:v>141.11000000000001</c:v>
                </c:pt>
                <c:pt idx="4">
                  <c:v>144.79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7-478F-8429-676B5B34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6" zoomScaleNormal="86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千葉県　成田市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Ac1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133098</v>
      </c>
      <c r="AM8" s="66"/>
      <c r="AN8" s="66"/>
      <c r="AO8" s="66"/>
      <c r="AP8" s="66"/>
      <c r="AQ8" s="66"/>
      <c r="AR8" s="66"/>
      <c r="AS8" s="66"/>
      <c r="AT8" s="65">
        <f>データ!T6</f>
        <v>213.84</v>
      </c>
      <c r="AU8" s="65"/>
      <c r="AV8" s="65"/>
      <c r="AW8" s="65"/>
      <c r="AX8" s="65"/>
      <c r="AY8" s="65"/>
      <c r="AZ8" s="65"/>
      <c r="BA8" s="65"/>
      <c r="BB8" s="65">
        <f>データ!U6</f>
        <v>622.41999999999996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76.11</v>
      </c>
      <c r="Q10" s="65"/>
      <c r="R10" s="65"/>
      <c r="S10" s="65"/>
      <c r="T10" s="65"/>
      <c r="U10" s="65"/>
      <c r="V10" s="65"/>
      <c r="W10" s="65">
        <f>データ!Q6</f>
        <v>84.93</v>
      </c>
      <c r="X10" s="65"/>
      <c r="Y10" s="65"/>
      <c r="Z10" s="65"/>
      <c r="AA10" s="65"/>
      <c r="AB10" s="65"/>
      <c r="AC10" s="65"/>
      <c r="AD10" s="66">
        <f>データ!R6</f>
        <v>1944</v>
      </c>
      <c r="AE10" s="66"/>
      <c r="AF10" s="66"/>
      <c r="AG10" s="66"/>
      <c r="AH10" s="66"/>
      <c r="AI10" s="66"/>
      <c r="AJ10" s="66"/>
      <c r="AK10" s="2"/>
      <c r="AL10" s="66">
        <f>データ!V6</f>
        <v>101181</v>
      </c>
      <c r="AM10" s="66"/>
      <c r="AN10" s="66"/>
      <c r="AO10" s="66"/>
      <c r="AP10" s="66"/>
      <c r="AQ10" s="66"/>
      <c r="AR10" s="66"/>
      <c r="AS10" s="66"/>
      <c r="AT10" s="65">
        <f>データ!W6</f>
        <v>18.52</v>
      </c>
      <c r="AU10" s="65"/>
      <c r="AV10" s="65"/>
      <c r="AW10" s="65"/>
      <c r="AX10" s="65"/>
      <c r="AY10" s="65"/>
      <c r="AZ10" s="65"/>
      <c r="BA10" s="65"/>
      <c r="BB10" s="65">
        <f>データ!X6</f>
        <v>5463.34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bsgSG+V4W2zpRMnqo5LVrFHko6o1tGK8kywt8m07n8wszVlgtQkaoVQAEjYAIgigWxXic+btH1pcZuXI7FgRyg==" saltValue="U8MtWoozKbtXBA54cR6/D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122114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千葉県　成田市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Ac1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76.11</v>
      </c>
      <c r="Q6" s="33">
        <f t="shared" si="3"/>
        <v>84.93</v>
      </c>
      <c r="R6" s="33">
        <f t="shared" si="3"/>
        <v>1944</v>
      </c>
      <c r="S6" s="33">
        <f t="shared" si="3"/>
        <v>133098</v>
      </c>
      <c r="T6" s="33">
        <f t="shared" si="3"/>
        <v>213.84</v>
      </c>
      <c r="U6" s="33">
        <f t="shared" si="3"/>
        <v>622.41999999999996</v>
      </c>
      <c r="V6" s="33">
        <f t="shared" si="3"/>
        <v>101181</v>
      </c>
      <c r="W6" s="33">
        <f t="shared" si="3"/>
        <v>18.52</v>
      </c>
      <c r="X6" s="33">
        <f t="shared" si="3"/>
        <v>5463.34</v>
      </c>
      <c r="Y6" s="34">
        <f>IF(Y7="",NA(),Y7)</f>
        <v>81.709999999999994</v>
      </c>
      <c r="Z6" s="34">
        <f t="shared" ref="Z6:AH6" si="4">IF(Z7="",NA(),Z7)</f>
        <v>93.56</v>
      </c>
      <c r="AA6" s="34">
        <f t="shared" si="4"/>
        <v>99.86</v>
      </c>
      <c r="AB6" s="34">
        <f t="shared" si="4"/>
        <v>99.85</v>
      </c>
      <c r="AC6" s="34">
        <f t="shared" si="4"/>
        <v>104.08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368.72</v>
      </c>
      <c r="BG6" s="34">
        <f t="shared" ref="BG6:BO6" si="7">IF(BG7="",NA(),BG7)</f>
        <v>374.72</v>
      </c>
      <c r="BH6" s="34">
        <f t="shared" si="7"/>
        <v>265.95999999999998</v>
      </c>
      <c r="BI6" s="34">
        <f t="shared" si="7"/>
        <v>279.14999999999998</v>
      </c>
      <c r="BJ6" s="34">
        <f t="shared" si="7"/>
        <v>216.54</v>
      </c>
      <c r="BK6" s="34">
        <f t="shared" si="7"/>
        <v>660.23</v>
      </c>
      <c r="BL6" s="34">
        <f t="shared" si="7"/>
        <v>658.6</v>
      </c>
      <c r="BM6" s="34">
        <f t="shared" si="7"/>
        <v>664.04</v>
      </c>
      <c r="BN6" s="34">
        <f t="shared" si="7"/>
        <v>802.49</v>
      </c>
      <c r="BO6" s="34">
        <f t="shared" si="7"/>
        <v>805.14</v>
      </c>
      <c r="BP6" s="33" t="str">
        <f>IF(BP7="","",IF(BP7="-","【-】","【"&amp;SUBSTITUTE(TEXT(BP7,"#,##0.00"),"-","△")&amp;"】"))</f>
        <v>【707.33】</v>
      </c>
      <c r="BQ6" s="34">
        <f>IF(BQ7="",NA(),BQ7)</f>
        <v>102.73</v>
      </c>
      <c r="BR6" s="34">
        <f t="shared" ref="BR6:BZ6" si="8">IF(BR7="",NA(),BR7)</f>
        <v>103.02</v>
      </c>
      <c r="BS6" s="34">
        <f t="shared" si="8"/>
        <v>102.94</v>
      </c>
      <c r="BT6" s="34">
        <f t="shared" si="8"/>
        <v>103.01</v>
      </c>
      <c r="BU6" s="34">
        <f t="shared" si="8"/>
        <v>103.01</v>
      </c>
      <c r="BV6" s="34">
        <f t="shared" si="8"/>
        <v>88.7</v>
      </c>
      <c r="BW6" s="34">
        <f t="shared" si="8"/>
        <v>88.44</v>
      </c>
      <c r="BX6" s="34">
        <f t="shared" si="8"/>
        <v>86.2</v>
      </c>
      <c r="BY6" s="34">
        <f t="shared" si="8"/>
        <v>103.18</v>
      </c>
      <c r="BZ6" s="34">
        <f t="shared" si="8"/>
        <v>100.22</v>
      </c>
      <c r="CA6" s="33" t="str">
        <f>IF(CA7="","",IF(CA7="-","【-】","【"&amp;SUBSTITUTE(TEXT(CA7,"#,##0.00"),"-","△")&amp;"】"))</f>
        <v>【101.26】</v>
      </c>
      <c r="CB6" s="34">
        <f>IF(CB7="",NA(),CB7)</f>
        <v>120.14</v>
      </c>
      <c r="CC6" s="34">
        <f t="shared" ref="CC6:CK6" si="9">IF(CC7="",NA(),CC7)</f>
        <v>121.99</v>
      </c>
      <c r="CD6" s="34">
        <f t="shared" si="9"/>
        <v>122.45</v>
      </c>
      <c r="CE6" s="34">
        <f t="shared" si="9"/>
        <v>122.08</v>
      </c>
      <c r="CF6" s="34">
        <f t="shared" si="9"/>
        <v>122.57</v>
      </c>
      <c r="CG6" s="34">
        <f t="shared" si="9"/>
        <v>145.05000000000001</v>
      </c>
      <c r="CH6" s="34">
        <f t="shared" si="9"/>
        <v>147.15</v>
      </c>
      <c r="CI6" s="34">
        <f t="shared" si="9"/>
        <v>146.47999999999999</v>
      </c>
      <c r="CJ6" s="34">
        <f t="shared" si="9"/>
        <v>141.11000000000001</v>
      </c>
      <c r="CK6" s="34">
        <f t="shared" si="9"/>
        <v>144.79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62.03</v>
      </c>
      <c r="CS6" s="34">
        <f t="shared" si="10"/>
        <v>59.27</v>
      </c>
      <c r="CT6" s="34">
        <f t="shared" si="10"/>
        <v>62.64</v>
      </c>
      <c r="CU6" s="34">
        <f t="shared" si="10"/>
        <v>63.26</v>
      </c>
      <c r="CV6" s="34">
        <f t="shared" si="10"/>
        <v>61.54</v>
      </c>
      <c r="CW6" s="33" t="str">
        <f>IF(CW7="","",IF(CW7="-","【-】","【"&amp;SUBSTITUTE(TEXT(CW7,"#,##0.00"),"-","△")&amp;"】"))</f>
        <v>【60.13】</v>
      </c>
      <c r="CX6" s="34">
        <f>IF(CX7="",NA(),CX7)</f>
        <v>97.25</v>
      </c>
      <c r="CY6" s="34">
        <f t="shared" ref="CY6:DG6" si="11">IF(CY7="",NA(),CY7)</f>
        <v>97.3</v>
      </c>
      <c r="CZ6" s="34">
        <f t="shared" si="11"/>
        <v>97.35</v>
      </c>
      <c r="DA6" s="34">
        <f t="shared" si="11"/>
        <v>97.39</v>
      </c>
      <c r="DB6" s="34">
        <f t="shared" si="11"/>
        <v>97.42</v>
      </c>
      <c r="DC6" s="34">
        <f t="shared" si="11"/>
        <v>93.53</v>
      </c>
      <c r="DD6" s="34">
        <f t="shared" si="11"/>
        <v>92.82</v>
      </c>
      <c r="DE6" s="34">
        <f t="shared" si="11"/>
        <v>92.98</v>
      </c>
      <c r="DF6" s="34">
        <f t="shared" si="11"/>
        <v>94.07</v>
      </c>
      <c r="DG6" s="34">
        <f t="shared" si="11"/>
        <v>94.13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>
        <f>IF(EE7="",NA(),EE7)</f>
        <v>0.09</v>
      </c>
      <c r="EF6" s="34">
        <f t="shared" ref="EF6:EN6" si="14">IF(EF7="",NA(),EF7)</f>
        <v>0.02</v>
      </c>
      <c r="EG6" s="34">
        <f t="shared" si="14"/>
        <v>0.08</v>
      </c>
      <c r="EH6" s="34">
        <f t="shared" si="14"/>
        <v>0.34</v>
      </c>
      <c r="EI6" s="34">
        <f t="shared" si="14"/>
        <v>0.39</v>
      </c>
      <c r="EJ6" s="34">
        <f t="shared" si="14"/>
        <v>0.05</v>
      </c>
      <c r="EK6" s="34">
        <f t="shared" si="14"/>
        <v>7.0000000000000007E-2</v>
      </c>
      <c r="EL6" s="34">
        <f t="shared" si="14"/>
        <v>7.0000000000000007E-2</v>
      </c>
      <c r="EM6" s="34">
        <f t="shared" si="14"/>
        <v>0.13</v>
      </c>
      <c r="EN6" s="34">
        <f t="shared" si="14"/>
        <v>0.17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122114</v>
      </c>
      <c r="D7" s="36">
        <v>47</v>
      </c>
      <c r="E7" s="36">
        <v>17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76.11</v>
      </c>
      <c r="Q7" s="37">
        <v>84.93</v>
      </c>
      <c r="R7" s="37">
        <v>1944</v>
      </c>
      <c r="S7" s="37">
        <v>133098</v>
      </c>
      <c r="T7" s="37">
        <v>213.84</v>
      </c>
      <c r="U7" s="37">
        <v>622.41999999999996</v>
      </c>
      <c r="V7" s="37">
        <v>101181</v>
      </c>
      <c r="W7" s="37">
        <v>18.52</v>
      </c>
      <c r="X7" s="37">
        <v>5463.34</v>
      </c>
      <c r="Y7" s="37">
        <v>81.709999999999994</v>
      </c>
      <c r="Z7" s="37">
        <v>93.56</v>
      </c>
      <c r="AA7" s="37">
        <v>99.86</v>
      </c>
      <c r="AB7" s="37">
        <v>99.85</v>
      </c>
      <c r="AC7" s="37">
        <v>104.08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368.72</v>
      </c>
      <c r="BG7" s="37">
        <v>374.72</v>
      </c>
      <c r="BH7" s="37">
        <v>265.95999999999998</v>
      </c>
      <c r="BI7" s="37">
        <v>279.14999999999998</v>
      </c>
      <c r="BJ7" s="37">
        <v>216.54</v>
      </c>
      <c r="BK7" s="37">
        <v>660.23</v>
      </c>
      <c r="BL7" s="37">
        <v>658.6</v>
      </c>
      <c r="BM7" s="37">
        <v>664.04</v>
      </c>
      <c r="BN7" s="37">
        <v>802.49</v>
      </c>
      <c r="BO7" s="37">
        <v>805.14</v>
      </c>
      <c r="BP7" s="37">
        <v>707.33</v>
      </c>
      <c r="BQ7" s="37">
        <v>102.73</v>
      </c>
      <c r="BR7" s="37">
        <v>103.02</v>
      </c>
      <c r="BS7" s="37">
        <v>102.94</v>
      </c>
      <c r="BT7" s="37">
        <v>103.01</v>
      </c>
      <c r="BU7" s="37">
        <v>103.01</v>
      </c>
      <c r="BV7" s="37">
        <v>88.7</v>
      </c>
      <c r="BW7" s="37">
        <v>88.44</v>
      </c>
      <c r="BX7" s="37">
        <v>86.2</v>
      </c>
      <c r="BY7" s="37">
        <v>103.18</v>
      </c>
      <c r="BZ7" s="37">
        <v>100.22</v>
      </c>
      <c r="CA7" s="37">
        <v>101.26</v>
      </c>
      <c r="CB7" s="37">
        <v>120.14</v>
      </c>
      <c r="CC7" s="37">
        <v>121.99</v>
      </c>
      <c r="CD7" s="37">
        <v>122.45</v>
      </c>
      <c r="CE7" s="37">
        <v>122.08</v>
      </c>
      <c r="CF7" s="37">
        <v>122.57</v>
      </c>
      <c r="CG7" s="37">
        <v>145.05000000000001</v>
      </c>
      <c r="CH7" s="37">
        <v>147.15</v>
      </c>
      <c r="CI7" s="37">
        <v>146.47999999999999</v>
      </c>
      <c r="CJ7" s="37">
        <v>141.11000000000001</v>
      </c>
      <c r="CK7" s="37">
        <v>144.79</v>
      </c>
      <c r="CL7" s="37">
        <v>136.38999999999999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>
        <v>62.03</v>
      </c>
      <c r="CS7" s="37">
        <v>59.27</v>
      </c>
      <c r="CT7" s="37">
        <v>62.64</v>
      </c>
      <c r="CU7" s="37">
        <v>63.26</v>
      </c>
      <c r="CV7" s="37">
        <v>61.54</v>
      </c>
      <c r="CW7" s="37">
        <v>60.13</v>
      </c>
      <c r="CX7" s="37">
        <v>97.25</v>
      </c>
      <c r="CY7" s="37">
        <v>97.3</v>
      </c>
      <c r="CZ7" s="37">
        <v>97.35</v>
      </c>
      <c r="DA7" s="37">
        <v>97.39</v>
      </c>
      <c r="DB7" s="37">
        <v>97.42</v>
      </c>
      <c r="DC7" s="37">
        <v>93.53</v>
      </c>
      <c r="DD7" s="37">
        <v>92.82</v>
      </c>
      <c r="DE7" s="37">
        <v>92.98</v>
      </c>
      <c r="DF7" s="37">
        <v>94.07</v>
      </c>
      <c r="DG7" s="37">
        <v>94.13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0.09</v>
      </c>
      <c r="EF7" s="37">
        <v>0.02</v>
      </c>
      <c r="EG7" s="37">
        <v>0.08</v>
      </c>
      <c r="EH7" s="37">
        <v>0.34</v>
      </c>
      <c r="EI7" s="37">
        <v>0.39</v>
      </c>
      <c r="EJ7" s="37">
        <v>0.05</v>
      </c>
      <c r="EK7" s="37">
        <v>7.0000000000000007E-2</v>
      </c>
      <c r="EL7" s="37">
        <v>7.0000000000000007E-2</v>
      </c>
      <c r="EM7" s="37">
        <v>0.13</v>
      </c>
      <c r="EN7" s="37">
        <v>0.17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2019-02-22T07:34:54Z</cp:lastPrinted>
  <dcterms:created xsi:type="dcterms:W3CDTF">2018-12-03T09:02:08Z</dcterms:created>
  <dcterms:modified xsi:type="dcterms:W3CDTF">2019-02-25T01:07:05Z</dcterms:modified>
  <cp:category/>
</cp:coreProperties>
</file>