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6 経営比較分析表\20190111_経営比較分析表等依頼（定期分）\03団体→県\駐車場_140_20事業\"/>
    </mc:Choice>
  </mc:AlternateContent>
  <workbookProtection workbookAlgorithmName="SHA-512" workbookHashValue="9p5+Dd23H3HNrllVnAK6Bfq9tKqpMNroO/1+2VYuj0RPdCiB5Qg4wuZ4ZYovJ55Nq5Y9qNo6vEdZfyX8gAFcvQ==" workbookSaltValue="+6ZhrMpeoJuTDag+bFPt0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DP7" i="5"/>
  <c r="DO7" i="5"/>
  <c r="DN7" i="5"/>
  <c r="LH31" i="4" s="1"/>
  <c r="DM7" i="5"/>
  <c r="DL7" i="5"/>
  <c r="DK7" i="5"/>
  <c r="DI7" i="5"/>
  <c r="MI78" i="4" s="1"/>
  <c r="DH7" i="5"/>
  <c r="DG7" i="5"/>
  <c r="DF7" i="5"/>
  <c r="DE7" i="5"/>
  <c r="KA78" i="4" s="1"/>
  <c r="DD7" i="5"/>
  <c r="DC7" i="5"/>
  <c r="DB7" i="5"/>
  <c r="DA7" i="5"/>
  <c r="KP77" i="4" s="1"/>
  <c r="CZ7" i="5"/>
  <c r="CN7" i="5"/>
  <c r="CM7" i="5"/>
  <c r="BZ7" i="5"/>
  <c r="MA53" i="4" s="1"/>
  <c r="BY7" i="5"/>
  <c r="BX7" i="5"/>
  <c r="BW7" i="5"/>
  <c r="BV7" i="5"/>
  <c r="JC53" i="4" s="1"/>
  <c r="BU7" i="5"/>
  <c r="BT7" i="5"/>
  <c r="BS7" i="5"/>
  <c r="BR7" i="5"/>
  <c r="JV52" i="4" s="1"/>
  <c r="BQ7" i="5"/>
  <c r="BO7" i="5"/>
  <c r="BN7" i="5"/>
  <c r="BM7" i="5"/>
  <c r="FX53" i="4" s="1"/>
  <c r="BL7" i="5"/>
  <c r="BK7" i="5"/>
  <c r="BJ7" i="5"/>
  <c r="BI7" i="5"/>
  <c r="BH7" i="5"/>
  <c r="BG7" i="5"/>
  <c r="BF7" i="5"/>
  <c r="BD7" i="5"/>
  <c r="CS53" i="4" s="1"/>
  <c r="BC7" i="5"/>
  <c r="BB7" i="5"/>
  <c r="BA7" i="5"/>
  <c r="AZ7" i="5"/>
  <c r="U53" i="4" s="1"/>
  <c r="AY7" i="5"/>
  <c r="AX7" i="5"/>
  <c r="AW7" i="5"/>
  <c r="AV7" i="5"/>
  <c r="AN52" i="4" s="1"/>
  <c r="AU7" i="5"/>
  <c r="AS7" i="5"/>
  <c r="AR7" i="5"/>
  <c r="AQ7" i="5"/>
  <c r="FX32" i="4" s="1"/>
  <c r="AP7" i="5"/>
  <c r="AO7" i="5"/>
  <c r="AN7" i="5"/>
  <c r="AM7" i="5"/>
  <c r="GQ31" i="4" s="1"/>
  <c r="AL7" i="5"/>
  <c r="AK7" i="5"/>
  <c r="AJ7" i="5"/>
  <c r="AH7" i="5"/>
  <c r="CS32" i="4" s="1"/>
  <c r="AG7" i="5"/>
  <c r="AF7" i="5"/>
  <c r="AE7" i="5"/>
  <c r="AD7" i="5"/>
  <c r="U32" i="4" s="1"/>
  <c r="AC7" i="5"/>
  <c r="AB7" i="5"/>
  <c r="AA7" i="5"/>
  <c r="Z7" i="5"/>
  <c r="AN31" i="4" s="1"/>
  <c r="Y7" i="5"/>
  <c r="X7" i="5"/>
  <c r="W7" i="5"/>
  <c r="V7" i="5"/>
  <c r="HX10" i="4" s="1"/>
  <c r="U7" i="5"/>
  <c r="T7" i="5"/>
  <c r="S7" i="5"/>
  <c r="R7" i="5"/>
  <c r="DU10" i="4" s="1"/>
  <c r="Q7" i="5"/>
  <c r="P7" i="5"/>
  <c r="O7" i="5"/>
  <c r="N7" i="5"/>
  <c r="FJ8" i="4" s="1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C88" i="4"/>
  <c r="LT7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LH53" i="4"/>
  <c r="KO53" i="4"/>
  <c r="JV53" i="4"/>
  <c r="HJ53" i="4"/>
  <c r="GQ53" i="4"/>
  <c r="FE53" i="4"/>
  <c r="EL53" i="4"/>
  <c r="BZ53" i="4"/>
  <c r="BG53" i="4"/>
  <c r="AN53" i="4"/>
  <c r="MA52" i="4"/>
  <c r="LH52" i="4"/>
  <c r="KO52" i="4"/>
  <c r="JC52" i="4"/>
  <c r="HJ52" i="4"/>
  <c r="GQ52" i="4"/>
  <c r="FX52" i="4"/>
  <c r="FE52" i="4"/>
  <c r="EL52" i="4"/>
  <c r="CS52" i="4"/>
  <c r="BZ52" i="4"/>
  <c r="BG52" i="4"/>
  <c r="U52" i="4"/>
  <c r="MA32" i="4"/>
  <c r="LH32" i="4"/>
  <c r="JV32" i="4"/>
  <c r="JC32" i="4"/>
  <c r="HJ32" i="4"/>
  <c r="GQ32" i="4"/>
  <c r="FE32" i="4"/>
  <c r="EL32" i="4"/>
  <c r="BZ32" i="4"/>
  <c r="BG32" i="4"/>
  <c r="AN32" i="4"/>
  <c r="MA31" i="4"/>
  <c r="KO31" i="4"/>
  <c r="JV31" i="4"/>
  <c r="JC31" i="4"/>
  <c r="HJ31" i="4"/>
  <c r="FX31" i="4"/>
  <c r="FE31" i="4"/>
  <c r="EL31" i="4"/>
  <c r="CS31" i="4"/>
  <c r="BZ31" i="4"/>
  <c r="BG31" i="4"/>
  <c r="U31" i="4"/>
  <c r="LJ10" i="4"/>
  <c r="JQ10" i="4"/>
  <c r="CF10" i="4"/>
  <c r="B10" i="4"/>
  <c r="LJ8" i="4"/>
  <c r="JQ8" i="4"/>
  <c r="HX8" i="4"/>
  <c r="DU8" i="4"/>
  <c r="CF8" i="4"/>
  <c r="AQ8" i="4"/>
  <c r="B6" i="4"/>
  <c r="C11" i="5" l="1"/>
  <c r="AN51" i="4" s="1"/>
  <c r="BZ76" i="4"/>
  <c r="MA51" i="4"/>
  <c r="MI76" i="4"/>
  <c r="HJ51" i="4"/>
  <c r="MA30" i="4"/>
  <c r="IT76" i="4"/>
  <c r="CS51" i="4"/>
  <c r="HJ30" i="4"/>
  <c r="CS30" i="4"/>
  <c r="D11" i="5"/>
  <c r="FE30" i="4"/>
  <c r="E11" i="5"/>
  <c r="B11" i="5"/>
  <c r="AN30" i="4" l="1"/>
  <c r="HA76" i="4"/>
  <c r="FE51" i="4"/>
  <c r="JV51" i="4"/>
  <c r="KP76" i="4"/>
  <c r="AG76" i="4"/>
  <c r="JV30" i="4"/>
  <c r="HP76" i="4"/>
  <c r="BG51" i="4"/>
  <c r="FX30" i="4"/>
  <c r="LE76" i="4"/>
  <c r="KO30" i="4"/>
  <c r="BG30" i="4"/>
  <c r="FX51" i="4"/>
  <c r="AV76" i="4"/>
  <c r="KO51" i="4"/>
  <c r="R76" i="4"/>
  <c r="JC51" i="4"/>
  <c r="U30" i="4"/>
  <c r="KA76" i="4"/>
  <c r="EL51" i="4"/>
  <c r="JC30" i="4"/>
  <c r="GL76" i="4"/>
  <c r="U51" i="4"/>
  <c r="EL30" i="4"/>
  <c r="BZ30" i="4"/>
  <c r="BK76" i="4"/>
  <c r="LH51" i="4"/>
  <c r="GQ30" i="4"/>
  <c r="LT76" i="4"/>
  <c r="GQ51" i="4"/>
  <c r="LH30" i="4"/>
  <c r="IE76" i="4"/>
  <c r="BZ51" i="4"/>
</calcChain>
</file>

<file path=xl/sharedStrings.xml><?xml version="1.0" encoding="utf-8"?>
<sst xmlns="http://schemas.openxmlformats.org/spreadsheetml/2006/main" count="287" uniqueCount="145">
  <si>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</si>
  <si>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</si>
  <si>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</si>
  <si>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</si>
  <si>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</si>
  <si>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</si>
  <si>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</si>
  <si>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</si>
  <si>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</si>
  <si>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</si>
  <si>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</si>
  <si>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</si>
  <si>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</si>
  <si>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</si>
  <si>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</si>
  <si>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</si>
  <si>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</si>
  <si>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</si>
  <si>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</si>
  <si>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</si>
  <si>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</si>
  <si>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</si>
  <si>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</si>
  <si>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</si>
  <si>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</si>
  <si>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</si>
  <si>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</si>
  <si>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</si>
  <si>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</si>
  <si>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</si>
  <si>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</si>
  <si>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</si>
  <si>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</si>
  <si>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</si>
  <si>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</si>
  <si>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</si>
  <si>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</si>
  <si>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</si>
  <si>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</si>
  <si>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</si>
  <si>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</si>
  <si>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</si>
  <si>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</si>
  <si>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</si>
  <si>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</si>
  <si>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</si>
  <si>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</si>
  <si>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</si>
  <si>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</si>
  <si>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</si>
  <si>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</si>
  <si>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</si>
  <si>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</si>
  <si>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</si>
  <si>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</si>
  <si>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</si>
  <si>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</si>
  <si>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</si>
  <si>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</si>
  <si>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</si>
  <si>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</si>
  <si>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</si>
  <si>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</si>
  <si>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</si>
  <si>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</si>
  <si>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</si>
  <si>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</si>
  <si>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</si>
  <si>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</si>
  <si>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</si>
  <si>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</si>
  <si>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</si>
  <si>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</si>
  <si>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</si>
  <si>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</si>
  <si>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</si>
  <si>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</si>
  <si>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</si>
  <si>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</si>
  <si>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</si>
  <si>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</si>
  <si>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</si>
  <si>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</si>
  <si>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</si>
  <si>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</si>
  <si>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</si>
  <si>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</si>
  <si>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</si>
  <si>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</si>
  <si>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</si>
  <si>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</si>
  <si>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</si>
  <si>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</si>
  <si>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</si>
  <si>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</si>
  <si>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</si>
  <si>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</si>
  <si>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</si>
  <si>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</si>
  <si>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</si>
  <si>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</si>
  <si>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</si>
  <si>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</si>
  <si>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</si>
  <si>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</si>
  <si>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</si>
  <si>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</si>
  <si>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</si>
  <si>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</si>
  <si>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</si>
  <si>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</si>
  <si>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</si>
  <si>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</si>
  <si>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</si>
  <si>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当該値(N)</t>
    <phoneticPr fontId="5"/>
  </si>
  <si>
    <t>当該値(N-1)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</si>
  <si>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</si>
  <si>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</si>
  <si>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</si>
  <si>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</si>
  <si>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</si>
  <si>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</si>
  <si>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</si>
  <si>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千葉県　松戸市</t>
  </si>
  <si>
    <t>松戸駅西口地下駐車場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</si>
  <si>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</si>
  <si>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</si>
  <si>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</si>
  <si>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</si>
  <si>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</si>
  <si>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</si>
  <si>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 届出駐車場</t>
  </si>
  <si>
    <t>地下式</t>
  </si>
  <si>
    <t>駅</t>
  </si>
  <si>
    <t>有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</si>
  <si>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</si>
  <si>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</si>
  <si>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</si>
  <si>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</si>
  <si>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</si>
  <si>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</si>
  <si>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資産等の状況としては、建設に伴う貸付金及び起債の償還が、平成17年度をもって終了しているものの、供用開始から30年以上が経過し、施設の老朽化が進んでおり、計画的な設備更新が必要となっている。</t>
    <phoneticPr fontId="5"/>
  </si>
  <si>
    <t>　当該施設は、周辺商業施設の駐車場としての利用が定着しており、利用台数は、増加傾向にある。特に休日おいては、満車となる時間帯も多くあり、類似施設平均値との比較においても、適正な稼働率を維持しているといえる。</t>
    <phoneticPr fontId="5"/>
  </si>
  <si>
    <t xml:space="preserve"> 建設に伴う貸付金及び起債の償還が、平成17年度をもって終了し、以後、一般会計からの繰入に依存せず、独立採算性の原則に基づいた事業運営を行っており、収支としては安定的に黒字を計上している。
 しかしながら、供用開始から30年以上が経過し、施設の老朽化が進んでおり、現行の経営形態の継続を前提とした場合、今後、設備更新に係る多額の設備投資が見込まれる。
 したがって、これを計画的に行っていくための財源の確保について検証する等、更なる経営改善に向けた取組が必要となっている。</t>
    <phoneticPr fontId="5"/>
  </si>
  <si>
    <t>　①収益的収支比率については、100％を超えており、一般会計からの繰入に依存せず、料金収入のみをもって総費用を賄えている。
　②他会計補助金比率及び③駐車場台数一台あたりの他会計補助金額については、0％を維持しており、一般会計からの繰入に依存せず、独立採算性の原則に基づいた事業運営を行っている。
　④売上高ＧＯＰ比率については、類似施設平均値と比較し、高い数値を維持している。
　⑤ＥＢＩＴＤＡについては、近年減少傾向となっていたが、平成29年度においては、周辺商業施設の好況の影響等に伴う料金収入の増加により、前年度比大幅増となっている。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</si>
</sst>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193.2</c:v>
                </c:pt>
                <c:pt idx="1">
                  <c:v>195.6</c:v>
                </c:pt>
                <c:pt idx="2">
                  <c:v>176.7</c:v>
                </c:pt>
                <c:pt idx="3">
                  <c:v>154.1</c:v>
                </c:pt>
                <c:pt idx="4">
                  <c:v>170.2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1B-4016-842A-A9ECCE0F9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91968"/>
        <c:axId val="8629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104.2</c:v>
                </c:pt>
                <c:pt idx="1">
                  <c:v>110.9</c:v>
                </c:pt>
                <c:pt idx="2">
                  <c:v>113.4</c:v>
                </c:pt>
                <c:pt idx="3">
                  <c:v>191.4</c:v>
                </c:pt>
                <c:pt idx="4">
                  <c:v>141.30000000000001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1B-4016-842A-A9ECCE0F9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91968"/>
        <c:axId val="86293888"/>
      </c:lineChart>
      <c:dateAx>
        <c:axId val="8629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93888"/>
        <c:crosses val="autoZero"/>
        <c:auto val="1"/>
        <c:lblOffset val="100"/>
        <c:baseTimeUnit val="years"/>
      </c:dateAx>
      <c:valAx>
        <c:axId val="86293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6291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7-48C2-B6A2-C123F38CC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72384"/>
        <c:axId val="1074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438</c:v>
                </c:pt>
                <c:pt idx="1">
                  <c:v>351.1</c:v>
                </c:pt>
                <c:pt idx="2">
                  <c:v>278.89999999999998</c:v>
                </c:pt>
                <c:pt idx="3">
                  <c:v>205.5</c:v>
                </c:pt>
                <c:pt idx="4">
                  <c:v>187.9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A7-48C2-B6A2-C123F38CC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72384"/>
        <c:axId val="107474304"/>
      </c:lineChart>
      <c:dateAx>
        <c:axId val="10747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474304"/>
        <c:crosses val="autoZero"/>
        <c:auto val="1"/>
        <c:lblOffset val="100"/>
        <c:baseTimeUnit val="years"/>
      </c:dateAx>
      <c:valAx>
        <c:axId val="1074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7472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2A3-4F51-B348-69C86BE04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85664"/>
        <c:axId val="110787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A3-4F51-B348-69C86BE04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85664"/>
        <c:axId val="110787584"/>
      </c:lineChart>
      <c:dateAx>
        <c:axId val="110785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787584"/>
        <c:crosses val="autoZero"/>
        <c:auto val="1"/>
        <c:lblOffset val="100"/>
        <c:baseTimeUnit val="years"/>
      </c:dateAx>
      <c:valAx>
        <c:axId val="110787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0785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A58-4B72-8740-FDD8D8450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00672"/>
        <c:axId val="111102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58-4B72-8740-FDD8D8450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00672"/>
        <c:axId val="111102592"/>
      </c:lineChart>
      <c:dateAx>
        <c:axId val="111100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102592"/>
        <c:crosses val="autoZero"/>
        <c:auto val="1"/>
        <c:lblOffset val="100"/>
        <c:baseTimeUnit val="years"/>
      </c:dateAx>
      <c:valAx>
        <c:axId val="111102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1100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1-439E-84F0-4C83C5136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42784"/>
        <c:axId val="11082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11.6</c:v>
                </c:pt>
                <c:pt idx="1">
                  <c:v>10</c:v>
                </c:pt>
                <c:pt idx="2">
                  <c:v>9.5</c:v>
                </c:pt>
                <c:pt idx="3">
                  <c:v>15.1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F1-439E-84F0-4C83C5136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2784"/>
        <c:axId val="110821376"/>
      </c:lineChart>
      <c:dateAx>
        <c:axId val="111142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821376"/>
        <c:crosses val="autoZero"/>
        <c:auto val="1"/>
        <c:lblOffset val="100"/>
        <c:baseTimeUnit val="years"/>
      </c:dateAx>
      <c:valAx>
        <c:axId val="11082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1142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E2-461E-8AAB-2CA0A069D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64256"/>
        <c:axId val="11087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247</c:v>
                </c:pt>
                <c:pt idx="1">
                  <c:v>202</c:v>
                </c:pt>
                <c:pt idx="2">
                  <c:v>177</c:v>
                </c:pt>
                <c:pt idx="3">
                  <c:v>145</c:v>
                </c:pt>
                <c:pt idx="4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E2-461E-8AAB-2CA0A069D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64256"/>
        <c:axId val="110874624"/>
      </c:lineChart>
      <c:dateAx>
        <c:axId val="110864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874624"/>
        <c:crosses val="autoZero"/>
        <c:auto val="1"/>
        <c:lblOffset val="100"/>
        <c:baseTimeUnit val="years"/>
      </c:dateAx>
      <c:valAx>
        <c:axId val="11087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10864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333.3</c:v>
                </c:pt>
                <c:pt idx="1">
                  <c:v>344.2</c:v>
                </c:pt>
                <c:pt idx="2">
                  <c:v>371</c:v>
                </c:pt>
                <c:pt idx="3">
                  <c:v>389.6</c:v>
                </c:pt>
                <c:pt idx="4">
                  <c:v>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8-4C03-BC31-4369E4971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78560"/>
        <c:axId val="110980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189.3</c:v>
                </c:pt>
                <c:pt idx="1">
                  <c:v>182.5</c:v>
                </c:pt>
                <c:pt idx="2">
                  <c:v>185.2</c:v>
                </c:pt>
                <c:pt idx="3">
                  <c:v>184.1</c:v>
                </c:pt>
                <c:pt idx="4">
                  <c:v>186.8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8-4C03-BC31-4369E4971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78560"/>
        <c:axId val="110980480"/>
      </c:lineChart>
      <c:dateAx>
        <c:axId val="11097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980480"/>
        <c:crosses val="autoZero"/>
        <c:auto val="1"/>
        <c:lblOffset val="100"/>
        <c:baseTimeUnit val="years"/>
      </c:dateAx>
      <c:valAx>
        <c:axId val="110980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0978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48.3</c:v>
                </c:pt>
                <c:pt idx="1">
                  <c:v>48.9</c:v>
                </c:pt>
                <c:pt idx="2">
                  <c:v>43.4</c:v>
                </c:pt>
                <c:pt idx="3">
                  <c:v>35.1</c:v>
                </c:pt>
                <c:pt idx="4">
                  <c:v>41.2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6C-423E-8B0C-01EC82ADF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39616"/>
        <c:axId val="111041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18.3</c:v>
                </c:pt>
                <c:pt idx="1">
                  <c:v>18.2</c:v>
                </c:pt>
                <c:pt idx="2">
                  <c:v>17.5</c:v>
                </c:pt>
                <c:pt idx="3">
                  <c:v>14.3</c:v>
                </c:pt>
                <c:pt idx="4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6C-423E-8B0C-01EC82ADF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39616"/>
        <c:axId val="111041536"/>
      </c:lineChart>
      <c:dateAx>
        <c:axId val="111039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041536"/>
        <c:crosses val="autoZero"/>
        <c:auto val="1"/>
        <c:lblOffset val="100"/>
        <c:baseTimeUnit val="years"/>
      </c:dateAx>
      <c:valAx>
        <c:axId val="111041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1039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41240</c:v>
                </c:pt>
                <c:pt idx="1">
                  <c:v>41631</c:v>
                </c:pt>
                <c:pt idx="2">
                  <c:v>39380</c:v>
                </c:pt>
                <c:pt idx="3">
                  <c:v>30610</c:v>
                </c:pt>
                <c:pt idx="4">
                  <c:v>39294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A-4363-B681-5018A88D2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53440"/>
        <c:axId val="111076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31473</c:v>
                </c:pt>
                <c:pt idx="1">
                  <c:v>37843</c:v>
                </c:pt>
                <c:pt idx="2">
                  <c:v>36318</c:v>
                </c:pt>
                <c:pt idx="3">
                  <c:v>37745</c:v>
                </c:pt>
                <c:pt idx="4">
                  <c:v>35151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FA-4363-B681-5018A88D2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53440"/>
        <c:axId val="111076096"/>
      </c:lineChart>
      <c:dateAx>
        <c:axId val="11105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076096"/>
        <c:crosses val="autoZero"/>
        <c:auto val="1"/>
        <c:lblOffset val="100"/>
        <c:baseTimeUnit val="years"/>
      </c:dateAx>
      <c:valAx>
        <c:axId val="111076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11053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5" zoomScaleNormal="85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千葉県松戸市　松戸駅西口地下駐車場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有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7226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131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33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134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300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144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193.2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195.6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176.7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154.1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170.2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333.3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344.2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371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389.6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409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104.2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110.9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113.4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191.4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141.30000000000001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11.6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10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9.5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15.1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15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189.3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182.5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185.2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184.1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186.8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141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142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48.3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48.9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43.4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35.1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41.2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41240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41631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39380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30610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39294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247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202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177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145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108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18.3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18.2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17.5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14.3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11.8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31473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37843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36318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37745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35151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143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2433912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395286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438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351.1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278.89999999999998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205.5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187.9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AbYQnnv2smEzuCAapO2BwFliSoCobxkOMvaFHqnpDFvEW7IZyKehMLxtWZwDdR1hRPEBdPqxXsn4I4O4d7Fdpg==" saltValue="A1T3o8KpkD9Ui/MQRCs8ww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70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71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72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73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74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75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76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77</v>
      </c>
      <c r="CN4" s="150" t="s">
        <v>78</v>
      </c>
      <c r="CO4" s="141" t="s">
        <v>79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80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81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108</v>
      </c>
      <c r="AK5" s="59" t="s">
        <v>109</v>
      </c>
      <c r="AL5" s="59" t="s">
        <v>110</v>
      </c>
      <c r="AM5" s="59" t="s">
        <v>111</v>
      </c>
      <c r="AN5" s="59" t="s">
        <v>112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113</v>
      </c>
      <c r="AV5" s="59" t="s">
        <v>98</v>
      </c>
      <c r="AW5" s="59" t="s">
        <v>99</v>
      </c>
      <c r="AX5" s="59" t="s">
        <v>100</v>
      </c>
      <c r="AY5" s="59" t="s">
        <v>114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108</v>
      </c>
      <c r="BG5" s="59" t="s">
        <v>98</v>
      </c>
      <c r="BH5" s="59" t="s">
        <v>110</v>
      </c>
      <c r="BI5" s="59" t="s">
        <v>115</v>
      </c>
      <c r="BJ5" s="59" t="s">
        <v>101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97</v>
      </c>
      <c r="BR5" s="59" t="s">
        <v>109</v>
      </c>
      <c r="BS5" s="59" t="s">
        <v>99</v>
      </c>
      <c r="BT5" s="59" t="s">
        <v>111</v>
      </c>
      <c r="BU5" s="59" t="s">
        <v>101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108</v>
      </c>
      <c r="CC5" s="59" t="s">
        <v>98</v>
      </c>
      <c r="CD5" s="59" t="s">
        <v>110</v>
      </c>
      <c r="CE5" s="59" t="s">
        <v>115</v>
      </c>
      <c r="CF5" s="59" t="s">
        <v>116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51"/>
      <c r="CN5" s="151"/>
      <c r="CO5" s="59" t="s">
        <v>108</v>
      </c>
      <c r="CP5" s="59" t="s">
        <v>98</v>
      </c>
      <c r="CQ5" s="59" t="s">
        <v>99</v>
      </c>
      <c r="CR5" s="59" t="s">
        <v>100</v>
      </c>
      <c r="CS5" s="59" t="s">
        <v>114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113</v>
      </c>
      <c r="DA5" s="59" t="s">
        <v>98</v>
      </c>
      <c r="DB5" s="59" t="s">
        <v>110</v>
      </c>
      <c r="DC5" s="59" t="s">
        <v>117</v>
      </c>
      <c r="DD5" s="59" t="s">
        <v>116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108</v>
      </c>
      <c r="DL5" s="59" t="s">
        <v>109</v>
      </c>
      <c r="DM5" s="59" t="s">
        <v>99</v>
      </c>
      <c r="DN5" s="59" t="s">
        <v>100</v>
      </c>
      <c r="DO5" s="59" t="s">
        <v>114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15">
      <c r="A6" s="49" t="s">
        <v>118</v>
      </c>
      <c r="B6" s="60">
        <f>B8</f>
        <v>2017</v>
      </c>
      <c r="C6" s="60">
        <f t="shared" ref="C6:X6" si="1">C8</f>
        <v>122076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千葉県松戸市</v>
      </c>
      <c r="I6" s="60" t="str">
        <f t="shared" si="1"/>
        <v>松戸駅西口地下駐車場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 届出駐車場</v>
      </c>
      <c r="Q6" s="62" t="str">
        <f t="shared" si="1"/>
        <v>地下式</v>
      </c>
      <c r="R6" s="63">
        <f t="shared" si="1"/>
        <v>33</v>
      </c>
      <c r="S6" s="62" t="str">
        <f t="shared" si="1"/>
        <v>駅</v>
      </c>
      <c r="T6" s="62" t="str">
        <f t="shared" si="1"/>
        <v>有</v>
      </c>
      <c r="U6" s="63">
        <f t="shared" si="1"/>
        <v>7226</v>
      </c>
      <c r="V6" s="63">
        <f t="shared" si="1"/>
        <v>134</v>
      </c>
      <c r="W6" s="63">
        <f t="shared" si="1"/>
        <v>300</v>
      </c>
      <c r="X6" s="62" t="str">
        <f t="shared" si="1"/>
        <v>導入なし</v>
      </c>
      <c r="Y6" s="64">
        <f>IF(Y8="-",NA(),Y8)</f>
        <v>193.2</v>
      </c>
      <c r="Z6" s="64">
        <f t="shared" ref="Z6:AH6" si="2">IF(Z8="-",NA(),Z8)</f>
        <v>195.6</v>
      </c>
      <c r="AA6" s="64">
        <f t="shared" si="2"/>
        <v>176.7</v>
      </c>
      <c r="AB6" s="64">
        <f t="shared" si="2"/>
        <v>154.1</v>
      </c>
      <c r="AC6" s="64">
        <f t="shared" si="2"/>
        <v>170.2</v>
      </c>
      <c r="AD6" s="64">
        <f t="shared" si="2"/>
        <v>104.2</v>
      </c>
      <c r="AE6" s="64">
        <f t="shared" si="2"/>
        <v>110.9</v>
      </c>
      <c r="AF6" s="64">
        <f t="shared" si="2"/>
        <v>113.4</v>
      </c>
      <c r="AG6" s="64">
        <f t="shared" si="2"/>
        <v>191.4</v>
      </c>
      <c r="AH6" s="64">
        <f t="shared" si="2"/>
        <v>141.30000000000001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11.6</v>
      </c>
      <c r="AP6" s="64">
        <f t="shared" si="3"/>
        <v>10</v>
      </c>
      <c r="AQ6" s="64">
        <f t="shared" si="3"/>
        <v>9.5</v>
      </c>
      <c r="AR6" s="64">
        <f t="shared" si="3"/>
        <v>15.1</v>
      </c>
      <c r="AS6" s="64">
        <f t="shared" si="3"/>
        <v>15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247</v>
      </c>
      <c r="BA6" s="65">
        <f t="shared" si="4"/>
        <v>202</v>
      </c>
      <c r="BB6" s="65">
        <f t="shared" si="4"/>
        <v>177</v>
      </c>
      <c r="BC6" s="65">
        <f t="shared" si="4"/>
        <v>145</v>
      </c>
      <c r="BD6" s="65">
        <f t="shared" si="4"/>
        <v>108</v>
      </c>
      <c r="BE6" s="63" t="str">
        <f>IF(BE8="-","",IF(BE8="-","【-】","【"&amp;SUBSTITUTE(TEXT(BE8,"#,##0"),"-","△")&amp;"】"))</f>
        <v>【37】</v>
      </c>
      <c r="BF6" s="64">
        <f>IF(BF8="-",NA(),BF8)</f>
        <v>48.3</v>
      </c>
      <c r="BG6" s="64">
        <f t="shared" ref="BG6:BO6" si="5">IF(BG8="-",NA(),BG8)</f>
        <v>48.9</v>
      </c>
      <c r="BH6" s="64">
        <f t="shared" si="5"/>
        <v>43.4</v>
      </c>
      <c r="BI6" s="64">
        <f t="shared" si="5"/>
        <v>35.1</v>
      </c>
      <c r="BJ6" s="64">
        <f t="shared" si="5"/>
        <v>41.2</v>
      </c>
      <c r="BK6" s="64">
        <f t="shared" si="5"/>
        <v>18.3</v>
      </c>
      <c r="BL6" s="64">
        <f t="shared" si="5"/>
        <v>18.2</v>
      </c>
      <c r="BM6" s="64">
        <f t="shared" si="5"/>
        <v>17.5</v>
      </c>
      <c r="BN6" s="64">
        <f t="shared" si="5"/>
        <v>14.3</v>
      </c>
      <c r="BO6" s="64">
        <f t="shared" si="5"/>
        <v>11.8</v>
      </c>
      <c r="BP6" s="61" t="str">
        <f>IF(BP8="-","",IF(BP8="-","【-】","【"&amp;SUBSTITUTE(TEXT(BP8,"#,##0.0"),"-","△")&amp;"】"))</f>
        <v>【26.4】</v>
      </c>
      <c r="BQ6" s="65">
        <f>IF(BQ8="-",NA(),BQ8)</f>
        <v>41240</v>
      </c>
      <c r="BR6" s="65">
        <f t="shared" ref="BR6:BZ6" si="6">IF(BR8="-",NA(),BR8)</f>
        <v>41631</v>
      </c>
      <c r="BS6" s="65">
        <f t="shared" si="6"/>
        <v>39380</v>
      </c>
      <c r="BT6" s="65">
        <f t="shared" si="6"/>
        <v>30610</v>
      </c>
      <c r="BU6" s="65">
        <f t="shared" si="6"/>
        <v>39294</v>
      </c>
      <c r="BV6" s="65">
        <f t="shared" si="6"/>
        <v>31473</v>
      </c>
      <c r="BW6" s="65">
        <f t="shared" si="6"/>
        <v>37843</v>
      </c>
      <c r="BX6" s="65">
        <f t="shared" si="6"/>
        <v>36318</v>
      </c>
      <c r="BY6" s="65">
        <f t="shared" si="6"/>
        <v>37745</v>
      </c>
      <c r="BZ6" s="65">
        <f t="shared" si="6"/>
        <v>35151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119</v>
      </c>
      <c r="CM6" s="63">
        <f t="shared" ref="CM6:CN6" si="7">CM8</f>
        <v>2433912</v>
      </c>
      <c r="CN6" s="63">
        <f t="shared" si="7"/>
        <v>395286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119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438</v>
      </c>
      <c r="DF6" s="64">
        <f t="shared" si="8"/>
        <v>351.1</v>
      </c>
      <c r="DG6" s="64">
        <f t="shared" si="8"/>
        <v>278.89999999999998</v>
      </c>
      <c r="DH6" s="64">
        <f t="shared" si="8"/>
        <v>205.5</v>
      </c>
      <c r="DI6" s="64">
        <f t="shared" si="8"/>
        <v>187.9</v>
      </c>
      <c r="DJ6" s="61" t="str">
        <f>IF(DJ8="-","",IF(DJ8="-","【-】","【"&amp;SUBSTITUTE(TEXT(DJ8,"#,##0.0"),"-","△")&amp;"】"))</f>
        <v>【120.3】</v>
      </c>
      <c r="DK6" s="64">
        <f>IF(DK8="-",NA(),DK8)</f>
        <v>333.3</v>
      </c>
      <c r="DL6" s="64">
        <f t="shared" ref="DL6:DT6" si="9">IF(DL8="-",NA(),DL8)</f>
        <v>344.2</v>
      </c>
      <c r="DM6" s="64">
        <f t="shared" si="9"/>
        <v>371</v>
      </c>
      <c r="DN6" s="64">
        <f t="shared" si="9"/>
        <v>389.6</v>
      </c>
      <c r="DO6" s="64">
        <f t="shared" si="9"/>
        <v>409</v>
      </c>
      <c r="DP6" s="64">
        <f t="shared" si="9"/>
        <v>189.3</v>
      </c>
      <c r="DQ6" s="64">
        <f t="shared" si="9"/>
        <v>182.5</v>
      </c>
      <c r="DR6" s="64">
        <f t="shared" si="9"/>
        <v>185.2</v>
      </c>
      <c r="DS6" s="64">
        <f t="shared" si="9"/>
        <v>184.1</v>
      </c>
      <c r="DT6" s="64">
        <f t="shared" si="9"/>
        <v>186.8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120</v>
      </c>
      <c r="B7" s="60">
        <f t="shared" ref="B7:X7" si="10">B8</f>
        <v>2017</v>
      </c>
      <c r="C7" s="60">
        <f t="shared" si="10"/>
        <v>122076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千葉県　松戸市</v>
      </c>
      <c r="I7" s="60" t="str">
        <f t="shared" si="10"/>
        <v>松戸駅西口地下駐車場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 届出駐車場</v>
      </c>
      <c r="Q7" s="62" t="str">
        <f t="shared" si="10"/>
        <v>地下式</v>
      </c>
      <c r="R7" s="63">
        <f t="shared" si="10"/>
        <v>33</v>
      </c>
      <c r="S7" s="62" t="str">
        <f t="shared" si="10"/>
        <v>駅</v>
      </c>
      <c r="T7" s="62" t="str">
        <f t="shared" si="10"/>
        <v>有</v>
      </c>
      <c r="U7" s="63">
        <f t="shared" si="10"/>
        <v>7226</v>
      </c>
      <c r="V7" s="63">
        <f t="shared" si="10"/>
        <v>134</v>
      </c>
      <c r="W7" s="63">
        <f t="shared" si="10"/>
        <v>300</v>
      </c>
      <c r="X7" s="62" t="str">
        <f t="shared" si="10"/>
        <v>導入なし</v>
      </c>
      <c r="Y7" s="64">
        <f>Y8</f>
        <v>193.2</v>
      </c>
      <c r="Z7" s="64">
        <f t="shared" ref="Z7:AH7" si="11">Z8</f>
        <v>195.6</v>
      </c>
      <c r="AA7" s="64">
        <f t="shared" si="11"/>
        <v>176.7</v>
      </c>
      <c r="AB7" s="64">
        <f t="shared" si="11"/>
        <v>154.1</v>
      </c>
      <c r="AC7" s="64">
        <f t="shared" si="11"/>
        <v>170.2</v>
      </c>
      <c r="AD7" s="64">
        <f t="shared" si="11"/>
        <v>104.2</v>
      </c>
      <c r="AE7" s="64">
        <f t="shared" si="11"/>
        <v>110.9</v>
      </c>
      <c r="AF7" s="64">
        <f t="shared" si="11"/>
        <v>113.4</v>
      </c>
      <c r="AG7" s="64">
        <f t="shared" si="11"/>
        <v>191.4</v>
      </c>
      <c r="AH7" s="64">
        <f t="shared" si="11"/>
        <v>141.30000000000001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11.6</v>
      </c>
      <c r="AP7" s="64">
        <f t="shared" si="12"/>
        <v>10</v>
      </c>
      <c r="AQ7" s="64">
        <f t="shared" si="12"/>
        <v>9.5</v>
      </c>
      <c r="AR7" s="64">
        <f t="shared" si="12"/>
        <v>15.1</v>
      </c>
      <c r="AS7" s="64">
        <f t="shared" si="12"/>
        <v>15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247</v>
      </c>
      <c r="BA7" s="65">
        <f t="shared" si="13"/>
        <v>202</v>
      </c>
      <c r="BB7" s="65">
        <f t="shared" si="13"/>
        <v>177</v>
      </c>
      <c r="BC7" s="65">
        <f t="shared" si="13"/>
        <v>145</v>
      </c>
      <c r="BD7" s="65">
        <f t="shared" si="13"/>
        <v>108</v>
      </c>
      <c r="BE7" s="63"/>
      <c r="BF7" s="64">
        <f>BF8</f>
        <v>48.3</v>
      </c>
      <c r="BG7" s="64">
        <f t="shared" ref="BG7:BO7" si="14">BG8</f>
        <v>48.9</v>
      </c>
      <c r="BH7" s="64">
        <f t="shared" si="14"/>
        <v>43.4</v>
      </c>
      <c r="BI7" s="64">
        <f t="shared" si="14"/>
        <v>35.1</v>
      </c>
      <c r="BJ7" s="64">
        <f t="shared" si="14"/>
        <v>41.2</v>
      </c>
      <c r="BK7" s="64">
        <f t="shared" si="14"/>
        <v>18.3</v>
      </c>
      <c r="BL7" s="64">
        <f t="shared" si="14"/>
        <v>18.2</v>
      </c>
      <c r="BM7" s="64">
        <f t="shared" si="14"/>
        <v>17.5</v>
      </c>
      <c r="BN7" s="64">
        <f t="shared" si="14"/>
        <v>14.3</v>
      </c>
      <c r="BO7" s="64">
        <f t="shared" si="14"/>
        <v>11.8</v>
      </c>
      <c r="BP7" s="61"/>
      <c r="BQ7" s="65">
        <f>BQ8</f>
        <v>41240</v>
      </c>
      <c r="BR7" s="65">
        <f t="shared" ref="BR7:BZ7" si="15">BR8</f>
        <v>41631</v>
      </c>
      <c r="BS7" s="65">
        <f t="shared" si="15"/>
        <v>39380</v>
      </c>
      <c r="BT7" s="65">
        <f t="shared" si="15"/>
        <v>30610</v>
      </c>
      <c r="BU7" s="65">
        <f t="shared" si="15"/>
        <v>39294</v>
      </c>
      <c r="BV7" s="65">
        <f t="shared" si="15"/>
        <v>31473</v>
      </c>
      <c r="BW7" s="65">
        <f t="shared" si="15"/>
        <v>37843</v>
      </c>
      <c r="BX7" s="65">
        <f t="shared" si="15"/>
        <v>36318</v>
      </c>
      <c r="BY7" s="65">
        <f t="shared" si="15"/>
        <v>37745</v>
      </c>
      <c r="BZ7" s="65">
        <f t="shared" si="15"/>
        <v>35151</v>
      </c>
      <c r="CA7" s="63"/>
      <c r="CB7" s="64" t="s">
        <v>121</v>
      </c>
      <c r="CC7" s="64" t="s">
        <v>121</v>
      </c>
      <c r="CD7" s="64" t="s">
        <v>121</v>
      </c>
      <c r="CE7" s="64" t="s">
        <v>121</v>
      </c>
      <c r="CF7" s="64" t="s">
        <v>121</v>
      </c>
      <c r="CG7" s="64" t="s">
        <v>121</v>
      </c>
      <c r="CH7" s="64" t="s">
        <v>121</v>
      </c>
      <c r="CI7" s="64" t="s">
        <v>121</v>
      </c>
      <c r="CJ7" s="64" t="s">
        <v>121</v>
      </c>
      <c r="CK7" s="64" t="s">
        <v>119</v>
      </c>
      <c r="CL7" s="61"/>
      <c r="CM7" s="63">
        <f>CM8</f>
        <v>2433912</v>
      </c>
      <c r="CN7" s="63">
        <f>CN8</f>
        <v>395286</v>
      </c>
      <c r="CO7" s="64" t="s">
        <v>121</v>
      </c>
      <c r="CP7" s="64" t="s">
        <v>121</v>
      </c>
      <c r="CQ7" s="64" t="s">
        <v>121</v>
      </c>
      <c r="CR7" s="64" t="s">
        <v>121</v>
      </c>
      <c r="CS7" s="64" t="s">
        <v>121</v>
      </c>
      <c r="CT7" s="64" t="s">
        <v>121</v>
      </c>
      <c r="CU7" s="64" t="s">
        <v>121</v>
      </c>
      <c r="CV7" s="64" t="s">
        <v>121</v>
      </c>
      <c r="CW7" s="64" t="s">
        <v>121</v>
      </c>
      <c r="CX7" s="64" t="s">
        <v>122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438</v>
      </c>
      <c r="DF7" s="64">
        <f t="shared" si="16"/>
        <v>351.1</v>
      </c>
      <c r="DG7" s="64">
        <f t="shared" si="16"/>
        <v>278.89999999999998</v>
      </c>
      <c r="DH7" s="64">
        <f t="shared" si="16"/>
        <v>205.5</v>
      </c>
      <c r="DI7" s="64">
        <f t="shared" si="16"/>
        <v>187.9</v>
      </c>
      <c r="DJ7" s="61"/>
      <c r="DK7" s="64">
        <f>DK8</f>
        <v>333.3</v>
      </c>
      <c r="DL7" s="64">
        <f t="shared" ref="DL7:DT7" si="17">DL8</f>
        <v>344.2</v>
      </c>
      <c r="DM7" s="64">
        <f t="shared" si="17"/>
        <v>371</v>
      </c>
      <c r="DN7" s="64">
        <f t="shared" si="17"/>
        <v>389.6</v>
      </c>
      <c r="DO7" s="64">
        <f t="shared" si="17"/>
        <v>409</v>
      </c>
      <c r="DP7" s="64">
        <f t="shared" si="17"/>
        <v>189.3</v>
      </c>
      <c r="DQ7" s="64">
        <f t="shared" si="17"/>
        <v>182.5</v>
      </c>
      <c r="DR7" s="64">
        <f t="shared" si="17"/>
        <v>185.2</v>
      </c>
      <c r="DS7" s="64">
        <f t="shared" si="17"/>
        <v>184.1</v>
      </c>
      <c r="DT7" s="64">
        <f t="shared" si="17"/>
        <v>186.8</v>
      </c>
      <c r="DU7" s="61"/>
    </row>
    <row r="8" spans="1:125" s="66" customFormat="1" x14ac:dyDescent="0.15">
      <c r="A8" s="49"/>
      <c r="B8" s="67">
        <v>2017</v>
      </c>
      <c r="C8" s="67">
        <v>122076</v>
      </c>
      <c r="D8" s="67">
        <v>47</v>
      </c>
      <c r="E8" s="67">
        <v>14</v>
      </c>
      <c r="F8" s="67">
        <v>0</v>
      </c>
      <c r="G8" s="67">
        <v>1</v>
      </c>
      <c r="H8" s="67" t="s">
        <v>123</v>
      </c>
      <c r="I8" s="67" t="s">
        <v>124</v>
      </c>
      <c r="J8" s="67" t="s">
        <v>125</v>
      </c>
      <c r="K8" s="67" t="s">
        <v>126</v>
      </c>
      <c r="L8" s="67" t="s">
        <v>127</v>
      </c>
      <c r="M8" s="67" t="s">
        <v>128</v>
      </c>
      <c r="N8" s="67" t="s">
        <v>129</v>
      </c>
      <c r="O8" s="68" t="s">
        <v>130</v>
      </c>
      <c r="P8" s="69" t="s">
        <v>131</v>
      </c>
      <c r="Q8" s="69" t="s">
        <v>132</v>
      </c>
      <c r="R8" s="70">
        <v>33</v>
      </c>
      <c r="S8" s="69" t="s">
        <v>133</v>
      </c>
      <c r="T8" s="69" t="s">
        <v>134</v>
      </c>
      <c r="U8" s="70">
        <v>7226</v>
      </c>
      <c r="V8" s="70">
        <v>134</v>
      </c>
      <c r="W8" s="70">
        <v>300</v>
      </c>
      <c r="X8" s="69" t="s">
        <v>135</v>
      </c>
      <c r="Y8" s="71">
        <v>193.2</v>
      </c>
      <c r="Z8" s="71">
        <v>195.6</v>
      </c>
      <c r="AA8" s="71">
        <v>176.7</v>
      </c>
      <c r="AB8" s="71">
        <v>154.1</v>
      </c>
      <c r="AC8" s="71">
        <v>170.2</v>
      </c>
      <c r="AD8" s="71">
        <v>104.2</v>
      </c>
      <c r="AE8" s="71">
        <v>110.9</v>
      </c>
      <c r="AF8" s="71">
        <v>113.4</v>
      </c>
      <c r="AG8" s="71">
        <v>191.4</v>
      </c>
      <c r="AH8" s="71">
        <v>141.30000000000001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11.6</v>
      </c>
      <c r="AP8" s="71">
        <v>10</v>
      </c>
      <c r="AQ8" s="71">
        <v>9.5</v>
      </c>
      <c r="AR8" s="71">
        <v>15.1</v>
      </c>
      <c r="AS8" s="71">
        <v>15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247</v>
      </c>
      <c r="BA8" s="72">
        <v>202</v>
      </c>
      <c r="BB8" s="72">
        <v>177</v>
      </c>
      <c r="BC8" s="72">
        <v>145</v>
      </c>
      <c r="BD8" s="72">
        <v>108</v>
      </c>
      <c r="BE8" s="72">
        <v>37</v>
      </c>
      <c r="BF8" s="71">
        <v>48.3</v>
      </c>
      <c r="BG8" s="71">
        <v>48.9</v>
      </c>
      <c r="BH8" s="71">
        <v>43.4</v>
      </c>
      <c r="BI8" s="71">
        <v>35.1</v>
      </c>
      <c r="BJ8" s="71">
        <v>41.2</v>
      </c>
      <c r="BK8" s="71">
        <v>18.3</v>
      </c>
      <c r="BL8" s="71">
        <v>18.2</v>
      </c>
      <c r="BM8" s="71">
        <v>17.5</v>
      </c>
      <c r="BN8" s="71">
        <v>14.3</v>
      </c>
      <c r="BO8" s="71">
        <v>11.8</v>
      </c>
      <c r="BP8" s="68">
        <v>26.4</v>
      </c>
      <c r="BQ8" s="72">
        <v>41240</v>
      </c>
      <c r="BR8" s="72">
        <v>41631</v>
      </c>
      <c r="BS8" s="72">
        <v>39380</v>
      </c>
      <c r="BT8" s="73">
        <v>30610</v>
      </c>
      <c r="BU8" s="73">
        <v>39294</v>
      </c>
      <c r="BV8" s="72">
        <v>31473</v>
      </c>
      <c r="BW8" s="72">
        <v>37843</v>
      </c>
      <c r="BX8" s="72">
        <v>36318</v>
      </c>
      <c r="BY8" s="72">
        <v>37745</v>
      </c>
      <c r="BZ8" s="72">
        <v>35151</v>
      </c>
      <c r="CA8" s="70">
        <v>15069</v>
      </c>
      <c r="CB8" s="71" t="s">
        <v>127</v>
      </c>
      <c r="CC8" s="71" t="s">
        <v>127</v>
      </c>
      <c r="CD8" s="71" t="s">
        <v>127</v>
      </c>
      <c r="CE8" s="71" t="s">
        <v>127</v>
      </c>
      <c r="CF8" s="71" t="s">
        <v>127</v>
      </c>
      <c r="CG8" s="71" t="s">
        <v>127</v>
      </c>
      <c r="CH8" s="71" t="s">
        <v>127</v>
      </c>
      <c r="CI8" s="71" t="s">
        <v>127</v>
      </c>
      <c r="CJ8" s="71" t="s">
        <v>127</v>
      </c>
      <c r="CK8" s="71" t="s">
        <v>127</v>
      </c>
      <c r="CL8" s="68" t="s">
        <v>127</v>
      </c>
      <c r="CM8" s="70">
        <v>2433912</v>
      </c>
      <c r="CN8" s="70">
        <v>395286</v>
      </c>
      <c r="CO8" s="71" t="s">
        <v>127</v>
      </c>
      <c r="CP8" s="71" t="s">
        <v>127</v>
      </c>
      <c r="CQ8" s="71" t="s">
        <v>127</v>
      </c>
      <c r="CR8" s="71" t="s">
        <v>127</v>
      </c>
      <c r="CS8" s="71" t="s">
        <v>127</v>
      </c>
      <c r="CT8" s="71" t="s">
        <v>127</v>
      </c>
      <c r="CU8" s="71" t="s">
        <v>127</v>
      </c>
      <c r="CV8" s="71" t="s">
        <v>127</v>
      </c>
      <c r="CW8" s="71" t="s">
        <v>127</v>
      </c>
      <c r="CX8" s="71" t="s">
        <v>127</v>
      </c>
      <c r="CY8" s="68" t="s">
        <v>127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438</v>
      </c>
      <c r="DF8" s="71">
        <v>351.1</v>
      </c>
      <c r="DG8" s="71">
        <v>278.89999999999998</v>
      </c>
      <c r="DH8" s="71">
        <v>205.5</v>
      </c>
      <c r="DI8" s="71">
        <v>187.9</v>
      </c>
      <c r="DJ8" s="68">
        <v>120.3</v>
      </c>
      <c r="DK8" s="71">
        <v>333.3</v>
      </c>
      <c r="DL8" s="71">
        <v>344.2</v>
      </c>
      <c r="DM8" s="71">
        <v>371</v>
      </c>
      <c r="DN8" s="71">
        <v>389.6</v>
      </c>
      <c r="DO8" s="71">
        <v>409</v>
      </c>
      <c r="DP8" s="71">
        <v>189.3</v>
      </c>
      <c r="DQ8" s="71">
        <v>182.5</v>
      </c>
      <c r="DR8" s="71">
        <v>185.2</v>
      </c>
      <c r="DS8" s="71">
        <v>184.1</v>
      </c>
      <c r="DT8" s="71">
        <v>186.8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136</v>
      </c>
      <c r="C10" s="78" t="s">
        <v>137</v>
      </c>
      <c r="D10" s="78" t="s">
        <v>138</v>
      </c>
      <c r="E10" s="78" t="s">
        <v>139</v>
      </c>
      <c r="F10" s="78" t="s">
        <v>140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2019-01-25T04:39:48Z</cp:lastPrinted>
  <dcterms:created xsi:type="dcterms:W3CDTF">2018-12-07T10:28:14Z</dcterms:created>
  <dcterms:modified xsi:type="dcterms:W3CDTF">2019-02-21T03:40:05Z</dcterms:modified>
  <cp:category/>
</cp:coreProperties>
</file>