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64.115.13\新共有フォルダ\6理財班\２９年度\07公営企業\06経営比較分析表\20180125-経営比較分析表分析等依頼\03 団体→県\"/>
    </mc:Choice>
  </mc:AlternateContent>
  <workbookProtection workbookPassword="B319" lockStructure="1"/>
  <bookViews>
    <workbookView xWindow="1170" yWindow="60" windowWidth="14940" windowHeight="7875"/>
  </bookViews>
  <sheets>
    <sheet name="法非適用_下水道事業" sheetId="4" r:id="rId1"/>
    <sheet name="データ" sheetId="5" state="hidden" r:id="rId2"/>
  </sheets>
  <calcPr calcId="162913"/>
</workbook>
</file>

<file path=xl/calcChain.xml><?xml version="1.0" encoding="utf-8"?>
<calcChain xmlns="http://schemas.openxmlformats.org/spreadsheetml/2006/main">
  <c r="EO6" i="5" l="1"/>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AT10" i="4" s="1"/>
  <c r="V6" i="5"/>
  <c r="AL10" i="4" s="1"/>
  <c r="U6" i="5"/>
  <c r="BB8" i="4" s="1"/>
  <c r="T6" i="5"/>
  <c r="AT8" i="4" s="1"/>
  <c r="S6" i="5"/>
  <c r="R6" i="5"/>
  <c r="Q6" i="5"/>
  <c r="W10" i="4" s="1"/>
  <c r="P6" i="5"/>
  <c r="O6" i="5"/>
  <c r="I10" i="4" s="1"/>
  <c r="N6" i="5"/>
  <c r="B10" i="4" s="1"/>
  <c r="M6" i="5"/>
  <c r="L6" i="5"/>
  <c r="W8" i="4" s="1"/>
  <c r="K6" i="5"/>
  <c r="P8" i="4" s="1"/>
  <c r="J6" i="5"/>
  <c r="I8" i="4" s="1"/>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D10" i="4"/>
  <c r="P10" i="4"/>
  <c r="AL8" i="4"/>
  <c r="B8" i="4"/>
  <c r="C10" i="5" l="1"/>
  <c r="D10" i="5"/>
  <c r="E10" i="5"/>
  <c r="B10" i="5"/>
</calcChain>
</file>

<file path=xl/sharedStrings.xml><?xml version="1.0" encoding="utf-8"?>
<sst xmlns="http://schemas.openxmlformats.org/spreadsheetml/2006/main" count="245" uniqueCount="126">
  <si>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</si>
  <si>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</si>
  <si>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</si>
  <si>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</si>
  <si>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</si>
  <si>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</si>
  <si>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</si>
  <si>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</si>
  <si>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</si>
  <si>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</si>
  <si>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</si>
  <si>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</si>
  <si>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</si>
  <si>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</si>
  <si>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</si>
  <si>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</si>
  <si>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</si>
  <si>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</si>
  <si>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</si>
  <si>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</si>
  <si>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</si>
  <si>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</si>
  <si>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</si>
  <si>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</si>
  <si>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</si>
  <si>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</si>
  <si>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</si>
  <si>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</si>
  <si>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</si>
  <si>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</si>
  <si>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</si>
  <si>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</si>
  <si>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</si>
  <si>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</si>
  <si>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</si>
  <si>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</si>
  <si>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</si>
  <si>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</si>
  <si>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</si>
  <si>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</si>
  <si>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</si>
  <si>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</si>
  <si>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</si>
  <si>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</si>
  <si>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</si>
  <si>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</si>
  <si>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</si>
  <si>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</si>
  <si>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</si>
  <si>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</si>
  <si>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</si>
  <si>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</si>
  <si>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</si>
  <si>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</si>
  <si>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</si>
  <si>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</si>
  <si>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</si>
  <si>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</si>
  <si>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</si>
  <si>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</si>
  <si>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</si>
  <si>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</si>
  <si>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</si>
  <si>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</si>
  <si>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</si>
  <si>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</si>
  <si>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</si>
  <si>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</si>
  <si>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</si>
  <si>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</si>
  <si>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</si>
  <si>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</si>
  <si>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</si>
  <si>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</si>
  <si>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</si>
  <si>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</si>
  <si>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</si>
  <si>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</si>
  <si>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</si>
  <si>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</si>
  <si>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</si>
  <si>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</si>
  <si>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</si>
  <si>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</si>
  <si>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</si>
  <si>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</si>
  <si>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</si>
  <si>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</si>
  <si>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</si>
  <si>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</si>
  <si>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</si>
  <si>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</si>
  <si>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</si>
  <si>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</si>
  <si>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</si>
  <si>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</si>
  <si>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</si>
  <si>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</si>
  <si>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</si>
  <si>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</si>
  <si>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</si>
  <si>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</si>
  <si>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</si>
  <si>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</si>
  <si>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</si>
  <si>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</si>
  <si>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</si>
  <si>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</si>
  <si>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</si>
  <si>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</si>
  <si>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千葉県　浦安市</t>
  </si>
  <si>
    <t>法非適用</t>
  </si>
  <si>
    <t>下水道事業</t>
  </si>
  <si>
    <t>公共下水道</t>
  </si>
  <si>
    <t>Aa</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</si>
  <si>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</si>
  <si>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</si>
  <si>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</si>
  <si>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</si>
  <si>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</si>
  <si>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</si>
  <si>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</si>
  <si>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国庫補助事業の災害復旧工事については終了し、引き続き付帯工事や工事事後補償等実施しており、今後はストックマネジメント計画策定による管路の更生や改築を検討しているところです。一方で、平成32年度には、地方公営企業法適用化を予定しており、法適化することにより経営の健全性や透明性の向上を図るとともに、維持管理費とのバランスを考慮した適正な下水道使用料算定等、経営基盤の強化に取り組んでいきます。</t>
    <rPh sb="0" eb="2">
      <t>コッコ</t>
    </rPh>
    <rPh sb="2" eb="4">
      <t>ホジョ</t>
    </rPh>
    <rPh sb="4" eb="6">
      <t>ジギョウ</t>
    </rPh>
    <rPh sb="7" eb="9">
      <t>サイガイ</t>
    </rPh>
    <rPh sb="9" eb="11">
      <t>フッキュウ</t>
    </rPh>
    <rPh sb="11" eb="13">
      <t>コウジ</t>
    </rPh>
    <rPh sb="18" eb="20">
      <t>シュウリョウ</t>
    </rPh>
    <rPh sb="22" eb="23">
      <t>ヒ</t>
    </rPh>
    <rPh sb="24" eb="25">
      <t>ツヅ</t>
    </rPh>
    <rPh sb="26" eb="30">
      <t>フタイコウジ</t>
    </rPh>
    <rPh sb="31" eb="33">
      <t>コウジ</t>
    </rPh>
    <rPh sb="33" eb="35">
      <t>ジゴ</t>
    </rPh>
    <rPh sb="35" eb="37">
      <t>ホショウ</t>
    </rPh>
    <rPh sb="37" eb="38">
      <t>トウ</t>
    </rPh>
    <rPh sb="38" eb="40">
      <t>ジッシ</t>
    </rPh>
    <rPh sb="45" eb="47">
      <t>コンゴ</t>
    </rPh>
    <rPh sb="58" eb="60">
      <t>ケイカク</t>
    </rPh>
    <rPh sb="60" eb="62">
      <t>サクテイ</t>
    </rPh>
    <rPh sb="65" eb="67">
      <t>カンロ</t>
    </rPh>
    <rPh sb="68" eb="70">
      <t>コウセイ</t>
    </rPh>
    <rPh sb="71" eb="73">
      <t>カイチク</t>
    </rPh>
    <rPh sb="74" eb="76">
      <t>ケントウ</t>
    </rPh>
    <rPh sb="86" eb="88">
      <t>イッポウ</t>
    </rPh>
    <rPh sb="90" eb="92">
      <t>ヘイセイ</t>
    </rPh>
    <rPh sb="94" eb="96">
      <t>ネンド</t>
    </rPh>
    <rPh sb="99" eb="101">
      <t>チホウ</t>
    </rPh>
    <rPh sb="101" eb="103">
      <t>コウエイ</t>
    </rPh>
    <rPh sb="103" eb="105">
      <t>キギョウ</t>
    </rPh>
    <rPh sb="105" eb="106">
      <t>ホウ</t>
    </rPh>
    <rPh sb="107" eb="108">
      <t>ヨウ</t>
    </rPh>
    <rPh sb="110" eb="112">
      <t>ヨテイ</t>
    </rPh>
    <rPh sb="138" eb="140">
      <t>コウジョウ</t>
    </rPh>
    <rPh sb="141" eb="142">
      <t>ハカ</t>
    </rPh>
    <rPh sb="175" eb="176">
      <t>トウ</t>
    </rPh>
    <rPh sb="177" eb="179">
      <t>ケイエイ</t>
    </rPh>
    <rPh sb="179" eb="181">
      <t>キバン</t>
    </rPh>
    <rPh sb="182" eb="184">
      <t>キョウカ</t>
    </rPh>
    <rPh sb="185" eb="186">
      <t>ト</t>
    </rPh>
    <rPh sb="187" eb="188">
      <t>ク</t>
    </rPh>
    <phoneticPr fontId="4"/>
  </si>
  <si>
    <t>非設置</t>
    <rPh sb="0" eb="1">
      <t>ヒ</t>
    </rPh>
    <rPh sb="1" eb="3">
      <t>セッチ</t>
    </rPh>
    <phoneticPr fontId="4"/>
  </si>
  <si>
    <t>管渠改善率については、東日本大震災の影響により被害を受けた管渠等に関して災害復旧工事を行ったことから、平成25年、26年と一時的に上昇していましたが、平成28年度については平成27年度に引き続き更新をしていないため、改善率は0となりました。
本市には設置より50年を経過した管は現状ありませんが、老朽は年々進んでおり、更新設備の平準化を図るなどストックマネジメント計画を策定のうえ老朽化に対応していく予定です。</t>
    <rPh sb="0" eb="2">
      <t>カンキョ</t>
    </rPh>
    <rPh sb="2" eb="4">
      <t>カイゼン</t>
    </rPh>
    <rPh sb="4" eb="5">
      <t>リツ</t>
    </rPh>
    <rPh sb="11" eb="12">
      <t>ヒガシ</t>
    </rPh>
    <rPh sb="12" eb="14">
      <t>ニホン</t>
    </rPh>
    <rPh sb="14" eb="17">
      <t>ダイシンサイ</t>
    </rPh>
    <rPh sb="18" eb="20">
      <t>エイキョウ</t>
    </rPh>
    <rPh sb="23" eb="25">
      <t>ヒガイ</t>
    </rPh>
    <rPh sb="26" eb="27">
      <t>ウ</t>
    </rPh>
    <rPh sb="29" eb="31">
      <t>カンキョ</t>
    </rPh>
    <rPh sb="31" eb="32">
      <t>トウ</t>
    </rPh>
    <rPh sb="33" eb="34">
      <t>カン</t>
    </rPh>
    <rPh sb="36" eb="38">
      <t>サイガイ</t>
    </rPh>
    <rPh sb="38" eb="40">
      <t>フッキュウ</t>
    </rPh>
    <rPh sb="40" eb="42">
      <t>コウジ</t>
    </rPh>
    <rPh sb="43" eb="44">
      <t>オコナ</t>
    </rPh>
    <rPh sb="51" eb="53">
      <t>ヘイセイ</t>
    </rPh>
    <rPh sb="55" eb="56">
      <t>ネン</t>
    </rPh>
    <rPh sb="59" eb="60">
      <t>ネン</t>
    </rPh>
    <rPh sb="61" eb="64">
      <t>イチジテキ</t>
    </rPh>
    <rPh sb="65" eb="67">
      <t>ジョウショウ</t>
    </rPh>
    <rPh sb="75" eb="77">
      <t>ヘイセイ</t>
    </rPh>
    <rPh sb="79" eb="81">
      <t>ネンド</t>
    </rPh>
    <rPh sb="86" eb="88">
      <t>ヘイセイ</t>
    </rPh>
    <rPh sb="90" eb="91">
      <t>トシ</t>
    </rPh>
    <rPh sb="91" eb="92">
      <t>ド</t>
    </rPh>
    <rPh sb="93" eb="94">
      <t>ヒ</t>
    </rPh>
    <rPh sb="95" eb="96">
      <t>ツヅ</t>
    </rPh>
    <rPh sb="97" eb="99">
      <t>コウシン</t>
    </rPh>
    <rPh sb="108" eb="110">
      <t>カイゼン</t>
    </rPh>
    <rPh sb="110" eb="111">
      <t>リツ</t>
    </rPh>
    <rPh sb="121" eb="123">
      <t>ホンシ</t>
    </rPh>
    <rPh sb="125" eb="127">
      <t>セッチ</t>
    </rPh>
    <rPh sb="131" eb="132">
      <t>ネン</t>
    </rPh>
    <rPh sb="133" eb="135">
      <t>ケイカ</t>
    </rPh>
    <rPh sb="137" eb="138">
      <t>カン</t>
    </rPh>
    <rPh sb="139" eb="141">
      <t>ゲンジョウ</t>
    </rPh>
    <rPh sb="148" eb="150">
      <t>ロウキュウ</t>
    </rPh>
    <rPh sb="151" eb="153">
      <t>ネンネン</t>
    </rPh>
    <rPh sb="153" eb="154">
      <t>スス</t>
    </rPh>
    <rPh sb="159" eb="161">
      <t>コウシン</t>
    </rPh>
    <rPh sb="161" eb="163">
      <t>セツビ</t>
    </rPh>
    <rPh sb="164" eb="167">
      <t>ヘイジュンカ</t>
    </rPh>
    <rPh sb="168" eb="169">
      <t>ハカ</t>
    </rPh>
    <rPh sb="182" eb="184">
      <t>ケイカク</t>
    </rPh>
    <rPh sb="185" eb="187">
      <t>サクテイ</t>
    </rPh>
    <rPh sb="190" eb="193">
      <t>ロウキュウカ</t>
    </rPh>
    <rPh sb="194" eb="196">
      <t>タイオウ</t>
    </rPh>
    <rPh sb="200" eb="202">
      <t>ヨテイ</t>
    </rPh>
    <phoneticPr fontId="4"/>
  </si>
  <si>
    <t>①収益的収支比率については、H27よりも低下しましたが、災害復旧における国庫補助対象分が減少したことによるものと考えられます。
④企業債残高対事業規模比率については、比較的下水道整備が落ち着いており、企業債の償還が進んでいることから、平均値に比べ下回っております。
⑤経費回収率は、徐々に東日本大震災前の数値へと回復傾向にあり、平成28年度は70％超まで回復しました。これは、災害復旧にかかる費用が減少してきていることが要因の一つと考えられます。
⑥汚水処理原価については、⑤と同様に回復傾向にあり、H27年度よりも低減しました。
⑦施設利用率については、単独処理施設が存在しないため、該当数値がありません。
⑧水洗化率については、97％を超えており、概ね整備が完了してきていることが要因と考えられます。</t>
    <rPh sb="1" eb="4">
      <t>シュウエキテキ</t>
    </rPh>
    <rPh sb="4" eb="6">
      <t>シュウシ</t>
    </rPh>
    <rPh sb="6" eb="8">
      <t>ヒリツ</t>
    </rPh>
    <rPh sb="20" eb="22">
      <t>テイカ</t>
    </rPh>
    <rPh sb="28" eb="30">
      <t>サイガイ</t>
    </rPh>
    <rPh sb="30" eb="32">
      <t>フッキュウ</t>
    </rPh>
    <rPh sb="36" eb="38">
      <t>コッコ</t>
    </rPh>
    <rPh sb="38" eb="40">
      <t>ホジョ</t>
    </rPh>
    <rPh sb="40" eb="42">
      <t>タイショウ</t>
    </rPh>
    <rPh sb="42" eb="43">
      <t>ブン</t>
    </rPh>
    <rPh sb="44" eb="46">
      <t>ゲンショウ</t>
    </rPh>
    <rPh sb="56" eb="57">
      <t>カンガ</t>
    </rPh>
    <rPh sb="65" eb="67">
      <t>キギョウ</t>
    </rPh>
    <rPh sb="67" eb="68">
      <t>サイ</t>
    </rPh>
    <rPh sb="68" eb="70">
      <t>ザンダカ</t>
    </rPh>
    <rPh sb="70" eb="71">
      <t>タイ</t>
    </rPh>
    <rPh sb="71" eb="73">
      <t>ジギョウ</t>
    </rPh>
    <rPh sb="73" eb="75">
      <t>キボ</t>
    </rPh>
    <rPh sb="75" eb="77">
      <t>ヒリツ</t>
    </rPh>
    <rPh sb="83" eb="86">
      <t>ヒカクテキ</t>
    </rPh>
    <rPh sb="86" eb="89">
      <t>ゲスイドウ</t>
    </rPh>
    <rPh sb="89" eb="91">
      <t>セイビ</t>
    </rPh>
    <rPh sb="92" eb="93">
      <t>オ</t>
    </rPh>
    <rPh sb="94" eb="95">
      <t>ツ</t>
    </rPh>
    <rPh sb="100" eb="102">
      <t>キギョウ</t>
    </rPh>
    <rPh sb="102" eb="103">
      <t>サイ</t>
    </rPh>
    <rPh sb="104" eb="106">
      <t>ショウカン</t>
    </rPh>
    <rPh sb="107" eb="108">
      <t>スス</t>
    </rPh>
    <rPh sb="134" eb="136">
      <t>ケイヒ</t>
    </rPh>
    <rPh sb="136" eb="138">
      <t>カイシュウ</t>
    </rPh>
    <rPh sb="138" eb="139">
      <t>リツ</t>
    </rPh>
    <rPh sb="141" eb="143">
      <t>ジョジョ</t>
    </rPh>
    <rPh sb="144" eb="145">
      <t>ヒガシ</t>
    </rPh>
    <rPh sb="145" eb="147">
      <t>ニホン</t>
    </rPh>
    <rPh sb="147" eb="150">
      <t>ダイシンサイ</t>
    </rPh>
    <rPh sb="150" eb="151">
      <t>マエ</t>
    </rPh>
    <rPh sb="152" eb="154">
      <t>スウチ</t>
    </rPh>
    <rPh sb="156" eb="158">
      <t>カイフク</t>
    </rPh>
    <rPh sb="158" eb="160">
      <t>ケイコウ</t>
    </rPh>
    <rPh sb="164" eb="166">
      <t>ヘイセイ</t>
    </rPh>
    <rPh sb="168" eb="170">
      <t>ネンド</t>
    </rPh>
    <rPh sb="174" eb="175">
      <t>チョウ</t>
    </rPh>
    <rPh sb="177" eb="179">
      <t>カイフク</t>
    </rPh>
    <rPh sb="188" eb="190">
      <t>サイガイ</t>
    </rPh>
    <rPh sb="190" eb="192">
      <t>フッキュウ</t>
    </rPh>
    <rPh sb="196" eb="198">
      <t>ヒヨウ</t>
    </rPh>
    <rPh sb="199" eb="201">
      <t>ゲンショウ</t>
    </rPh>
    <rPh sb="210" eb="212">
      <t>ヨウイン</t>
    </rPh>
    <rPh sb="213" eb="214">
      <t>ヒト</t>
    </rPh>
    <rPh sb="216" eb="217">
      <t>カンガ</t>
    </rPh>
    <rPh sb="225" eb="227">
      <t>オスイ</t>
    </rPh>
    <rPh sb="227" eb="229">
      <t>ショリ</t>
    </rPh>
    <rPh sb="229" eb="231">
      <t>ゲンカ</t>
    </rPh>
    <rPh sb="239" eb="241">
      <t>ドウヨウ</t>
    </rPh>
    <rPh sb="242" eb="244">
      <t>カイフク</t>
    </rPh>
    <rPh sb="244" eb="246">
      <t>ケイコウ</t>
    </rPh>
    <rPh sb="253" eb="255">
      <t>ネンド</t>
    </rPh>
    <rPh sb="258" eb="260">
      <t>テイゲン</t>
    </rPh>
    <rPh sb="267" eb="269">
      <t>シセツ</t>
    </rPh>
    <rPh sb="269" eb="271">
      <t>リヨウ</t>
    </rPh>
    <rPh sb="271" eb="272">
      <t>リツ</t>
    </rPh>
    <rPh sb="278" eb="280">
      <t>タンドク</t>
    </rPh>
    <rPh sb="280" eb="282">
      <t>ショリ</t>
    </rPh>
    <rPh sb="282" eb="284">
      <t>シセツ</t>
    </rPh>
    <rPh sb="285" eb="287">
      <t>ソンザイ</t>
    </rPh>
    <rPh sb="293" eb="295">
      <t>ガイトウ</t>
    </rPh>
    <rPh sb="295" eb="297">
      <t>スウチ</t>
    </rPh>
    <rPh sb="306" eb="309">
      <t>スイセンカ</t>
    </rPh>
    <rPh sb="309" eb="310">
      <t>リツ</t>
    </rPh>
    <rPh sb="320" eb="321">
      <t>コ</t>
    </rPh>
    <rPh sb="326" eb="327">
      <t>オオム</t>
    </rPh>
    <rPh sb="328" eb="330">
      <t>セイビ</t>
    </rPh>
    <rPh sb="331" eb="333">
      <t>カンリョウ</t>
    </rPh>
    <rPh sb="342" eb="344">
      <t>ヨウイン</t>
    </rPh>
    <rPh sb="345" eb="346">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</si>
</sst>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0.14000000000000001</c:v>
                </c:pt>
                <c:pt idx="1">
                  <c:v>1.7</c:v>
                </c:pt>
                <c:pt idx="2">
                  <c:v>7.59</c:v>
                </c:pt>
                <c:pt idx="3" formatCode="#,##0.00;&quot;△&quot;#,##0.00">
                  <c:v>0</c:v>
                </c:pt>
                <c:pt idx="4" formatCode="#,##0.00;&quot;△&quot;#,##0.00">
                  <c:v>0</c:v>
                </c:pt>
              </c:numCache>
            </c:numRef>
          </c:val>
          <c:extLst>
            <c:ext xmlns:c16="http://schemas.microsoft.com/office/drawing/2014/chart" uri="{C3380CC4-5D6E-409C-BE32-E72D297353CC}">
              <c16:uniqueId val="{00000000-8051-4F5C-945D-F4FB3F427782}"/>
            </c:ext>
          </c:extLst>
        </c:ser>
        <c:dLbls>
          <c:showLegendKey val="0"/>
          <c:showVal val="0"/>
          <c:showCatName val="0"/>
          <c:showSerName val="0"/>
          <c:showPercent val="0"/>
          <c:showBubbleSize val="0"/>
        </c:dLbls>
        <c:gapWidth val="150"/>
        <c:axId val="59105664"/>
        <c:axId val="59107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c:v>
                </c:pt>
                <c:pt idx="1">
                  <c:v>0.11</c:v>
                </c:pt>
                <c:pt idx="2">
                  <c:v>0.22</c:v>
                </c:pt>
                <c:pt idx="3">
                  <c:v>0.13</c:v>
                </c:pt>
                <c:pt idx="4">
                  <c:v>0.16</c:v>
                </c:pt>
              </c:numCache>
            </c:numRef>
          </c:val>
          <c:smooth val="0"/>
          <c:extLst>
            <c:ext xmlns:c16="http://schemas.microsoft.com/office/drawing/2014/chart" uri="{C3380CC4-5D6E-409C-BE32-E72D297353CC}">
              <c16:uniqueId val="{00000001-8051-4F5C-945D-F4FB3F427782}"/>
            </c:ext>
          </c:extLst>
        </c:ser>
        <c:dLbls>
          <c:showLegendKey val="0"/>
          <c:showVal val="0"/>
          <c:showCatName val="0"/>
          <c:showSerName val="0"/>
          <c:showPercent val="0"/>
          <c:showBubbleSize val="0"/>
        </c:dLbls>
        <c:marker val="1"/>
        <c:smooth val="0"/>
        <c:axId val="59105664"/>
        <c:axId val="59107584"/>
      </c:lineChart>
      <c:dateAx>
        <c:axId val="59105664"/>
        <c:scaling>
          <c:orientation val="minMax"/>
        </c:scaling>
        <c:delete val="1"/>
        <c:axPos val="b"/>
        <c:numFmt formatCode="ge" sourceLinked="1"/>
        <c:majorTickMark val="none"/>
        <c:minorTickMark val="none"/>
        <c:tickLblPos val="none"/>
        <c:crossAx val="59107584"/>
        <c:crosses val="autoZero"/>
        <c:auto val="1"/>
        <c:lblOffset val="100"/>
        <c:baseTimeUnit val="years"/>
      </c:dateAx>
      <c:valAx>
        <c:axId val="59107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9105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DA3-4013-B551-2DF78C998F59}"/>
            </c:ext>
          </c:extLst>
        </c:ser>
        <c:dLbls>
          <c:showLegendKey val="0"/>
          <c:showVal val="0"/>
          <c:showCatName val="0"/>
          <c:showSerName val="0"/>
          <c:showPercent val="0"/>
          <c:showBubbleSize val="0"/>
        </c:dLbls>
        <c:gapWidth val="150"/>
        <c:axId val="124257024"/>
        <c:axId val="124258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67.540000000000006</c:v>
                </c:pt>
                <c:pt idx="1">
                  <c:v>67.61</c:v>
                </c:pt>
                <c:pt idx="2">
                  <c:v>64.81</c:v>
                </c:pt>
                <c:pt idx="3">
                  <c:v>64.81</c:v>
                </c:pt>
                <c:pt idx="4">
                  <c:v>64.66</c:v>
                </c:pt>
              </c:numCache>
            </c:numRef>
          </c:val>
          <c:smooth val="0"/>
          <c:extLst>
            <c:ext xmlns:c16="http://schemas.microsoft.com/office/drawing/2014/chart" uri="{C3380CC4-5D6E-409C-BE32-E72D297353CC}">
              <c16:uniqueId val="{00000001-CDA3-4013-B551-2DF78C998F59}"/>
            </c:ext>
          </c:extLst>
        </c:ser>
        <c:dLbls>
          <c:showLegendKey val="0"/>
          <c:showVal val="0"/>
          <c:showCatName val="0"/>
          <c:showSerName val="0"/>
          <c:showPercent val="0"/>
          <c:showBubbleSize val="0"/>
        </c:dLbls>
        <c:marker val="1"/>
        <c:smooth val="0"/>
        <c:axId val="124257024"/>
        <c:axId val="124258944"/>
      </c:lineChart>
      <c:dateAx>
        <c:axId val="124257024"/>
        <c:scaling>
          <c:orientation val="minMax"/>
        </c:scaling>
        <c:delete val="1"/>
        <c:axPos val="b"/>
        <c:numFmt formatCode="ge" sourceLinked="1"/>
        <c:majorTickMark val="none"/>
        <c:minorTickMark val="none"/>
        <c:tickLblPos val="none"/>
        <c:crossAx val="124258944"/>
        <c:crosses val="autoZero"/>
        <c:auto val="1"/>
        <c:lblOffset val="100"/>
        <c:baseTimeUnit val="years"/>
      </c:dateAx>
      <c:valAx>
        <c:axId val="124258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4257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96.25</c:v>
                </c:pt>
                <c:pt idx="1">
                  <c:v>96.74</c:v>
                </c:pt>
                <c:pt idx="2">
                  <c:v>96.89</c:v>
                </c:pt>
                <c:pt idx="3">
                  <c:v>97.04</c:v>
                </c:pt>
                <c:pt idx="4">
                  <c:v>97.29</c:v>
                </c:pt>
              </c:numCache>
            </c:numRef>
          </c:val>
          <c:extLst>
            <c:ext xmlns:c16="http://schemas.microsoft.com/office/drawing/2014/chart" uri="{C3380CC4-5D6E-409C-BE32-E72D297353CC}">
              <c16:uniqueId val="{00000000-6132-4D25-8440-F9C7A99ABC9B}"/>
            </c:ext>
          </c:extLst>
        </c:ser>
        <c:dLbls>
          <c:showLegendKey val="0"/>
          <c:showVal val="0"/>
          <c:showCatName val="0"/>
          <c:showSerName val="0"/>
          <c:showPercent val="0"/>
          <c:showBubbleSize val="0"/>
        </c:dLbls>
        <c:gapWidth val="150"/>
        <c:axId val="124543360"/>
        <c:axId val="124545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96.48</c:v>
                </c:pt>
                <c:pt idx="1">
                  <c:v>96.64</c:v>
                </c:pt>
                <c:pt idx="2">
                  <c:v>96.76</c:v>
                </c:pt>
                <c:pt idx="3">
                  <c:v>96.89</c:v>
                </c:pt>
                <c:pt idx="4">
                  <c:v>97.08</c:v>
                </c:pt>
              </c:numCache>
            </c:numRef>
          </c:val>
          <c:smooth val="0"/>
          <c:extLst>
            <c:ext xmlns:c16="http://schemas.microsoft.com/office/drawing/2014/chart" uri="{C3380CC4-5D6E-409C-BE32-E72D297353CC}">
              <c16:uniqueId val="{00000001-6132-4D25-8440-F9C7A99ABC9B}"/>
            </c:ext>
          </c:extLst>
        </c:ser>
        <c:dLbls>
          <c:showLegendKey val="0"/>
          <c:showVal val="0"/>
          <c:showCatName val="0"/>
          <c:showSerName val="0"/>
          <c:showPercent val="0"/>
          <c:showBubbleSize val="0"/>
        </c:dLbls>
        <c:marker val="1"/>
        <c:smooth val="0"/>
        <c:axId val="124543360"/>
        <c:axId val="124545280"/>
      </c:lineChart>
      <c:dateAx>
        <c:axId val="124543360"/>
        <c:scaling>
          <c:orientation val="minMax"/>
        </c:scaling>
        <c:delete val="1"/>
        <c:axPos val="b"/>
        <c:numFmt formatCode="ge" sourceLinked="1"/>
        <c:majorTickMark val="none"/>
        <c:minorTickMark val="none"/>
        <c:tickLblPos val="none"/>
        <c:crossAx val="124545280"/>
        <c:crosses val="autoZero"/>
        <c:auto val="1"/>
        <c:lblOffset val="100"/>
        <c:baseTimeUnit val="years"/>
      </c:dateAx>
      <c:valAx>
        <c:axId val="124545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4543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80.48</c:v>
                </c:pt>
                <c:pt idx="1">
                  <c:v>61.11</c:v>
                </c:pt>
                <c:pt idx="2">
                  <c:v>85.51</c:v>
                </c:pt>
                <c:pt idx="3">
                  <c:v>96.02</c:v>
                </c:pt>
                <c:pt idx="4">
                  <c:v>83.93</c:v>
                </c:pt>
              </c:numCache>
            </c:numRef>
          </c:val>
          <c:extLst>
            <c:ext xmlns:c16="http://schemas.microsoft.com/office/drawing/2014/chart" uri="{C3380CC4-5D6E-409C-BE32-E72D297353CC}">
              <c16:uniqueId val="{00000000-A7CE-4697-9041-221AB21A9334}"/>
            </c:ext>
          </c:extLst>
        </c:ser>
        <c:dLbls>
          <c:showLegendKey val="0"/>
          <c:showVal val="0"/>
          <c:showCatName val="0"/>
          <c:showSerName val="0"/>
          <c:showPercent val="0"/>
          <c:showBubbleSize val="0"/>
        </c:dLbls>
        <c:gapWidth val="150"/>
        <c:axId val="59908096"/>
        <c:axId val="59910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7CE-4697-9041-221AB21A9334}"/>
            </c:ext>
          </c:extLst>
        </c:ser>
        <c:dLbls>
          <c:showLegendKey val="0"/>
          <c:showVal val="0"/>
          <c:showCatName val="0"/>
          <c:showSerName val="0"/>
          <c:showPercent val="0"/>
          <c:showBubbleSize val="0"/>
        </c:dLbls>
        <c:marker val="1"/>
        <c:smooth val="0"/>
        <c:axId val="59908096"/>
        <c:axId val="59910016"/>
      </c:lineChart>
      <c:dateAx>
        <c:axId val="59908096"/>
        <c:scaling>
          <c:orientation val="minMax"/>
        </c:scaling>
        <c:delete val="1"/>
        <c:axPos val="b"/>
        <c:numFmt formatCode="ge" sourceLinked="1"/>
        <c:majorTickMark val="none"/>
        <c:minorTickMark val="none"/>
        <c:tickLblPos val="none"/>
        <c:crossAx val="59910016"/>
        <c:crosses val="autoZero"/>
        <c:auto val="1"/>
        <c:lblOffset val="100"/>
        <c:baseTimeUnit val="years"/>
      </c:dateAx>
      <c:valAx>
        <c:axId val="59910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9908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CD3-40C9-9459-B0422EC37D19}"/>
            </c:ext>
          </c:extLst>
        </c:ser>
        <c:dLbls>
          <c:showLegendKey val="0"/>
          <c:showVal val="0"/>
          <c:showCatName val="0"/>
          <c:showSerName val="0"/>
          <c:showPercent val="0"/>
          <c:showBubbleSize val="0"/>
        </c:dLbls>
        <c:gapWidth val="150"/>
        <c:axId val="59927936"/>
        <c:axId val="59942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CD3-40C9-9459-B0422EC37D19}"/>
            </c:ext>
          </c:extLst>
        </c:ser>
        <c:dLbls>
          <c:showLegendKey val="0"/>
          <c:showVal val="0"/>
          <c:showCatName val="0"/>
          <c:showSerName val="0"/>
          <c:showPercent val="0"/>
          <c:showBubbleSize val="0"/>
        </c:dLbls>
        <c:marker val="1"/>
        <c:smooth val="0"/>
        <c:axId val="59927936"/>
        <c:axId val="59942400"/>
      </c:lineChart>
      <c:dateAx>
        <c:axId val="59927936"/>
        <c:scaling>
          <c:orientation val="minMax"/>
        </c:scaling>
        <c:delete val="1"/>
        <c:axPos val="b"/>
        <c:numFmt formatCode="ge" sourceLinked="1"/>
        <c:majorTickMark val="none"/>
        <c:minorTickMark val="none"/>
        <c:tickLblPos val="none"/>
        <c:crossAx val="59942400"/>
        <c:crosses val="autoZero"/>
        <c:auto val="1"/>
        <c:lblOffset val="100"/>
        <c:baseTimeUnit val="years"/>
      </c:dateAx>
      <c:valAx>
        <c:axId val="59942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9927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F4F-4364-878B-4387A2C81344}"/>
            </c:ext>
          </c:extLst>
        </c:ser>
        <c:dLbls>
          <c:showLegendKey val="0"/>
          <c:showVal val="0"/>
          <c:showCatName val="0"/>
          <c:showSerName val="0"/>
          <c:showPercent val="0"/>
          <c:showBubbleSize val="0"/>
        </c:dLbls>
        <c:gapWidth val="150"/>
        <c:axId val="59952128"/>
        <c:axId val="59974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F4F-4364-878B-4387A2C81344}"/>
            </c:ext>
          </c:extLst>
        </c:ser>
        <c:dLbls>
          <c:showLegendKey val="0"/>
          <c:showVal val="0"/>
          <c:showCatName val="0"/>
          <c:showSerName val="0"/>
          <c:showPercent val="0"/>
          <c:showBubbleSize val="0"/>
        </c:dLbls>
        <c:marker val="1"/>
        <c:smooth val="0"/>
        <c:axId val="59952128"/>
        <c:axId val="59974784"/>
      </c:lineChart>
      <c:dateAx>
        <c:axId val="59952128"/>
        <c:scaling>
          <c:orientation val="minMax"/>
        </c:scaling>
        <c:delete val="1"/>
        <c:axPos val="b"/>
        <c:numFmt formatCode="ge" sourceLinked="1"/>
        <c:majorTickMark val="none"/>
        <c:minorTickMark val="none"/>
        <c:tickLblPos val="none"/>
        <c:crossAx val="59974784"/>
        <c:crosses val="autoZero"/>
        <c:auto val="1"/>
        <c:lblOffset val="100"/>
        <c:baseTimeUnit val="years"/>
      </c:dateAx>
      <c:valAx>
        <c:axId val="59974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9952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4D1-4EC3-B3B0-FE986E89F29D}"/>
            </c:ext>
          </c:extLst>
        </c:ser>
        <c:dLbls>
          <c:showLegendKey val="0"/>
          <c:showVal val="0"/>
          <c:showCatName val="0"/>
          <c:showSerName val="0"/>
          <c:showPercent val="0"/>
          <c:showBubbleSize val="0"/>
        </c:dLbls>
        <c:gapWidth val="150"/>
        <c:axId val="59988992"/>
        <c:axId val="59991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4D1-4EC3-B3B0-FE986E89F29D}"/>
            </c:ext>
          </c:extLst>
        </c:ser>
        <c:dLbls>
          <c:showLegendKey val="0"/>
          <c:showVal val="0"/>
          <c:showCatName val="0"/>
          <c:showSerName val="0"/>
          <c:showPercent val="0"/>
          <c:showBubbleSize val="0"/>
        </c:dLbls>
        <c:marker val="1"/>
        <c:smooth val="0"/>
        <c:axId val="59988992"/>
        <c:axId val="59991168"/>
      </c:lineChart>
      <c:dateAx>
        <c:axId val="59988992"/>
        <c:scaling>
          <c:orientation val="minMax"/>
        </c:scaling>
        <c:delete val="1"/>
        <c:axPos val="b"/>
        <c:numFmt formatCode="ge" sourceLinked="1"/>
        <c:majorTickMark val="none"/>
        <c:minorTickMark val="none"/>
        <c:tickLblPos val="none"/>
        <c:crossAx val="59991168"/>
        <c:crosses val="autoZero"/>
        <c:auto val="1"/>
        <c:lblOffset val="100"/>
        <c:baseTimeUnit val="years"/>
      </c:dateAx>
      <c:valAx>
        <c:axId val="59991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9988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AB0-4B44-AB21-2A15F187E998}"/>
            </c:ext>
          </c:extLst>
        </c:ser>
        <c:dLbls>
          <c:showLegendKey val="0"/>
          <c:showVal val="0"/>
          <c:showCatName val="0"/>
          <c:showSerName val="0"/>
          <c:showPercent val="0"/>
          <c:showBubbleSize val="0"/>
        </c:dLbls>
        <c:gapWidth val="150"/>
        <c:axId val="60009088"/>
        <c:axId val="60015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AB0-4B44-AB21-2A15F187E998}"/>
            </c:ext>
          </c:extLst>
        </c:ser>
        <c:dLbls>
          <c:showLegendKey val="0"/>
          <c:showVal val="0"/>
          <c:showCatName val="0"/>
          <c:showSerName val="0"/>
          <c:showPercent val="0"/>
          <c:showBubbleSize val="0"/>
        </c:dLbls>
        <c:marker val="1"/>
        <c:smooth val="0"/>
        <c:axId val="60009088"/>
        <c:axId val="60015360"/>
      </c:lineChart>
      <c:dateAx>
        <c:axId val="60009088"/>
        <c:scaling>
          <c:orientation val="minMax"/>
        </c:scaling>
        <c:delete val="1"/>
        <c:axPos val="b"/>
        <c:numFmt formatCode="ge" sourceLinked="1"/>
        <c:majorTickMark val="none"/>
        <c:minorTickMark val="none"/>
        <c:tickLblPos val="none"/>
        <c:crossAx val="60015360"/>
        <c:crosses val="autoZero"/>
        <c:auto val="1"/>
        <c:lblOffset val="100"/>
        <c:baseTimeUnit val="years"/>
      </c:dateAx>
      <c:valAx>
        <c:axId val="60015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0009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488.37</c:v>
                </c:pt>
                <c:pt idx="1">
                  <c:v>565.55999999999995</c:v>
                </c:pt>
                <c:pt idx="2">
                  <c:v>578.47</c:v>
                </c:pt>
                <c:pt idx="3">
                  <c:v>577.21</c:v>
                </c:pt>
                <c:pt idx="4">
                  <c:v>513.26</c:v>
                </c:pt>
              </c:numCache>
            </c:numRef>
          </c:val>
          <c:extLst>
            <c:ext xmlns:c16="http://schemas.microsoft.com/office/drawing/2014/chart" uri="{C3380CC4-5D6E-409C-BE32-E72D297353CC}">
              <c16:uniqueId val="{00000000-3A56-4593-863B-5F18D37496E5}"/>
            </c:ext>
          </c:extLst>
        </c:ser>
        <c:dLbls>
          <c:showLegendKey val="0"/>
          <c:showVal val="0"/>
          <c:showCatName val="0"/>
          <c:showSerName val="0"/>
          <c:showPercent val="0"/>
          <c:showBubbleSize val="0"/>
        </c:dLbls>
        <c:gapWidth val="150"/>
        <c:axId val="60029184"/>
        <c:axId val="102453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705.53</c:v>
                </c:pt>
                <c:pt idx="1">
                  <c:v>685.64</c:v>
                </c:pt>
                <c:pt idx="2">
                  <c:v>665.11</c:v>
                </c:pt>
                <c:pt idx="3">
                  <c:v>642.57000000000005</c:v>
                </c:pt>
                <c:pt idx="4">
                  <c:v>599.92999999999995</c:v>
                </c:pt>
              </c:numCache>
            </c:numRef>
          </c:val>
          <c:smooth val="0"/>
          <c:extLst>
            <c:ext xmlns:c16="http://schemas.microsoft.com/office/drawing/2014/chart" uri="{C3380CC4-5D6E-409C-BE32-E72D297353CC}">
              <c16:uniqueId val="{00000001-3A56-4593-863B-5F18D37496E5}"/>
            </c:ext>
          </c:extLst>
        </c:ser>
        <c:dLbls>
          <c:showLegendKey val="0"/>
          <c:showVal val="0"/>
          <c:showCatName val="0"/>
          <c:showSerName val="0"/>
          <c:showPercent val="0"/>
          <c:showBubbleSize val="0"/>
        </c:dLbls>
        <c:marker val="1"/>
        <c:smooth val="0"/>
        <c:axId val="60029184"/>
        <c:axId val="102453632"/>
      </c:lineChart>
      <c:dateAx>
        <c:axId val="60029184"/>
        <c:scaling>
          <c:orientation val="minMax"/>
        </c:scaling>
        <c:delete val="1"/>
        <c:axPos val="b"/>
        <c:numFmt formatCode="ge" sourceLinked="1"/>
        <c:majorTickMark val="none"/>
        <c:minorTickMark val="none"/>
        <c:tickLblPos val="none"/>
        <c:crossAx val="102453632"/>
        <c:crosses val="autoZero"/>
        <c:auto val="1"/>
        <c:lblOffset val="100"/>
        <c:baseTimeUnit val="years"/>
      </c:dateAx>
      <c:valAx>
        <c:axId val="102453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0029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51.42</c:v>
                </c:pt>
                <c:pt idx="1">
                  <c:v>26.98</c:v>
                </c:pt>
                <c:pt idx="2">
                  <c:v>15.99</c:v>
                </c:pt>
                <c:pt idx="3">
                  <c:v>58.31</c:v>
                </c:pt>
                <c:pt idx="4">
                  <c:v>71.8</c:v>
                </c:pt>
              </c:numCache>
            </c:numRef>
          </c:val>
          <c:extLst>
            <c:ext xmlns:c16="http://schemas.microsoft.com/office/drawing/2014/chart" uri="{C3380CC4-5D6E-409C-BE32-E72D297353CC}">
              <c16:uniqueId val="{00000000-C068-41A2-87DB-DFEAE7EA522C}"/>
            </c:ext>
          </c:extLst>
        </c:ser>
        <c:dLbls>
          <c:showLegendKey val="0"/>
          <c:showVal val="0"/>
          <c:showCatName val="0"/>
          <c:showSerName val="0"/>
          <c:showPercent val="0"/>
          <c:showBubbleSize val="0"/>
        </c:dLbls>
        <c:gapWidth val="150"/>
        <c:axId val="102553088"/>
        <c:axId val="102555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89.78</c:v>
                </c:pt>
                <c:pt idx="1">
                  <c:v>88.39</c:v>
                </c:pt>
                <c:pt idx="2">
                  <c:v>85.64</c:v>
                </c:pt>
                <c:pt idx="3">
                  <c:v>94.3</c:v>
                </c:pt>
                <c:pt idx="4">
                  <c:v>95.76</c:v>
                </c:pt>
              </c:numCache>
            </c:numRef>
          </c:val>
          <c:smooth val="0"/>
          <c:extLst>
            <c:ext xmlns:c16="http://schemas.microsoft.com/office/drawing/2014/chart" uri="{C3380CC4-5D6E-409C-BE32-E72D297353CC}">
              <c16:uniqueId val="{00000001-C068-41A2-87DB-DFEAE7EA522C}"/>
            </c:ext>
          </c:extLst>
        </c:ser>
        <c:dLbls>
          <c:showLegendKey val="0"/>
          <c:showVal val="0"/>
          <c:showCatName val="0"/>
          <c:showSerName val="0"/>
          <c:showPercent val="0"/>
          <c:showBubbleSize val="0"/>
        </c:dLbls>
        <c:marker val="1"/>
        <c:smooth val="0"/>
        <c:axId val="102553088"/>
        <c:axId val="102555008"/>
      </c:lineChart>
      <c:dateAx>
        <c:axId val="102553088"/>
        <c:scaling>
          <c:orientation val="minMax"/>
        </c:scaling>
        <c:delete val="1"/>
        <c:axPos val="b"/>
        <c:numFmt formatCode="ge" sourceLinked="1"/>
        <c:majorTickMark val="none"/>
        <c:minorTickMark val="none"/>
        <c:tickLblPos val="none"/>
        <c:crossAx val="102555008"/>
        <c:crosses val="autoZero"/>
        <c:auto val="1"/>
        <c:lblOffset val="100"/>
        <c:baseTimeUnit val="years"/>
      </c:dateAx>
      <c:valAx>
        <c:axId val="102555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553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202.05</c:v>
                </c:pt>
                <c:pt idx="1">
                  <c:v>359.44</c:v>
                </c:pt>
                <c:pt idx="2">
                  <c:v>639.12</c:v>
                </c:pt>
                <c:pt idx="3">
                  <c:v>178.44</c:v>
                </c:pt>
                <c:pt idx="4">
                  <c:v>147.61000000000001</c:v>
                </c:pt>
              </c:numCache>
            </c:numRef>
          </c:val>
          <c:extLst>
            <c:ext xmlns:c16="http://schemas.microsoft.com/office/drawing/2014/chart" uri="{C3380CC4-5D6E-409C-BE32-E72D297353CC}">
              <c16:uniqueId val="{00000000-A948-403B-B3DC-F31B8382246B}"/>
            </c:ext>
          </c:extLst>
        </c:ser>
        <c:dLbls>
          <c:showLegendKey val="0"/>
          <c:showVal val="0"/>
          <c:showCatName val="0"/>
          <c:showSerName val="0"/>
          <c:showPercent val="0"/>
          <c:showBubbleSize val="0"/>
        </c:dLbls>
        <c:gapWidth val="150"/>
        <c:axId val="102884480"/>
        <c:axId val="102886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125.87</c:v>
                </c:pt>
                <c:pt idx="1">
                  <c:v>128.96</c:v>
                </c:pt>
                <c:pt idx="2">
                  <c:v>133</c:v>
                </c:pt>
                <c:pt idx="3">
                  <c:v>120.18</c:v>
                </c:pt>
                <c:pt idx="4">
                  <c:v>119</c:v>
                </c:pt>
              </c:numCache>
            </c:numRef>
          </c:val>
          <c:smooth val="0"/>
          <c:extLst>
            <c:ext xmlns:c16="http://schemas.microsoft.com/office/drawing/2014/chart" uri="{C3380CC4-5D6E-409C-BE32-E72D297353CC}">
              <c16:uniqueId val="{00000001-A948-403B-B3DC-F31B8382246B}"/>
            </c:ext>
          </c:extLst>
        </c:ser>
        <c:dLbls>
          <c:showLegendKey val="0"/>
          <c:showVal val="0"/>
          <c:showCatName val="0"/>
          <c:showSerName val="0"/>
          <c:showPercent val="0"/>
          <c:showBubbleSize val="0"/>
        </c:dLbls>
        <c:marker val="1"/>
        <c:smooth val="0"/>
        <c:axId val="102884480"/>
        <c:axId val="102886400"/>
      </c:lineChart>
      <c:dateAx>
        <c:axId val="102884480"/>
        <c:scaling>
          <c:orientation val="minMax"/>
        </c:scaling>
        <c:delete val="1"/>
        <c:axPos val="b"/>
        <c:numFmt formatCode="ge" sourceLinked="1"/>
        <c:majorTickMark val="none"/>
        <c:minorTickMark val="none"/>
        <c:tickLblPos val="none"/>
        <c:crossAx val="102886400"/>
        <c:crosses val="autoZero"/>
        <c:auto val="1"/>
        <c:lblOffset val="100"/>
        <c:baseTimeUnit val="years"/>
      </c:dateAx>
      <c:valAx>
        <c:axId val="102886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884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5" zoomScaleNormal="85" workbookViewId="0"/>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75" t="str">
        <f>データ!H6</f>
        <v>千葉県　浦安市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Aa</v>
      </c>
      <c r="X8" s="72"/>
      <c r="Y8" s="72"/>
      <c r="Z8" s="72"/>
      <c r="AA8" s="72"/>
      <c r="AB8" s="72"/>
      <c r="AC8" s="72"/>
      <c r="AD8" s="73" t="s">
        <v>123</v>
      </c>
      <c r="AE8" s="73"/>
      <c r="AF8" s="73"/>
      <c r="AG8" s="73"/>
      <c r="AH8" s="73"/>
      <c r="AI8" s="73"/>
      <c r="AJ8" s="73"/>
      <c r="AK8" s="4"/>
      <c r="AL8" s="67">
        <f>データ!S6</f>
        <v>166551</v>
      </c>
      <c r="AM8" s="67"/>
      <c r="AN8" s="67"/>
      <c r="AO8" s="67"/>
      <c r="AP8" s="67"/>
      <c r="AQ8" s="67"/>
      <c r="AR8" s="67"/>
      <c r="AS8" s="67"/>
      <c r="AT8" s="66">
        <f>データ!T6</f>
        <v>17.3</v>
      </c>
      <c r="AU8" s="66"/>
      <c r="AV8" s="66"/>
      <c r="AW8" s="66"/>
      <c r="AX8" s="66"/>
      <c r="AY8" s="66"/>
      <c r="AZ8" s="66"/>
      <c r="BA8" s="66"/>
      <c r="BB8" s="66">
        <f>データ!U6</f>
        <v>9627.23</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x14ac:dyDescent="0.15">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x14ac:dyDescent="0.15">
      <c r="A10" s="2"/>
      <c r="B10" s="66" t="str">
        <f>データ!N6</f>
        <v>-</v>
      </c>
      <c r="C10" s="66"/>
      <c r="D10" s="66"/>
      <c r="E10" s="66"/>
      <c r="F10" s="66"/>
      <c r="G10" s="66"/>
      <c r="H10" s="66"/>
      <c r="I10" s="66" t="str">
        <f>データ!O6</f>
        <v>該当数値なし</v>
      </c>
      <c r="J10" s="66"/>
      <c r="K10" s="66"/>
      <c r="L10" s="66"/>
      <c r="M10" s="66"/>
      <c r="N10" s="66"/>
      <c r="O10" s="66"/>
      <c r="P10" s="66">
        <f>データ!P6</f>
        <v>99.7</v>
      </c>
      <c r="Q10" s="66"/>
      <c r="R10" s="66"/>
      <c r="S10" s="66"/>
      <c r="T10" s="66"/>
      <c r="U10" s="66"/>
      <c r="V10" s="66"/>
      <c r="W10" s="66">
        <f>データ!Q6</f>
        <v>81.73</v>
      </c>
      <c r="X10" s="66"/>
      <c r="Y10" s="66"/>
      <c r="Z10" s="66"/>
      <c r="AA10" s="66"/>
      <c r="AB10" s="66"/>
      <c r="AC10" s="66"/>
      <c r="AD10" s="67">
        <f>データ!R6</f>
        <v>1512</v>
      </c>
      <c r="AE10" s="67"/>
      <c r="AF10" s="67"/>
      <c r="AG10" s="67"/>
      <c r="AH10" s="67"/>
      <c r="AI10" s="67"/>
      <c r="AJ10" s="67"/>
      <c r="AK10" s="2"/>
      <c r="AL10" s="67">
        <f>データ!V6</f>
        <v>166956</v>
      </c>
      <c r="AM10" s="67"/>
      <c r="AN10" s="67"/>
      <c r="AO10" s="67"/>
      <c r="AP10" s="67"/>
      <c r="AQ10" s="67"/>
      <c r="AR10" s="67"/>
      <c r="AS10" s="67"/>
      <c r="AT10" s="66">
        <f>データ!W6</f>
        <v>15.83</v>
      </c>
      <c r="AU10" s="66"/>
      <c r="AV10" s="66"/>
      <c r="AW10" s="66"/>
      <c r="AX10" s="66"/>
      <c r="AY10" s="66"/>
      <c r="AZ10" s="66"/>
      <c r="BA10" s="66"/>
      <c r="BB10" s="66">
        <f>データ!X6</f>
        <v>10546.81</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125</v>
      </c>
      <c r="BM16" s="49"/>
      <c r="BN16" s="49"/>
      <c r="BO16" s="49"/>
      <c r="BP16" s="49"/>
      <c r="BQ16" s="49"/>
      <c r="BR16" s="49"/>
      <c r="BS16" s="49"/>
      <c r="BT16" s="49"/>
      <c r="BU16" s="49"/>
      <c r="BV16" s="49"/>
      <c r="BW16" s="49"/>
      <c r="BX16" s="49"/>
      <c r="BY16" s="49"/>
      <c r="BZ16" s="50"/>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x14ac:dyDescent="0.15">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x14ac:dyDescent="0.15">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124</v>
      </c>
      <c r="BM47" s="49"/>
      <c r="BN47" s="49"/>
      <c r="BO47" s="49"/>
      <c r="BP47" s="49"/>
      <c r="BQ47" s="49"/>
      <c r="BR47" s="49"/>
      <c r="BS47" s="49"/>
      <c r="BT47" s="49"/>
      <c r="BU47" s="49"/>
      <c r="BV47" s="49"/>
      <c r="BW47" s="49"/>
      <c r="BX47" s="49"/>
      <c r="BY47" s="49"/>
      <c r="BZ47" s="50"/>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x14ac:dyDescent="0.15">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x14ac:dyDescent="0.15">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122</v>
      </c>
      <c r="BM66" s="49"/>
      <c r="BN66" s="49"/>
      <c r="BO66" s="49"/>
      <c r="BP66" s="49"/>
      <c r="BQ66" s="49"/>
      <c r="BR66" s="49"/>
      <c r="BS66" s="49"/>
      <c r="BT66" s="49"/>
      <c r="BU66" s="49"/>
      <c r="BV66" s="49"/>
      <c r="BW66" s="49"/>
      <c r="BX66" s="49"/>
      <c r="BY66" s="49"/>
      <c r="BZ66" s="50"/>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x14ac:dyDescent="0.15">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x14ac:dyDescent="0.15">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【728.30】</v>
      </c>
      <c r="I86" s="26" t="str">
        <f>データ!CA6</f>
        <v>【100.04】</v>
      </c>
      <c r="J86" s="26" t="str">
        <f>データ!CL6</f>
        <v>【137.82】</v>
      </c>
      <c r="K86" s="26" t="str">
        <f>データ!CW6</f>
        <v>【60.09】</v>
      </c>
      <c r="L86" s="26" t="str">
        <f>データ!DH6</f>
        <v>【94.90】</v>
      </c>
      <c r="M86" s="26" t="s">
        <v>56</v>
      </c>
      <c r="N86" s="26" t="s">
        <v>56</v>
      </c>
      <c r="O86" s="26" t="str">
        <f>データ!EO6</f>
        <v>【0.27】</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x14ac:dyDescent="0.1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x14ac:dyDescent="0.15">
      <c r="A6" s="28" t="s">
        <v>109</v>
      </c>
      <c r="B6" s="33">
        <f>B7</f>
        <v>2016</v>
      </c>
      <c r="C6" s="33">
        <f t="shared" ref="C6:X6" si="3">C7</f>
        <v>122271</v>
      </c>
      <c r="D6" s="33">
        <f t="shared" si="3"/>
        <v>47</v>
      </c>
      <c r="E6" s="33">
        <f t="shared" si="3"/>
        <v>17</v>
      </c>
      <c r="F6" s="33">
        <f t="shared" si="3"/>
        <v>1</v>
      </c>
      <c r="G6" s="33">
        <f t="shared" si="3"/>
        <v>0</v>
      </c>
      <c r="H6" s="33" t="str">
        <f t="shared" si="3"/>
        <v>千葉県　浦安市</v>
      </c>
      <c r="I6" s="33" t="str">
        <f t="shared" si="3"/>
        <v>法非適用</v>
      </c>
      <c r="J6" s="33" t="str">
        <f t="shared" si="3"/>
        <v>下水道事業</v>
      </c>
      <c r="K6" s="33" t="str">
        <f t="shared" si="3"/>
        <v>公共下水道</v>
      </c>
      <c r="L6" s="33" t="str">
        <f t="shared" si="3"/>
        <v>Aa</v>
      </c>
      <c r="M6" s="33">
        <f t="shared" si="3"/>
        <v>0</v>
      </c>
      <c r="N6" s="34" t="str">
        <f t="shared" si="3"/>
        <v>-</v>
      </c>
      <c r="O6" s="34" t="str">
        <f t="shared" si="3"/>
        <v>該当数値なし</v>
      </c>
      <c r="P6" s="34">
        <f t="shared" si="3"/>
        <v>99.7</v>
      </c>
      <c r="Q6" s="34">
        <f t="shared" si="3"/>
        <v>81.73</v>
      </c>
      <c r="R6" s="34">
        <f t="shared" si="3"/>
        <v>1512</v>
      </c>
      <c r="S6" s="34">
        <f t="shared" si="3"/>
        <v>166551</v>
      </c>
      <c r="T6" s="34">
        <f t="shared" si="3"/>
        <v>17.3</v>
      </c>
      <c r="U6" s="34">
        <f t="shared" si="3"/>
        <v>9627.23</v>
      </c>
      <c r="V6" s="34">
        <f t="shared" si="3"/>
        <v>166956</v>
      </c>
      <c r="W6" s="34">
        <f t="shared" si="3"/>
        <v>15.83</v>
      </c>
      <c r="X6" s="34">
        <f t="shared" si="3"/>
        <v>10546.81</v>
      </c>
      <c r="Y6" s="35">
        <f>IF(Y7="",NA(),Y7)</f>
        <v>80.48</v>
      </c>
      <c r="Z6" s="35">
        <f t="shared" ref="Z6:AH6" si="4">IF(Z7="",NA(),Z7)</f>
        <v>61.11</v>
      </c>
      <c r="AA6" s="35">
        <f t="shared" si="4"/>
        <v>85.51</v>
      </c>
      <c r="AB6" s="35">
        <f t="shared" si="4"/>
        <v>96.02</v>
      </c>
      <c r="AC6" s="35">
        <f t="shared" si="4"/>
        <v>83.93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488.37</v>
      </c>
      <c r="BG6" s="35">
        <f t="shared" ref="BG6:BO6" si="7">IF(BG7="",NA(),BG7)</f>
        <v>565.55999999999995</v>
      </c>
      <c r="BH6" s="35">
        <f t="shared" si="7"/>
        <v>578.47</v>
      </c>
      <c r="BI6" s="35">
        <f t="shared" si="7"/>
        <v>577.21</v>
      </c>
      <c r="BJ6" s="35">
        <f t="shared" si="7"/>
        <v>513.26</v>
      </c>
      <c r="BK6" s="35">
        <f t="shared" si="7"/>
        <v>705.53</v>
      </c>
      <c r="BL6" s="35">
        <f t="shared" si="7"/>
        <v>685.64</v>
      </c>
      <c r="BM6" s="35">
        <f t="shared" si="7"/>
        <v>665.11</v>
      </c>
      <c r="BN6" s="35">
        <f t="shared" si="7"/>
        <v>642.57000000000005</v>
      </c>
      <c r="BO6" s="35">
        <f t="shared" si="7"/>
        <v>599.92999999999995</v>
      </c>
      <c r="BP6" s="34" t="str">
        <f>IF(BP7="","",IF(BP7="-","【-】","【"&amp;SUBSTITUTE(TEXT(BP7,"#,##0.00"),"-","△")&amp;"】"))</f>
        <v>【728.30】</v>
      </c>
      <c r="BQ6" s="35">
        <f>IF(BQ7="",NA(),BQ7)</f>
        <v>51.42</v>
      </c>
      <c r="BR6" s="35">
        <f t="shared" ref="BR6:BZ6" si="8">IF(BR7="",NA(),BR7)</f>
        <v>26.98</v>
      </c>
      <c r="BS6" s="35">
        <f t="shared" si="8"/>
        <v>15.99</v>
      </c>
      <c r="BT6" s="35">
        <f t="shared" si="8"/>
        <v>58.31</v>
      </c>
      <c r="BU6" s="35">
        <f t="shared" si="8"/>
        <v>71.8</v>
      </c>
      <c r="BV6" s="35">
        <f t="shared" si="8"/>
        <v>89.78</v>
      </c>
      <c r="BW6" s="35">
        <f t="shared" si="8"/>
        <v>88.39</v>
      </c>
      <c r="BX6" s="35">
        <f t="shared" si="8"/>
        <v>85.64</v>
      </c>
      <c r="BY6" s="35">
        <f t="shared" si="8"/>
        <v>94.3</v>
      </c>
      <c r="BZ6" s="35">
        <f t="shared" si="8"/>
        <v>95.76</v>
      </c>
      <c r="CA6" s="34" t="str">
        <f>IF(CA7="","",IF(CA7="-","【-】","【"&amp;SUBSTITUTE(TEXT(CA7,"#,##0.00"),"-","△")&amp;"】"))</f>
        <v>【100.04】</v>
      </c>
      <c r="CB6" s="35">
        <f>IF(CB7="",NA(),CB7)</f>
        <v>202.05</v>
      </c>
      <c r="CC6" s="35">
        <f t="shared" ref="CC6:CK6" si="9">IF(CC7="",NA(),CC7)</f>
        <v>359.44</v>
      </c>
      <c r="CD6" s="35">
        <f t="shared" si="9"/>
        <v>639.12</v>
      </c>
      <c r="CE6" s="35">
        <f t="shared" si="9"/>
        <v>178.44</v>
      </c>
      <c r="CF6" s="35">
        <f t="shared" si="9"/>
        <v>147.61000000000001</v>
      </c>
      <c r="CG6" s="35">
        <f t="shared" si="9"/>
        <v>125.87</v>
      </c>
      <c r="CH6" s="35">
        <f t="shared" si="9"/>
        <v>128.96</v>
      </c>
      <c r="CI6" s="35">
        <f t="shared" si="9"/>
        <v>133</v>
      </c>
      <c r="CJ6" s="35">
        <f t="shared" si="9"/>
        <v>120.18</v>
      </c>
      <c r="CK6" s="35">
        <f t="shared" si="9"/>
        <v>119</v>
      </c>
      <c r="CL6" s="34" t="str">
        <f>IF(CL7="","",IF(CL7="-","【-】","【"&amp;SUBSTITUTE(TEXT(CL7,"#,##0.00"),"-","△")&amp;"】"))</f>
        <v>【137.82】</v>
      </c>
      <c r="CM6" s="35" t="str">
        <f>IF(CM7="",NA(),CM7)</f>
        <v>-</v>
      </c>
      <c r="CN6" s="35" t="str">
        <f t="shared" ref="CN6:CV6" si="10">IF(CN7="",NA(),CN7)</f>
        <v>-</v>
      </c>
      <c r="CO6" s="35" t="str">
        <f t="shared" si="10"/>
        <v>-</v>
      </c>
      <c r="CP6" s="35" t="str">
        <f t="shared" si="10"/>
        <v>-</v>
      </c>
      <c r="CQ6" s="35" t="str">
        <f t="shared" si="10"/>
        <v>-</v>
      </c>
      <c r="CR6" s="35">
        <f t="shared" si="10"/>
        <v>67.540000000000006</v>
      </c>
      <c r="CS6" s="35">
        <f t="shared" si="10"/>
        <v>67.61</v>
      </c>
      <c r="CT6" s="35">
        <f t="shared" si="10"/>
        <v>64.81</v>
      </c>
      <c r="CU6" s="35">
        <f t="shared" si="10"/>
        <v>64.81</v>
      </c>
      <c r="CV6" s="35">
        <f t="shared" si="10"/>
        <v>64.66</v>
      </c>
      <c r="CW6" s="34" t="str">
        <f>IF(CW7="","",IF(CW7="-","【-】","【"&amp;SUBSTITUTE(TEXT(CW7,"#,##0.00"),"-","△")&amp;"】"))</f>
        <v>【60.09】</v>
      </c>
      <c r="CX6" s="35">
        <f>IF(CX7="",NA(),CX7)</f>
        <v>96.25</v>
      </c>
      <c r="CY6" s="35">
        <f t="shared" ref="CY6:DG6" si="11">IF(CY7="",NA(),CY7)</f>
        <v>96.74</v>
      </c>
      <c r="CZ6" s="35">
        <f t="shared" si="11"/>
        <v>96.89</v>
      </c>
      <c r="DA6" s="35">
        <f t="shared" si="11"/>
        <v>97.04</v>
      </c>
      <c r="DB6" s="35">
        <f t="shared" si="11"/>
        <v>97.29</v>
      </c>
      <c r="DC6" s="35">
        <f t="shared" si="11"/>
        <v>96.48</v>
      </c>
      <c r="DD6" s="35">
        <f t="shared" si="11"/>
        <v>96.64</v>
      </c>
      <c r="DE6" s="35">
        <f t="shared" si="11"/>
        <v>96.76</v>
      </c>
      <c r="DF6" s="35">
        <f t="shared" si="11"/>
        <v>96.89</v>
      </c>
      <c r="DG6" s="35">
        <f t="shared" si="11"/>
        <v>97.08</v>
      </c>
      <c r="DH6" s="34" t="str">
        <f>IF(DH7="","",IF(DH7="-","【-】","【"&amp;SUBSTITUTE(TEXT(DH7,"#,##0.00"),"-","△")&amp;"】"))</f>
        <v>【94.90】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f>IF(EE7="",NA(),EE7)</f>
        <v>0.14000000000000001</v>
      </c>
      <c r="EF6" s="35">
        <f t="shared" ref="EF6:EN6" si="14">IF(EF7="",NA(),EF7)</f>
        <v>1.7</v>
      </c>
      <c r="EG6" s="35">
        <f t="shared" si="14"/>
        <v>7.59</v>
      </c>
      <c r="EH6" s="34">
        <f t="shared" si="14"/>
        <v>0</v>
      </c>
      <c r="EI6" s="34">
        <f t="shared" si="14"/>
        <v>0</v>
      </c>
      <c r="EJ6" s="35">
        <f t="shared" si="14"/>
        <v>0.1</v>
      </c>
      <c r="EK6" s="35">
        <f t="shared" si="14"/>
        <v>0.11</v>
      </c>
      <c r="EL6" s="35">
        <f t="shared" si="14"/>
        <v>0.22</v>
      </c>
      <c r="EM6" s="35">
        <f t="shared" si="14"/>
        <v>0.13</v>
      </c>
      <c r="EN6" s="35">
        <f t="shared" si="14"/>
        <v>0.16</v>
      </c>
      <c r="EO6" s="34" t="str">
        <f>IF(EO7="","",IF(EO7="-","【-】","【"&amp;SUBSTITUTE(TEXT(EO7,"#,##0.00"),"-","△")&amp;"】"))</f>
        <v>【0.27】</v>
      </c>
    </row>
    <row r="7" spans="1:145" s="36" customFormat="1" x14ac:dyDescent="0.15">
      <c r="A7" s="28"/>
      <c r="B7" s="37">
        <v>2016</v>
      </c>
      <c r="C7" s="37">
        <v>122271</v>
      </c>
      <c r="D7" s="37">
        <v>47</v>
      </c>
      <c r="E7" s="37">
        <v>17</v>
      </c>
      <c r="F7" s="37">
        <v>1</v>
      </c>
      <c r="G7" s="37">
        <v>0</v>
      </c>
      <c r="H7" s="37" t="s">
        <v>110</v>
      </c>
      <c r="I7" s="37" t="s">
        <v>111</v>
      </c>
      <c r="J7" s="37" t="s">
        <v>112</v>
      </c>
      <c r="K7" s="37" t="s">
        <v>113</v>
      </c>
      <c r="L7" s="37" t="s">
        <v>114</v>
      </c>
      <c r="M7" s="37"/>
      <c r="N7" s="38" t="s">
        <v>115</v>
      </c>
      <c r="O7" s="38" t="s">
        <v>116</v>
      </c>
      <c r="P7" s="38">
        <v>99.7</v>
      </c>
      <c r="Q7" s="38">
        <v>81.73</v>
      </c>
      <c r="R7" s="38">
        <v>1512</v>
      </c>
      <c r="S7" s="38">
        <v>166551</v>
      </c>
      <c r="T7" s="38">
        <v>17.3</v>
      </c>
      <c r="U7" s="38">
        <v>9627.23</v>
      </c>
      <c r="V7" s="38">
        <v>166956</v>
      </c>
      <c r="W7" s="38">
        <v>15.83</v>
      </c>
      <c r="X7" s="38">
        <v>10546.81</v>
      </c>
      <c r="Y7" s="38">
        <v>80.48</v>
      </c>
      <c r="Z7" s="38">
        <v>61.11</v>
      </c>
      <c r="AA7" s="38">
        <v>85.51</v>
      </c>
      <c r="AB7" s="38">
        <v>96.02</v>
      </c>
      <c r="AC7" s="38">
        <v>83.93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488.37</v>
      </c>
      <c r="BG7" s="38">
        <v>565.55999999999995</v>
      </c>
      <c r="BH7" s="38">
        <v>578.47</v>
      </c>
      <c r="BI7" s="38">
        <v>577.21</v>
      </c>
      <c r="BJ7" s="38">
        <v>513.26</v>
      </c>
      <c r="BK7" s="38">
        <v>705.53</v>
      </c>
      <c r="BL7" s="38">
        <v>685.64</v>
      </c>
      <c r="BM7" s="38">
        <v>665.11</v>
      </c>
      <c r="BN7" s="38">
        <v>642.57000000000005</v>
      </c>
      <c r="BO7" s="38">
        <v>599.92999999999995</v>
      </c>
      <c r="BP7" s="38">
        <v>728.3</v>
      </c>
      <c r="BQ7" s="38">
        <v>51.42</v>
      </c>
      <c r="BR7" s="38">
        <v>26.98</v>
      </c>
      <c r="BS7" s="38">
        <v>15.99</v>
      </c>
      <c r="BT7" s="38">
        <v>58.31</v>
      </c>
      <c r="BU7" s="38">
        <v>71.8</v>
      </c>
      <c r="BV7" s="38">
        <v>89.78</v>
      </c>
      <c r="BW7" s="38">
        <v>88.39</v>
      </c>
      <c r="BX7" s="38">
        <v>85.64</v>
      </c>
      <c r="BY7" s="38">
        <v>94.3</v>
      </c>
      <c r="BZ7" s="38">
        <v>95.76</v>
      </c>
      <c r="CA7" s="38">
        <v>100.04</v>
      </c>
      <c r="CB7" s="38">
        <v>202.05</v>
      </c>
      <c r="CC7" s="38">
        <v>359.44</v>
      </c>
      <c r="CD7" s="38">
        <v>639.12</v>
      </c>
      <c r="CE7" s="38">
        <v>178.44</v>
      </c>
      <c r="CF7" s="38">
        <v>147.61000000000001</v>
      </c>
      <c r="CG7" s="38">
        <v>125.87</v>
      </c>
      <c r="CH7" s="38">
        <v>128.96</v>
      </c>
      <c r="CI7" s="38">
        <v>133</v>
      </c>
      <c r="CJ7" s="38">
        <v>120.18</v>
      </c>
      <c r="CK7" s="38">
        <v>119</v>
      </c>
      <c r="CL7" s="38">
        <v>137.82</v>
      </c>
      <c r="CM7" s="38" t="s">
        <v>115</v>
      </c>
      <c r="CN7" s="38" t="s">
        <v>115</v>
      </c>
      <c r="CO7" s="38" t="s">
        <v>115</v>
      </c>
      <c r="CP7" s="38" t="s">
        <v>115</v>
      </c>
      <c r="CQ7" s="38" t="s">
        <v>115</v>
      </c>
      <c r="CR7" s="38">
        <v>67.540000000000006</v>
      </c>
      <c r="CS7" s="38">
        <v>67.61</v>
      </c>
      <c r="CT7" s="38">
        <v>64.81</v>
      </c>
      <c r="CU7" s="38">
        <v>64.81</v>
      </c>
      <c r="CV7" s="38">
        <v>64.66</v>
      </c>
      <c r="CW7" s="38">
        <v>60.09</v>
      </c>
      <c r="CX7" s="38">
        <v>96.25</v>
      </c>
      <c r="CY7" s="38">
        <v>96.74</v>
      </c>
      <c r="CZ7" s="38">
        <v>96.89</v>
      </c>
      <c r="DA7" s="38">
        <v>97.04</v>
      </c>
      <c r="DB7" s="38">
        <v>97.29</v>
      </c>
      <c r="DC7" s="38">
        <v>96.48</v>
      </c>
      <c r="DD7" s="38">
        <v>96.64</v>
      </c>
      <c r="DE7" s="38">
        <v>96.76</v>
      </c>
      <c r="DF7" s="38">
        <v>96.89</v>
      </c>
      <c r="DG7" s="38">
        <v>97.08</v>
      </c>
      <c r="DH7" s="38">
        <v>94.9</v>
      </c>
      <c r="DI7" s="38"/>
      <c r="DJ7" s="38"/>
      <c r="DK7" s="38"/>
      <c r="DL7" s="38"/>
      <c r="DM7" s="38"/>
      <c r="DN7" s="38"/>
      <c r="DO7" s="38"/>
      <c r="DP7" s="38"/>
      <c r="DQ7" s="38"/>
      <c r="DR7" s="38"/>
      <c r="DS7" s="38"/>
      <c r="DT7" s="38"/>
      <c r="DU7" s="38"/>
      <c r="DV7" s="38"/>
      <c r="DW7" s="38"/>
      <c r="DX7" s="38"/>
      <c r="DY7" s="38"/>
      <c r="DZ7" s="38"/>
      <c r="EA7" s="38"/>
      <c r="EB7" s="38"/>
      <c r="EC7" s="38"/>
      <c r="ED7" s="38"/>
      <c r="EE7" s="38">
        <v>0.14000000000000001</v>
      </c>
      <c r="EF7" s="38">
        <v>1.7</v>
      </c>
      <c r="EG7" s="38">
        <v>7.59</v>
      </c>
      <c r="EH7" s="38">
        <v>0</v>
      </c>
      <c r="EI7" s="38">
        <v>0</v>
      </c>
      <c r="EJ7" s="38">
        <v>0.1</v>
      </c>
      <c r="EK7" s="38">
        <v>0.11</v>
      </c>
      <c r="EL7" s="38">
        <v>0.22</v>
      </c>
      <c r="EM7" s="38">
        <v>0.13</v>
      </c>
      <c r="EN7" s="38">
        <v>0.16</v>
      </c>
      <c r="EO7" s="38">
        <v>0.27</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testserver</cp:lastModifiedBy>
  <cp:lastPrinted>2018-02-08T07:06:13Z</cp:lastPrinted>
  <dcterms:created xsi:type="dcterms:W3CDTF">2017-12-25T02:05:55Z</dcterms:created>
  <dcterms:modified xsi:type="dcterms:W3CDTF">2018-02-08T07:07:33Z</dcterms:modified>
</cp:coreProperties>
</file>