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用水）\"/>
    </mc:Choice>
  </mc:AlternateContent>
  <xr:revisionPtr revIDLastSave="0" documentId="13_ncr:1_{2CA87D43-5906-4F7D-A0A9-591A7D8EC37D}" xr6:coauthVersionLast="47" xr6:coauthVersionMax="47" xr10:uidLastSave="{00000000-0000-0000-0000-000000000000}"/>
  <workbookProtection workbookAlgorithmName="SHA-512" workbookHashValue="RGtQL2ddSz+NoooIYE8SDkyOUkiCX1KgnicpSKJjsxOYOqeuURLDn2CCkPMA42tTGQ6fRJVBs2RvNOnscJNm4g==" workbookSaltValue="g8xLsHrkxSO+0G5wnlbjuw=="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W10" i="4" s="1"/>
  <c r="P6" i="5"/>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BB10" i="4"/>
  <c r="AT10" i="4"/>
  <c r="AL10" i="4"/>
  <c r="P10" i="4"/>
  <c r="I10" i="4"/>
  <c r="B10" i="4"/>
  <c r="BB8" i="4"/>
  <c r="P8" i="4"/>
  <c r="I8" i="4"/>
  <c r="B8" i="4"/>
  <c r="B6" i="4"/>
</calcChain>
</file>

<file path=xl/sharedStrings.xml><?xml version="1.0" encoding="utf-8"?>
<sst xmlns="http://schemas.openxmlformats.org/spreadsheetml/2006/main" count="231" uniqueCount="112">
  <si>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</si>
  <si>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</si>
  <si>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</si>
  <si>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</si>
  <si>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</si>
  <si>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</si>
  <si>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</si>
  <si>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</si>
  <si>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</si>
  <si>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</si>
  <si>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</si>
  <si>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</si>
  <si>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</si>
  <si>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</si>
  <si>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</si>
  <si>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</si>
  <si>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</si>
  <si>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</si>
  <si>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</si>
  <si>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</si>
  <si>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</si>
  <si>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</si>
  <si>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</si>
  <si>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</si>
  <si>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</si>
  <si>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</si>
  <si>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</si>
  <si>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</si>
  <si>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</si>
  <si>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</si>
  <si>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</si>
  <si>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</si>
  <si>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</si>
  <si>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</si>
  <si>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</si>
  <si>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</si>
  <si>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</si>
  <si>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</si>
  <si>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</si>
  <si>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</si>
  <si>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</si>
  <si>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</si>
  <si>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</si>
  <si>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</si>
  <si>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</si>
  <si>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</si>
  <si>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</si>
  <si>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</si>
  <si>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</si>
  <si>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</si>
  <si>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</si>
  <si>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</si>
  <si>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</si>
  <si>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</si>
  <si>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</si>
  <si>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</si>
  <si>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</si>
  <si>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</si>
  <si>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</si>
  <si>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</si>
  <si>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</si>
  <si>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</si>
  <si>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</si>
  <si>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</si>
  <si>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</si>
  <si>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</si>
  <si>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</si>
  <si>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</si>
  <si>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</si>
  <si>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</si>
  <si>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</si>
  <si>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</si>
  <si>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</si>
  <si>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</si>
  <si>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</si>
  <si>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</si>
  <si>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</si>
  <si>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</si>
  <si>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</si>
  <si>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</si>
  <si>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</si>
  <si>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</si>
  <si>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</si>
  <si>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</si>
  <si>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</si>
  <si>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</si>
  <si>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</si>
  <si>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</si>
  <si>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</si>
  <si>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</si>
  <si>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</si>
  <si>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</si>
  <si>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東総広域水道企業団</t>
  </si>
  <si>
    <t>法適用</t>
  </si>
  <si>
    <t>水道事業</t>
  </si>
  <si>
    <t>用水供給事業</t>
  </si>
  <si>
    <t>B</t>
  </si>
  <si>
    <t>その他</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</si>
  <si>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</si>
  <si>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</si>
  <si>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</si>
  <si>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</si>
  <si>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</si>
  <si>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</si>
  <si>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</si>
  <si>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</si>
  <si>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</si>
  <si>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</si>
  <si>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</si>
  <si>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経常収支比率は平均値を若干下回るものの収支が黒字を示す100%を上回り、かつ累積欠損金は発生しておりません。流動比率は平均値を上回り100%を超えていることから、現状は健全な経営が行えております。企業債残高対給水収益比率は、現状平均値を下回っておりますが、今後は送水及び浄水施設更新事業の増加が見込まれ借入企業債も増加することから、数値は上昇するものと予測されます。
　次に、料金回収率は平均値程度であり100%を上回っていることから、料金水準は適切であることが示されます。給水原価は例年類似団体平均値から大幅に乖離し推移しており、今後は人口減少等により有収水量が減少することが予想されるため、改善を図るには設備稼働に係る動力費、浄水場運営に係る委託事業及びその他支出のより一層の健全・効率化が求められるものであります。
　最後に施設利用率は、令和3年度から平均値を上回る状況で推移しておりますが、今後は人口減少等により各構成団体の水需要は減少傾向となることが予想されるため、減少傾向で推移するものと予想されます。そして有収率は、水量計測機器類の計測誤差により発生しているものと判断しておりまして、今後計測設備を順次更新し、100％に近づけるものであります。</t>
    <rPh sb="8" eb="11">
      <t>ヘイキンチ</t>
    </rPh>
    <rPh sb="12" eb="14">
      <t>ジャッカン</t>
    </rPh>
    <rPh sb="14" eb="16">
      <t>シタマワ</t>
    </rPh>
    <rPh sb="208" eb="210">
      <t>ウワマワ</t>
    </rPh>
    <rPh sb="219" eb="221">
      <t>リョウキン</t>
    </rPh>
    <rPh sb="221" eb="223">
      <t>スイジュン</t>
    </rPh>
    <rPh sb="224" eb="226">
      <t>テキセツ</t>
    </rPh>
    <rPh sb="232" eb="233">
      <t>シメ</t>
    </rPh>
    <rPh sb="305" eb="307">
      <t>セツビ</t>
    </rPh>
    <rPh sb="307" eb="309">
      <t>カドウ</t>
    </rPh>
    <rPh sb="310" eb="311">
      <t>カカ</t>
    </rPh>
    <rPh sb="312" eb="315">
      <t>ドウリョクヒ</t>
    </rPh>
    <rPh sb="316" eb="319">
      <t>ジョウスイジョウ</t>
    </rPh>
    <rPh sb="319" eb="321">
      <t>ウンエイ</t>
    </rPh>
    <rPh sb="322" eb="323">
      <t>カカ</t>
    </rPh>
    <rPh sb="363" eb="365">
      <t>サイゴ</t>
    </rPh>
    <rPh sb="475" eb="477">
      <t>ハッセイ</t>
    </rPh>
    <phoneticPr fontId="4"/>
  </si>
  <si>
    <t>　管路経年化率は約60%と平均値を大幅に上回り、既設管路の大部分において老朽化が進んでいることを示しております。
　管路更新率において、当企業団は令和13年度までに、主幹線及び西幹線の更新を予定している中で、令和2年度に当該更新事業の第1期目の送水管更新工事が竣工したことにより、管路全体の約5%弱を更新したものであります。また第3期以降の送水管更新工事については、DB方式（設計施工一括発注方式）による事業施工を採用し、令和6年度は契約支援業務委託を行いました。今後、老朽管の早急な更新に取り組むものであります。
　また、管路以外では、笹川浄水場内の浄水施設設備において、すでに耐用年数が経過し、老朽化が著しい設備については今後計画的に更新を予定しております。</t>
    <rPh sb="101" eb="102">
      <t>ナカ</t>
    </rPh>
    <rPh sb="122" eb="124">
      <t>ソウスイ</t>
    </rPh>
    <rPh sb="164" eb="165">
      <t>ダイ</t>
    </rPh>
    <rPh sb="166" eb="167">
      <t>キ</t>
    </rPh>
    <rPh sb="167" eb="169">
      <t>イコウ</t>
    </rPh>
    <rPh sb="170" eb="173">
      <t>ソウスイカン</t>
    </rPh>
    <rPh sb="173" eb="177">
      <t>コウシンコウジ</t>
    </rPh>
    <rPh sb="185" eb="187">
      <t>ホウシキ</t>
    </rPh>
    <rPh sb="188" eb="190">
      <t>セッケイ</t>
    </rPh>
    <rPh sb="190" eb="192">
      <t>セコウ</t>
    </rPh>
    <rPh sb="192" eb="194">
      <t>イッカツ</t>
    </rPh>
    <rPh sb="194" eb="196">
      <t>ハッチュウ</t>
    </rPh>
    <rPh sb="196" eb="198">
      <t>ホウシキ</t>
    </rPh>
    <rPh sb="202" eb="204">
      <t>ジギョウ</t>
    </rPh>
    <rPh sb="204" eb="206">
      <t>セコウ</t>
    </rPh>
    <rPh sb="207" eb="209">
      <t>サイヨウ</t>
    </rPh>
    <rPh sb="211" eb="213">
      <t>レイワ</t>
    </rPh>
    <rPh sb="214" eb="216">
      <t>ネンド</t>
    </rPh>
    <rPh sb="217" eb="219">
      <t>ケイヤク</t>
    </rPh>
    <rPh sb="219" eb="221">
      <t>シエン</t>
    </rPh>
    <rPh sb="221" eb="223">
      <t>ギョウム</t>
    </rPh>
    <rPh sb="223" eb="225">
      <t>イタク</t>
    </rPh>
    <rPh sb="226" eb="227">
      <t>オコナ</t>
    </rPh>
    <rPh sb="232" eb="234">
      <t>コンゴ</t>
    </rPh>
    <rPh sb="235" eb="238">
      <t>ロウキュウカン</t>
    </rPh>
    <rPh sb="239" eb="241">
      <t>ソウキュウ</t>
    </rPh>
    <rPh sb="242" eb="244">
      <t>コウシン</t>
    </rPh>
    <rPh sb="245" eb="246">
      <t>ト</t>
    </rPh>
    <rPh sb="247" eb="248">
      <t>ク</t>
    </rPh>
    <phoneticPr fontId="4"/>
  </si>
  <si>
    <t>　現状は健全な事業運営が行えておりますが、今後は各構成団体の人口減少等により、給水収益の増加が期待できない中で、送水及び浄水施設更新事業は必要不可欠であり、また各設備等に係る保存工事やその他支出に多額の費用を要するため、経営戦略等を基に中長期的な財政計画を作成し、経費の削減はもとより、料金改定の必要性等を検討し、効率的な事業運営を維持することが必要であると思われます。</t>
    <rPh sb="58" eb="59">
      <t>オヨ</t>
    </rPh>
    <rPh sb="148" eb="151">
      <t>ヒツヨウセイ</t>
    </rPh>
    <rPh sb="153" eb="155">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</si>
</sst>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quot;-&quot;">
                  <c:v>4.7699999999999996</c:v>
                </c:pt>
                <c:pt idx="1">
                  <c:v>0</c:v>
                </c:pt>
                <c:pt idx="2">
                  <c:v>0</c:v>
                </c:pt>
                <c:pt idx="3">
                  <c:v>0</c:v>
                </c:pt>
                <c:pt idx="4">
                  <c:v>0</c:v>
                </c:pt>
              </c:numCache>
            </c:numRef>
          </c:val>
          <c:extLst>
            <c:ext xmlns:c16="http://schemas.microsoft.com/office/drawing/2014/chart" uri="{C3380CC4-5D6E-409C-BE32-E72D297353CC}">
              <c16:uniqueId val="{00000000-9169-48A7-8421-263ABFDE3B4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0.32</c:v>
                </c:pt>
                <c:pt idx="1">
                  <c:v>0.28000000000000003</c:v>
                </c:pt>
                <c:pt idx="2">
                  <c:v>0.4</c:v>
                </c:pt>
                <c:pt idx="3">
                  <c:v>0.27</c:v>
                </c:pt>
                <c:pt idx="4">
                  <c:v>0.34</c:v>
                </c:pt>
              </c:numCache>
            </c:numRef>
          </c:val>
          <c:smooth val="0"/>
          <c:extLst>
            <c:ext xmlns:c16="http://schemas.microsoft.com/office/drawing/2014/chart" uri="{C3380CC4-5D6E-409C-BE32-E72D297353CC}">
              <c16:uniqueId val="{00000001-9169-48A7-8421-263ABFDE3B4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107.86</c:v>
                </c:pt>
                <c:pt idx="1">
                  <c:v>104.63</c:v>
                </c:pt>
                <c:pt idx="2">
                  <c:v>101.98</c:v>
                </c:pt>
                <c:pt idx="3">
                  <c:v>108.62</c:v>
                </c:pt>
                <c:pt idx="4">
                  <c:v>106.7</c:v>
                </c:pt>
              </c:numCache>
            </c:numRef>
          </c:val>
          <c:extLst>
            <c:ext xmlns:c16="http://schemas.microsoft.com/office/drawing/2014/chart" uri="{C3380CC4-5D6E-409C-BE32-E72D297353CC}">
              <c16:uniqueId val="{00000000-1DFA-480F-A2CA-94678E54AB3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111.13</c:v>
                </c:pt>
                <c:pt idx="1">
                  <c:v>112.49</c:v>
                </c:pt>
                <c:pt idx="2">
                  <c:v>107.33</c:v>
                </c:pt>
                <c:pt idx="3">
                  <c:v>108.93</c:v>
                </c:pt>
                <c:pt idx="4">
                  <c:v>107.62</c:v>
                </c:pt>
              </c:numCache>
            </c:numRef>
          </c:val>
          <c:smooth val="0"/>
          <c:extLst>
            <c:ext xmlns:c16="http://schemas.microsoft.com/office/drawing/2014/chart" uri="{C3380CC4-5D6E-409C-BE32-E72D297353CC}">
              <c16:uniqueId val="{00000001-1DFA-480F-A2CA-94678E54AB3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54.33</c:v>
                </c:pt>
                <c:pt idx="1">
                  <c:v>53.87</c:v>
                </c:pt>
                <c:pt idx="2">
                  <c:v>55.7</c:v>
                </c:pt>
                <c:pt idx="3">
                  <c:v>51.72</c:v>
                </c:pt>
                <c:pt idx="4">
                  <c:v>51.13</c:v>
                </c:pt>
              </c:numCache>
            </c:numRef>
          </c:val>
          <c:extLst>
            <c:ext xmlns:c16="http://schemas.microsoft.com/office/drawing/2014/chart" uri="{C3380CC4-5D6E-409C-BE32-E72D297353CC}">
              <c16:uniqueId val="{00000000-06F3-46CF-9626-4E07FD58A57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57.5</c:v>
                </c:pt>
                <c:pt idx="1">
                  <c:v>58.52</c:v>
                </c:pt>
                <c:pt idx="2">
                  <c:v>59.51</c:v>
                </c:pt>
                <c:pt idx="3">
                  <c:v>60.24</c:v>
                </c:pt>
                <c:pt idx="4">
                  <c:v>60.8</c:v>
                </c:pt>
              </c:numCache>
            </c:numRef>
          </c:val>
          <c:smooth val="0"/>
          <c:extLst>
            <c:ext xmlns:c16="http://schemas.microsoft.com/office/drawing/2014/chart" uri="{C3380CC4-5D6E-409C-BE32-E72D297353CC}">
              <c16:uniqueId val="{00000001-06F3-46CF-9626-4E07FD58A57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56.63</c:v>
                </c:pt>
                <c:pt idx="1">
                  <c:v>59.84</c:v>
                </c:pt>
                <c:pt idx="2">
                  <c:v>59.9</c:v>
                </c:pt>
                <c:pt idx="3">
                  <c:v>55.06</c:v>
                </c:pt>
                <c:pt idx="4">
                  <c:v>57.11</c:v>
                </c:pt>
              </c:numCache>
            </c:numRef>
          </c:val>
          <c:extLst>
            <c:ext xmlns:c16="http://schemas.microsoft.com/office/drawing/2014/chart" uri="{C3380CC4-5D6E-409C-BE32-E72D297353CC}">
              <c16:uniqueId val="{00000000-2D7E-41D4-B2F5-86E52E5985D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30.3</c:v>
                </c:pt>
                <c:pt idx="1">
                  <c:v>31.74</c:v>
                </c:pt>
                <c:pt idx="2">
                  <c:v>32.380000000000003</c:v>
                </c:pt>
                <c:pt idx="3">
                  <c:v>34.479999999999997</c:v>
                </c:pt>
                <c:pt idx="4">
                  <c:v>38.24</c:v>
                </c:pt>
              </c:numCache>
            </c:numRef>
          </c:val>
          <c:smooth val="0"/>
          <c:extLst>
            <c:ext xmlns:c16="http://schemas.microsoft.com/office/drawing/2014/chart" uri="{C3380CC4-5D6E-409C-BE32-E72D297353CC}">
              <c16:uniqueId val="{00000001-2D7E-41D4-B2F5-86E52E5985D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815-495F-8B92-ADE29316186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12.29</c:v>
                </c:pt>
                <c:pt idx="1">
                  <c:v>8.77</c:v>
                </c:pt>
                <c:pt idx="2">
                  <c:v>8.81</c:v>
                </c:pt>
                <c:pt idx="3">
                  <c:v>8.48</c:v>
                </c:pt>
                <c:pt idx="4">
                  <c:v>11</c:v>
                </c:pt>
              </c:numCache>
            </c:numRef>
          </c:val>
          <c:smooth val="0"/>
          <c:extLst>
            <c:ext xmlns:c16="http://schemas.microsoft.com/office/drawing/2014/chart" uri="{C3380CC4-5D6E-409C-BE32-E72D297353CC}">
              <c16:uniqueId val="{00000001-4815-495F-8B92-ADE29316186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1192.82</c:v>
                </c:pt>
                <c:pt idx="1">
                  <c:v>2230.36</c:v>
                </c:pt>
                <c:pt idx="2">
                  <c:v>943.46</c:v>
                </c:pt>
                <c:pt idx="3">
                  <c:v>1907.42</c:v>
                </c:pt>
                <c:pt idx="4">
                  <c:v>1306.47</c:v>
                </c:pt>
              </c:numCache>
            </c:numRef>
          </c:val>
          <c:extLst>
            <c:ext xmlns:c16="http://schemas.microsoft.com/office/drawing/2014/chart" uri="{C3380CC4-5D6E-409C-BE32-E72D297353CC}">
              <c16:uniqueId val="{00000000-34A5-405F-948E-F1E62CC7E96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284.45</c:v>
                </c:pt>
                <c:pt idx="1">
                  <c:v>309.23</c:v>
                </c:pt>
                <c:pt idx="2">
                  <c:v>313.43</c:v>
                </c:pt>
                <c:pt idx="3">
                  <c:v>303.10000000000002</c:v>
                </c:pt>
                <c:pt idx="4">
                  <c:v>318.89999999999998</c:v>
                </c:pt>
              </c:numCache>
            </c:numRef>
          </c:val>
          <c:smooth val="0"/>
          <c:extLst>
            <c:ext xmlns:c16="http://schemas.microsoft.com/office/drawing/2014/chart" uri="{C3380CC4-5D6E-409C-BE32-E72D297353CC}">
              <c16:uniqueId val="{00000001-34A5-405F-948E-F1E62CC7E96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148.5</c:v>
                </c:pt>
                <c:pt idx="1">
                  <c:v>148.07</c:v>
                </c:pt>
                <c:pt idx="2">
                  <c:v>181.09</c:v>
                </c:pt>
                <c:pt idx="3">
                  <c:v>173.21</c:v>
                </c:pt>
                <c:pt idx="4">
                  <c:v>175.93</c:v>
                </c:pt>
              </c:numCache>
            </c:numRef>
          </c:val>
          <c:extLst>
            <c:ext xmlns:c16="http://schemas.microsoft.com/office/drawing/2014/chart" uri="{C3380CC4-5D6E-409C-BE32-E72D297353CC}">
              <c16:uniqueId val="{00000000-2DCC-4CC3-9679-D3C6F7DA3AE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260.95999999999998</c:v>
                </c:pt>
                <c:pt idx="1">
                  <c:v>240.07</c:v>
                </c:pt>
                <c:pt idx="2">
                  <c:v>224.81</c:v>
                </c:pt>
                <c:pt idx="3">
                  <c:v>210.83</c:v>
                </c:pt>
                <c:pt idx="4">
                  <c:v>204.34</c:v>
                </c:pt>
              </c:numCache>
            </c:numRef>
          </c:val>
          <c:smooth val="0"/>
          <c:extLst>
            <c:ext xmlns:c16="http://schemas.microsoft.com/office/drawing/2014/chart" uri="{C3380CC4-5D6E-409C-BE32-E72D297353CC}">
              <c16:uniqueId val="{00000001-2DCC-4CC3-9679-D3C6F7DA3AE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107.62</c:v>
                </c:pt>
                <c:pt idx="1">
                  <c:v>104.58</c:v>
                </c:pt>
                <c:pt idx="2">
                  <c:v>101.61</c:v>
                </c:pt>
                <c:pt idx="3">
                  <c:v>108.75</c:v>
                </c:pt>
                <c:pt idx="4">
                  <c:v>106.69</c:v>
                </c:pt>
              </c:numCache>
            </c:numRef>
          </c:val>
          <c:extLst>
            <c:ext xmlns:c16="http://schemas.microsoft.com/office/drawing/2014/chart" uri="{C3380CC4-5D6E-409C-BE32-E72D297353CC}">
              <c16:uniqueId val="{00000000-3302-4E9A-975A-243BED87604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110.77</c:v>
                </c:pt>
                <c:pt idx="1">
                  <c:v>112.35</c:v>
                </c:pt>
                <c:pt idx="2">
                  <c:v>106.47</c:v>
                </c:pt>
                <c:pt idx="3">
                  <c:v>107.7</c:v>
                </c:pt>
                <c:pt idx="4">
                  <c:v>106.29</c:v>
                </c:pt>
              </c:numCache>
            </c:numRef>
          </c:val>
          <c:smooth val="0"/>
          <c:extLst>
            <c:ext xmlns:c16="http://schemas.microsoft.com/office/drawing/2014/chart" uri="{C3380CC4-5D6E-409C-BE32-E72D297353CC}">
              <c16:uniqueId val="{00000001-3302-4E9A-975A-243BED87604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136.38999999999999</c:v>
                </c:pt>
                <c:pt idx="1">
                  <c:v>137.78</c:v>
                </c:pt>
                <c:pt idx="2">
                  <c:v>142.31</c:v>
                </c:pt>
                <c:pt idx="3">
                  <c:v>144.83000000000001</c:v>
                </c:pt>
                <c:pt idx="4">
                  <c:v>147.55000000000001</c:v>
                </c:pt>
              </c:numCache>
            </c:numRef>
          </c:val>
          <c:extLst>
            <c:ext xmlns:c16="http://schemas.microsoft.com/office/drawing/2014/chart" uri="{C3380CC4-5D6E-409C-BE32-E72D297353CC}">
              <c16:uniqueId val="{00000000-A6D4-4E37-AEEA-B8F75CC3E3C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73.180000000000007</c:v>
                </c:pt>
                <c:pt idx="1">
                  <c:v>73.05</c:v>
                </c:pt>
                <c:pt idx="2">
                  <c:v>77.53</c:v>
                </c:pt>
                <c:pt idx="3">
                  <c:v>76.25</c:v>
                </c:pt>
                <c:pt idx="4">
                  <c:v>77.75</c:v>
                </c:pt>
              </c:numCache>
            </c:numRef>
          </c:val>
          <c:smooth val="0"/>
          <c:extLst>
            <c:ext xmlns:c16="http://schemas.microsoft.com/office/drawing/2014/chart" uri="{C3380CC4-5D6E-409C-BE32-E72D297353CC}">
              <c16:uniqueId val="{00000001-A6D4-4E37-AEEA-B8F75CC3E3C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61.15</c:v>
                </c:pt>
                <c:pt idx="1">
                  <c:v>62.88</c:v>
                </c:pt>
                <c:pt idx="2">
                  <c:v>62.66</c:v>
                </c:pt>
                <c:pt idx="3">
                  <c:v>62.02</c:v>
                </c:pt>
                <c:pt idx="4">
                  <c:v>62.17</c:v>
                </c:pt>
              </c:numCache>
            </c:numRef>
          </c:val>
          <c:extLst>
            <c:ext xmlns:c16="http://schemas.microsoft.com/office/drawing/2014/chart" uri="{C3380CC4-5D6E-409C-BE32-E72D297353CC}">
              <c16:uniqueId val="{00000000-E9E8-4AC5-9AF1-D1E4A1596DB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62.26</c:v>
                </c:pt>
                <c:pt idx="1">
                  <c:v>62.22</c:v>
                </c:pt>
                <c:pt idx="2">
                  <c:v>61.45</c:v>
                </c:pt>
                <c:pt idx="3">
                  <c:v>61.63</c:v>
                </c:pt>
                <c:pt idx="4">
                  <c:v>61.54</c:v>
                </c:pt>
              </c:numCache>
            </c:numRef>
          </c:val>
          <c:smooth val="0"/>
          <c:extLst>
            <c:ext xmlns:c16="http://schemas.microsoft.com/office/drawing/2014/chart" uri="{C3380CC4-5D6E-409C-BE32-E72D297353CC}">
              <c16:uniqueId val="{00000001-E9E8-4AC5-9AF1-D1E4A1596DB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99.45</c:v>
                </c:pt>
                <c:pt idx="1">
                  <c:v>99.3</c:v>
                </c:pt>
                <c:pt idx="2">
                  <c:v>99.15</c:v>
                </c:pt>
                <c:pt idx="3">
                  <c:v>99.04</c:v>
                </c:pt>
                <c:pt idx="4">
                  <c:v>99.14</c:v>
                </c:pt>
              </c:numCache>
            </c:numRef>
          </c:val>
          <c:extLst>
            <c:ext xmlns:c16="http://schemas.microsoft.com/office/drawing/2014/chart" uri="{C3380CC4-5D6E-409C-BE32-E72D297353CC}">
              <c16:uniqueId val="{00000000-7A16-4FE3-9EDD-51FE87AB201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100.16</c:v>
                </c:pt>
                <c:pt idx="1">
                  <c:v>100.28</c:v>
                </c:pt>
                <c:pt idx="2">
                  <c:v>100.29</c:v>
                </c:pt>
                <c:pt idx="3">
                  <c:v>100.36</c:v>
                </c:pt>
                <c:pt idx="4">
                  <c:v>100.31</c:v>
                </c:pt>
              </c:numCache>
            </c:numRef>
          </c:val>
          <c:smooth val="0"/>
          <c:extLst>
            <c:ext xmlns:c16="http://schemas.microsoft.com/office/drawing/2014/chart" uri="{C3380CC4-5D6E-409C-BE32-E72D297353CC}">
              <c16:uniqueId val="{00000001-7A16-4FE3-9EDD-51FE87AB201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【107.62】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【318.90】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【61.54】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【77.75】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【60.80】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【38.24】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千葉県　東総広域水道企業団</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用水供給事業</v>
      </c>
      <c r="Q8" s="74"/>
      <c r="R8" s="74"/>
      <c r="S8" s="74"/>
      <c r="T8" s="74"/>
      <c r="U8" s="74"/>
      <c r="V8" s="74"/>
      <c r="W8" s="74" t="str">
        <f>データ!$L$6</f>
        <v>B</v>
      </c>
      <c r="X8" s="74"/>
      <c r="Y8" s="74"/>
      <c r="Z8" s="74"/>
      <c r="AA8" s="74"/>
      <c r="AB8" s="74"/>
      <c r="AC8" s="74"/>
      <c r="AD8" s="74" t="str">
        <f>データ!$M$6</f>
        <v>その他</v>
      </c>
      <c r="AE8" s="74"/>
      <c r="AF8" s="74"/>
      <c r="AG8" s="74"/>
      <c r="AH8" s="74"/>
      <c r="AI8" s="74"/>
      <c r="AJ8" s="74"/>
      <c r="AK8" s="2"/>
      <c r="AL8" s="65" t="str">
        <f>データ!$R$6</f>
        <v>-</v>
      </c>
      <c r="AM8" s="65"/>
      <c r="AN8" s="65"/>
      <c r="AO8" s="65"/>
      <c r="AP8" s="65"/>
      <c r="AQ8" s="65"/>
      <c r="AR8" s="65"/>
      <c r="AS8" s="65"/>
      <c r="AT8" s="36" t="str">
        <f>データ!$S$6</f>
        <v>-</v>
      </c>
      <c r="AU8" s="37"/>
      <c r="AV8" s="37"/>
      <c r="AW8" s="37"/>
      <c r="AX8" s="37"/>
      <c r="AY8" s="37"/>
      <c r="AZ8" s="37"/>
      <c r="BA8" s="37"/>
      <c r="BB8" s="54" t="str">
        <f>データ!$T$6</f>
        <v>-</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81.78</v>
      </c>
      <c r="J10" s="37"/>
      <c r="K10" s="37"/>
      <c r="L10" s="37"/>
      <c r="M10" s="37"/>
      <c r="N10" s="37"/>
      <c r="O10" s="64"/>
      <c r="P10" s="54">
        <f>データ!$P$6</f>
        <v>93.66</v>
      </c>
      <c r="Q10" s="54"/>
      <c r="R10" s="54"/>
      <c r="S10" s="54"/>
      <c r="T10" s="54"/>
      <c r="U10" s="54"/>
      <c r="V10" s="54"/>
      <c r="W10" s="65">
        <f>データ!$Q$6</f>
        <v>0</v>
      </c>
      <c r="X10" s="65"/>
      <c r="Y10" s="65"/>
      <c r="Z10" s="65"/>
      <c r="AA10" s="65"/>
      <c r="AB10" s="65"/>
      <c r="AC10" s="65"/>
      <c r="AD10" s="2"/>
      <c r="AE10" s="2"/>
      <c r="AF10" s="2"/>
      <c r="AG10" s="2"/>
      <c r="AH10" s="2"/>
      <c r="AI10" s="2"/>
      <c r="AJ10" s="2"/>
      <c r="AK10" s="2"/>
      <c r="AL10" s="65">
        <f>データ!$U$6</f>
        <v>119443</v>
      </c>
      <c r="AM10" s="65"/>
      <c r="AN10" s="65"/>
      <c r="AO10" s="65"/>
      <c r="AP10" s="65"/>
      <c r="AQ10" s="65"/>
      <c r="AR10" s="65"/>
      <c r="AS10" s="65"/>
      <c r="AT10" s="36">
        <f>データ!$V$6</f>
        <v>243.48</v>
      </c>
      <c r="AU10" s="37"/>
      <c r="AV10" s="37"/>
      <c r="AW10" s="37"/>
      <c r="AX10" s="37"/>
      <c r="AY10" s="37"/>
      <c r="AZ10" s="37"/>
      <c r="BA10" s="37"/>
      <c r="BB10" s="54">
        <f>データ!$W$6</f>
        <v>490.57</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109</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【107.62】</v>
      </c>
      <c r="F85" s="13" t="str">
        <f>データ!AS6</f>
        <v>【11.00】</v>
      </c>
      <c r="G85" s="13" t="str">
        <f>データ!BD6</f>
        <v>【318.90】</v>
      </c>
      <c r="H85" s="13" t="str">
        <f>データ!BO6</f>
        <v>【204.34】</v>
      </c>
      <c r="I85" s="13" t="str">
        <f>データ!BZ6</f>
        <v>【106.29】</v>
      </c>
      <c r="J85" s="13" t="str">
        <f>データ!CK6</f>
        <v>【77.75】</v>
      </c>
      <c r="K85" s="13" t="str">
        <f>データ!CV6</f>
        <v>【61.54】</v>
      </c>
      <c r="L85" s="13" t="str">
        <f>データ!DG6</f>
        <v>【100.31】</v>
      </c>
      <c r="M85" s="13" t="str">
        <f>データ!DR6</f>
        <v>【60.80】</v>
      </c>
      <c r="N85" s="13" t="str">
        <f>データ!EC6</f>
        <v>【38.24】</v>
      </c>
      <c r="O85" s="13" t="str">
        <f>データ!EN6</f>
        <v>【0.34】</v>
      </c>
    </row>
  </sheetData>
  <sheetProtection algorithmName="SHA-512" hashValue="03sYly3k+PV8sggkm0w3Jg0aLxZoMnMD/2U/ENsbZm/N8hmNzQ8lAcvFSbc6NPb5JvqKdgJbg0ol/j7ddTZFAQ==" saltValue="guaP7tRDDW5cmpznSiKGm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2">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2">
      <c r="A6" s="15" t="s">
        <v>91</v>
      </c>
      <c r="B6" s="20">
        <f>B7</f>
        <v>2024</v>
      </c>
      <c r="C6" s="20">
        <f t="shared" ref="C6:W6" si="3">C7</f>
        <v>128767</v>
      </c>
      <c r="D6" s="20">
        <f t="shared" si="3"/>
        <v>46</v>
      </c>
      <c r="E6" s="20">
        <f t="shared" si="3"/>
        <v>1</v>
      </c>
      <c r="F6" s="20">
        <f t="shared" si="3"/>
        <v>0</v>
      </c>
      <c r="G6" s="20">
        <f t="shared" si="3"/>
        <v>2</v>
      </c>
      <c r="H6" s="20" t="str">
        <f t="shared" si="3"/>
        <v>千葉県　東総広域水道企業団</v>
      </c>
      <c r="I6" s="20" t="str">
        <f t="shared" si="3"/>
        <v>法適用</v>
      </c>
      <c r="J6" s="20" t="str">
        <f t="shared" si="3"/>
        <v>水道事業</v>
      </c>
      <c r="K6" s="20" t="str">
        <f t="shared" si="3"/>
        <v>用水供給事業</v>
      </c>
      <c r="L6" s="20" t="str">
        <f t="shared" si="3"/>
        <v>B</v>
      </c>
      <c r="M6" s="20" t="str">
        <f t="shared" si="3"/>
        <v>その他</v>
      </c>
      <c r="N6" s="21" t="str">
        <f t="shared" si="3"/>
        <v>-</v>
      </c>
      <c r="O6" s="21">
        <f t="shared" si="3"/>
        <v>81.78</v>
      </c>
      <c r="P6" s="21">
        <f t="shared" si="3"/>
        <v>93.66</v>
      </c>
      <c r="Q6" s="21">
        <f t="shared" si="3"/>
        <v>0</v>
      </c>
      <c r="R6" s="21" t="str">
        <f t="shared" si="3"/>
        <v>-</v>
      </c>
      <c r="S6" s="21" t="str">
        <f t="shared" si="3"/>
        <v>-</v>
      </c>
      <c r="T6" s="21" t="str">
        <f t="shared" si="3"/>
        <v>-</v>
      </c>
      <c r="U6" s="21">
        <f t="shared" si="3"/>
        <v>119443</v>
      </c>
      <c r="V6" s="21">
        <f t="shared" si="3"/>
        <v>243.48</v>
      </c>
      <c r="W6" s="21">
        <f t="shared" si="3"/>
        <v>490.57</v>
      </c>
      <c r="X6" s="22">
        <f>IF(X7="",NA(),X7)</f>
        <v>107.86</v>
      </c>
      <c r="Y6" s="22">
        <f t="shared" ref="Y6:AG6" si="4">IF(Y7="",NA(),Y7)</f>
        <v>104.63</v>
      </c>
      <c r="Z6" s="22">
        <f t="shared" si="4"/>
        <v>101.98</v>
      </c>
      <c r="AA6" s="22">
        <f t="shared" si="4"/>
        <v>108.62</v>
      </c>
      <c r="AB6" s="22">
        <f t="shared" si="4"/>
        <v>106.7</v>
      </c>
      <c r="AC6" s="22">
        <f t="shared" si="4"/>
        <v>111.13</v>
      </c>
      <c r="AD6" s="22">
        <f t="shared" si="4"/>
        <v>112.49</v>
      </c>
      <c r="AE6" s="22">
        <f t="shared" si="4"/>
        <v>107.33</v>
      </c>
      <c r="AF6" s="22">
        <f t="shared" si="4"/>
        <v>108.93</v>
      </c>
      <c r="AG6" s="22">
        <f t="shared" si="4"/>
        <v>107.62</v>
      </c>
      <c r="AH6" s="21" t="str">
        <f>IF(AH7="","",IF(AH7="-","【-】","【"&amp;SUBSTITUTE(TEXT(AH7,"#,##0.00"),"-","△")&amp;"】"))</f>
        <v>【107.62】</v>
      </c>
      <c r="AI6" s="21">
        <f>IF(AI7="",NA(),AI7)</f>
        <v>0</v>
      </c>
      <c r="AJ6" s="21">
        <f t="shared" ref="AJ6:AR6" si="5">IF(AJ7="",NA(),AJ7)</f>
        <v>0</v>
      </c>
      <c r="AK6" s="21">
        <f t="shared" si="5"/>
        <v>0</v>
      </c>
      <c r="AL6" s="21">
        <f t="shared" si="5"/>
        <v>0</v>
      </c>
      <c r="AM6" s="21">
        <f t="shared" si="5"/>
        <v>0</v>
      </c>
      <c r="AN6" s="22">
        <f t="shared" si="5"/>
        <v>12.29</v>
      </c>
      <c r="AO6" s="22">
        <f t="shared" si="5"/>
        <v>8.77</v>
      </c>
      <c r="AP6" s="22">
        <f t="shared" si="5"/>
        <v>8.81</v>
      </c>
      <c r="AQ6" s="22">
        <f t="shared" si="5"/>
        <v>8.48</v>
      </c>
      <c r="AR6" s="22">
        <f t="shared" si="5"/>
        <v>11</v>
      </c>
      <c r="AS6" s="21" t="str">
        <f>IF(AS7="","",IF(AS7="-","【-】","【"&amp;SUBSTITUTE(TEXT(AS7,"#,##0.00"),"-","△")&amp;"】"))</f>
        <v>【11.00】</v>
      </c>
      <c r="AT6" s="22">
        <f>IF(AT7="",NA(),AT7)</f>
        <v>1192.82</v>
      </c>
      <c r="AU6" s="22">
        <f t="shared" ref="AU6:BC6" si="6">IF(AU7="",NA(),AU7)</f>
        <v>2230.36</v>
      </c>
      <c r="AV6" s="22">
        <f t="shared" si="6"/>
        <v>943.46</v>
      </c>
      <c r="AW6" s="22">
        <f t="shared" si="6"/>
        <v>1907.42</v>
      </c>
      <c r="AX6" s="22">
        <f t="shared" si="6"/>
        <v>1306.47</v>
      </c>
      <c r="AY6" s="22">
        <f t="shared" si="6"/>
        <v>284.45</v>
      </c>
      <c r="AZ6" s="22">
        <f t="shared" si="6"/>
        <v>309.23</v>
      </c>
      <c r="BA6" s="22">
        <f t="shared" si="6"/>
        <v>313.43</v>
      </c>
      <c r="BB6" s="22">
        <f t="shared" si="6"/>
        <v>303.10000000000002</v>
      </c>
      <c r="BC6" s="22">
        <f t="shared" si="6"/>
        <v>318.89999999999998</v>
      </c>
      <c r="BD6" s="21" t="str">
        <f>IF(BD7="","",IF(BD7="-","【-】","【"&amp;SUBSTITUTE(TEXT(BD7,"#,##0.00"),"-","△")&amp;"】"))</f>
        <v>【318.90】</v>
      </c>
      <c r="BE6" s="22">
        <f>IF(BE7="",NA(),BE7)</f>
        <v>148.5</v>
      </c>
      <c r="BF6" s="22">
        <f t="shared" ref="BF6:BN6" si="7">IF(BF7="",NA(),BF7)</f>
        <v>148.07</v>
      </c>
      <c r="BG6" s="22">
        <f t="shared" si="7"/>
        <v>181.09</v>
      </c>
      <c r="BH6" s="22">
        <f t="shared" si="7"/>
        <v>173.21</v>
      </c>
      <c r="BI6" s="22">
        <f t="shared" si="7"/>
        <v>175.93</v>
      </c>
      <c r="BJ6" s="22">
        <f t="shared" si="7"/>
        <v>260.95999999999998</v>
      </c>
      <c r="BK6" s="22">
        <f t="shared" si="7"/>
        <v>240.07</v>
      </c>
      <c r="BL6" s="22">
        <f t="shared" si="7"/>
        <v>224.81</v>
      </c>
      <c r="BM6" s="22">
        <f t="shared" si="7"/>
        <v>210.83</v>
      </c>
      <c r="BN6" s="22">
        <f t="shared" si="7"/>
        <v>204.34</v>
      </c>
      <c r="BO6" s="21" t="str">
        <f>IF(BO7="","",IF(BO7="-","【-】","【"&amp;SUBSTITUTE(TEXT(BO7,"#,##0.00"),"-","△")&amp;"】"))</f>
        <v>【204.34】</v>
      </c>
      <c r="BP6" s="22">
        <f>IF(BP7="",NA(),BP7)</f>
        <v>107.62</v>
      </c>
      <c r="BQ6" s="22">
        <f t="shared" ref="BQ6:BY6" si="8">IF(BQ7="",NA(),BQ7)</f>
        <v>104.58</v>
      </c>
      <c r="BR6" s="22">
        <f t="shared" si="8"/>
        <v>101.61</v>
      </c>
      <c r="BS6" s="22">
        <f t="shared" si="8"/>
        <v>108.75</v>
      </c>
      <c r="BT6" s="22">
        <f t="shared" si="8"/>
        <v>106.69</v>
      </c>
      <c r="BU6" s="22">
        <f t="shared" si="8"/>
        <v>110.77</v>
      </c>
      <c r="BV6" s="22">
        <f t="shared" si="8"/>
        <v>112.35</v>
      </c>
      <c r="BW6" s="22">
        <f t="shared" si="8"/>
        <v>106.47</v>
      </c>
      <c r="BX6" s="22">
        <f t="shared" si="8"/>
        <v>107.7</v>
      </c>
      <c r="BY6" s="22">
        <f t="shared" si="8"/>
        <v>106.29</v>
      </c>
      <c r="BZ6" s="21" t="str">
        <f>IF(BZ7="","",IF(BZ7="-","【-】","【"&amp;SUBSTITUTE(TEXT(BZ7,"#,##0.00"),"-","△")&amp;"】"))</f>
        <v>【106.29】</v>
      </c>
      <c r="CA6" s="22">
        <f>IF(CA7="",NA(),CA7)</f>
        <v>136.38999999999999</v>
      </c>
      <c r="CB6" s="22">
        <f t="shared" ref="CB6:CJ6" si="9">IF(CB7="",NA(),CB7)</f>
        <v>137.78</v>
      </c>
      <c r="CC6" s="22">
        <f t="shared" si="9"/>
        <v>142.31</v>
      </c>
      <c r="CD6" s="22">
        <f t="shared" si="9"/>
        <v>144.83000000000001</v>
      </c>
      <c r="CE6" s="22">
        <f t="shared" si="9"/>
        <v>147.55000000000001</v>
      </c>
      <c r="CF6" s="22">
        <f t="shared" si="9"/>
        <v>73.180000000000007</v>
      </c>
      <c r="CG6" s="22">
        <f t="shared" si="9"/>
        <v>73.05</v>
      </c>
      <c r="CH6" s="22">
        <f t="shared" si="9"/>
        <v>77.53</v>
      </c>
      <c r="CI6" s="22">
        <f t="shared" si="9"/>
        <v>76.25</v>
      </c>
      <c r="CJ6" s="22">
        <f t="shared" si="9"/>
        <v>77.75</v>
      </c>
      <c r="CK6" s="21" t="str">
        <f>IF(CK7="","",IF(CK7="-","【-】","【"&amp;SUBSTITUTE(TEXT(CK7,"#,##0.00"),"-","△")&amp;"】"))</f>
        <v>【77.75】</v>
      </c>
      <c r="CL6" s="22">
        <f>IF(CL7="",NA(),CL7)</f>
        <v>61.15</v>
      </c>
      <c r="CM6" s="22">
        <f t="shared" ref="CM6:CU6" si="10">IF(CM7="",NA(),CM7)</f>
        <v>62.88</v>
      </c>
      <c r="CN6" s="22">
        <f t="shared" si="10"/>
        <v>62.66</v>
      </c>
      <c r="CO6" s="22">
        <f t="shared" si="10"/>
        <v>62.02</v>
      </c>
      <c r="CP6" s="22">
        <f t="shared" si="10"/>
        <v>62.17</v>
      </c>
      <c r="CQ6" s="22">
        <f t="shared" si="10"/>
        <v>62.26</v>
      </c>
      <c r="CR6" s="22">
        <f t="shared" si="10"/>
        <v>62.22</v>
      </c>
      <c r="CS6" s="22">
        <f t="shared" si="10"/>
        <v>61.45</v>
      </c>
      <c r="CT6" s="22">
        <f t="shared" si="10"/>
        <v>61.63</v>
      </c>
      <c r="CU6" s="22">
        <f t="shared" si="10"/>
        <v>61.54</v>
      </c>
      <c r="CV6" s="21" t="str">
        <f>IF(CV7="","",IF(CV7="-","【-】","【"&amp;SUBSTITUTE(TEXT(CV7,"#,##0.00"),"-","△")&amp;"】"))</f>
        <v>【61.54】</v>
      </c>
      <c r="CW6" s="22">
        <f>IF(CW7="",NA(),CW7)</f>
        <v>99.45</v>
      </c>
      <c r="CX6" s="22">
        <f t="shared" ref="CX6:DF6" si="11">IF(CX7="",NA(),CX7)</f>
        <v>99.3</v>
      </c>
      <c r="CY6" s="22">
        <f t="shared" si="11"/>
        <v>99.15</v>
      </c>
      <c r="CZ6" s="22">
        <f t="shared" si="11"/>
        <v>99.04</v>
      </c>
      <c r="DA6" s="22">
        <f t="shared" si="11"/>
        <v>99.14</v>
      </c>
      <c r="DB6" s="22">
        <f t="shared" si="11"/>
        <v>100.16</v>
      </c>
      <c r="DC6" s="22">
        <f t="shared" si="11"/>
        <v>100.28</v>
      </c>
      <c r="DD6" s="22">
        <f t="shared" si="11"/>
        <v>100.29</v>
      </c>
      <c r="DE6" s="22">
        <f t="shared" si="11"/>
        <v>100.36</v>
      </c>
      <c r="DF6" s="22">
        <f t="shared" si="11"/>
        <v>100.31</v>
      </c>
      <c r="DG6" s="21" t="str">
        <f>IF(DG7="","",IF(DG7="-","【-】","【"&amp;SUBSTITUTE(TEXT(DG7,"#,##0.00"),"-","△")&amp;"】"))</f>
        <v>【100.31】</v>
      </c>
      <c r="DH6" s="22">
        <f>IF(DH7="",NA(),DH7)</f>
        <v>54.33</v>
      </c>
      <c r="DI6" s="22">
        <f t="shared" ref="DI6:DQ6" si="12">IF(DI7="",NA(),DI7)</f>
        <v>53.87</v>
      </c>
      <c r="DJ6" s="22">
        <f t="shared" si="12"/>
        <v>55.7</v>
      </c>
      <c r="DK6" s="22">
        <f t="shared" si="12"/>
        <v>51.72</v>
      </c>
      <c r="DL6" s="22">
        <f t="shared" si="12"/>
        <v>51.13</v>
      </c>
      <c r="DM6" s="22">
        <f t="shared" si="12"/>
        <v>57.5</v>
      </c>
      <c r="DN6" s="22">
        <f t="shared" si="12"/>
        <v>58.52</v>
      </c>
      <c r="DO6" s="22">
        <f t="shared" si="12"/>
        <v>59.51</v>
      </c>
      <c r="DP6" s="22">
        <f t="shared" si="12"/>
        <v>60.24</v>
      </c>
      <c r="DQ6" s="22">
        <f t="shared" si="12"/>
        <v>60.8</v>
      </c>
      <c r="DR6" s="21" t="str">
        <f>IF(DR7="","",IF(DR7="-","【-】","【"&amp;SUBSTITUTE(TEXT(DR7,"#,##0.00"),"-","△")&amp;"】"))</f>
        <v>【60.80】</v>
      </c>
      <c r="DS6" s="22">
        <f>IF(DS7="",NA(),DS7)</f>
        <v>56.63</v>
      </c>
      <c r="DT6" s="22">
        <f t="shared" ref="DT6:EB6" si="13">IF(DT7="",NA(),DT7)</f>
        <v>59.84</v>
      </c>
      <c r="DU6" s="22">
        <f t="shared" si="13"/>
        <v>59.9</v>
      </c>
      <c r="DV6" s="22">
        <f t="shared" si="13"/>
        <v>55.06</v>
      </c>
      <c r="DW6" s="22">
        <f t="shared" si="13"/>
        <v>57.11</v>
      </c>
      <c r="DX6" s="22">
        <f t="shared" si="13"/>
        <v>30.3</v>
      </c>
      <c r="DY6" s="22">
        <f t="shared" si="13"/>
        <v>31.74</v>
      </c>
      <c r="DZ6" s="22">
        <f t="shared" si="13"/>
        <v>32.380000000000003</v>
      </c>
      <c r="EA6" s="22">
        <f t="shared" si="13"/>
        <v>34.479999999999997</v>
      </c>
      <c r="EB6" s="22">
        <f t="shared" si="13"/>
        <v>38.24</v>
      </c>
      <c r="EC6" s="21" t="str">
        <f>IF(EC7="","",IF(EC7="-","【-】","【"&amp;SUBSTITUTE(TEXT(EC7,"#,##0.00"),"-","△")&amp;"】"))</f>
        <v>【38.24】</v>
      </c>
      <c r="ED6" s="22">
        <f>IF(ED7="",NA(),ED7)</f>
        <v>4.7699999999999996</v>
      </c>
      <c r="EE6" s="21">
        <f t="shared" ref="EE6:EM6" si="14">IF(EE7="",NA(),EE7)</f>
        <v>0</v>
      </c>
      <c r="EF6" s="21">
        <f t="shared" si="14"/>
        <v>0</v>
      </c>
      <c r="EG6" s="21">
        <f t="shared" si="14"/>
        <v>0</v>
      </c>
      <c r="EH6" s="21">
        <f t="shared" si="14"/>
        <v>0</v>
      </c>
      <c r="EI6" s="22">
        <f t="shared" si="14"/>
        <v>0.32</v>
      </c>
      <c r="EJ6" s="22">
        <f t="shared" si="14"/>
        <v>0.28000000000000003</v>
      </c>
      <c r="EK6" s="22">
        <f t="shared" si="14"/>
        <v>0.4</v>
      </c>
      <c r="EL6" s="22">
        <f t="shared" si="14"/>
        <v>0.27</v>
      </c>
      <c r="EM6" s="22">
        <f t="shared" si="14"/>
        <v>0.34</v>
      </c>
      <c r="EN6" s="21" t="str">
        <f>IF(EN7="","",IF(EN7="-","【-】","【"&amp;SUBSTITUTE(TEXT(EN7,"#,##0.00"),"-","△")&amp;"】"))</f>
        <v>【0.34】</v>
      </c>
    </row>
    <row r="7" spans="1:144" s="23" customFormat="1" x14ac:dyDescent="0.2">
      <c r="A7" s="15"/>
      <c r="B7" s="24">
        <v>2024</v>
      </c>
      <c r="C7" s="24">
        <v>128767</v>
      </c>
      <c r="D7" s="24">
        <v>46</v>
      </c>
      <c r="E7" s="24">
        <v>1</v>
      </c>
      <c r="F7" s="24">
        <v>0</v>
      </c>
      <c r="G7" s="24">
        <v>2</v>
      </c>
      <c r="H7" s="24" t="s">
        <v>92</v>
      </c>
      <c r="I7" s="24" t="s">
        <v>93</v>
      </c>
      <c r="J7" s="24" t="s">
        <v>94</v>
      </c>
      <c r="K7" s="24" t="s">
        <v>95</v>
      </c>
      <c r="L7" s="24" t="s">
        <v>96</v>
      </c>
      <c r="M7" s="24" t="s">
        <v>97</v>
      </c>
      <c r="N7" s="25" t="s">
        <v>98</v>
      </c>
      <c r="O7" s="25">
        <v>81.78</v>
      </c>
      <c r="P7" s="25">
        <v>93.66</v>
      </c>
      <c r="Q7" s="25">
        <v>0</v>
      </c>
      <c r="R7" s="25" t="s">
        <v>98</v>
      </c>
      <c r="S7" s="25" t="s">
        <v>98</v>
      </c>
      <c r="T7" s="25" t="s">
        <v>98</v>
      </c>
      <c r="U7" s="25">
        <v>119443</v>
      </c>
      <c r="V7" s="25">
        <v>243.48</v>
      </c>
      <c r="W7" s="25">
        <v>490.57</v>
      </c>
      <c r="X7" s="25">
        <v>107.86</v>
      </c>
      <c r="Y7" s="25">
        <v>104.63</v>
      </c>
      <c r="Z7" s="25">
        <v>101.98</v>
      </c>
      <c r="AA7" s="25">
        <v>108.62</v>
      </c>
      <c r="AB7" s="25">
        <v>106.7</v>
      </c>
      <c r="AC7" s="25">
        <v>111.13</v>
      </c>
      <c r="AD7" s="25">
        <v>112.49</v>
      </c>
      <c r="AE7" s="25">
        <v>107.33</v>
      </c>
      <c r="AF7" s="25">
        <v>108.93</v>
      </c>
      <c r="AG7" s="25">
        <v>107.62</v>
      </c>
      <c r="AH7" s="25">
        <v>107.62</v>
      </c>
      <c r="AI7" s="25">
        <v>0</v>
      </c>
      <c r="AJ7" s="25">
        <v>0</v>
      </c>
      <c r="AK7" s="25">
        <v>0</v>
      </c>
      <c r="AL7" s="25">
        <v>0</v>
      </c>
      <c r="AM7" s="25">
        <v>0</v>
      </c>
      <c r="AN7" s="25">
        <v>12.29</v>
      </c>
      <c r="AO7" s="25">
        <v>8.77</v>
      </c>
      <c r="AP7" s="25">
        <v>8.81</v>
      </c>
      <c r="AQ7" s="25">
        <v>8.48</v>
      </c>
      <c r="AR7" s="25">
        <v>11</v>
      </c>
      <c r="AS7" s="25">
        <v>11</v>
      </c>
      <c r="AT7" s="25">
        <v>1192.82</v>
      </c>
      <c r="AU7" s="25">
        <v>2230.36</v>
      </c>
      <c r="AV7" s="25">
        <v>943.46</v>
      </c>
      <c r="AW7" s="25">
        <v>1907.42</v>
      </c>
      <c r="AX7" s="25">
        <v>1306.47</v>
      </c>
      <c r="AY7" s="25">
        <v>284.45</v>
      </c>
      <c r="AZ7" s="25">
        <v>309.23</v>
      </c>
      <c r="BA7" s="25">
        <v>313.43</v>
      </c>
      <c r="BB7" s="25">
        <v>303.10000000000002</v>
      </c>
      <c r="BC7" s="25">
        <v>318.89999999999998</v>
      </c>
      <c r="BD7" s="25">
        <v>318.89999999999998</v>
      </c>
      <c r="BE7" s="25">
        <v>148.5</v>
      </c>
      <c r="BF7" s="25">
        <v>148.07</v>
      </c>
      <c r="BG7" s="25">
        <v>181.09</v>
      </c>
      <c r="BH7" s="25">
        <v>173.21</v>
      </c>
      <c r="BI7" s="25">
        <v>175.93</v>
      </c>
      <c r="BJ7" s="25">
        <v>260.95999999999998</v>
      </c>
      <c r="BK7" s="25">
        <v>240.07</v>
      </c>
      <c r="BL7" s="25">
        <v>224.81</v>
      </c>
      <c r="BM7" s="25">
        <v>210.83</v>
      </c>
      <c r="BN7" s="25">
        <v>204.34</v>
      </c>
      <c r="BO7" s="25">
        <v>204.34</v>
      </c>
      <c r="BP7" s="25">
        <v>107.62</v>
      </c>
      <c r="BQ7" s="25">
        <v>104.58</v>
      </c>
      <c r="BR7" s="25">
        <v>101.61</v>
      </c>
      <c r="BS7" s="25">
        <v>108.75</v>
      </c>
      <c r="BT7" s="25">
        <v>106.69</v>
      </c>
      <c r="BU7" s="25">
        <v>110.77</v>
      </c>
      <c r="BV7" s="25">
        <v>112.35</v>
      </c>
      <c r="BW7" s="25">
        <v>106.47</v>
      </c>
      <c r="BX7" s="25">
        <v>107.7</v>
      </c>
      <c r="BY7" s="25">
        <v>106.29</v>
      </c>
      <c r="BZ7" s="25">
        <v>106.29</v>
      </c>
      <c r="CA7" s="25">
        <v>136.38999999999999</v>
      </c>
      <c r="CB7" s="25">
        <v>137.78</v>
      </c>
      <c r="CC7" s="25">
        <v>142.31</v>
      </c>
      <c r="CD7" s="25">
        <v>144.83000000000001</v>
      </c>
      <c r="CE7" s="25">
        <v>147.55000000000001</v>
      </c>
      <c r="CF7" s="25">
        <v>73.180000000000007</v>
      </c>
      <c r="CG7" s="25">
        <v>73.05</v>
      </c>
      <c r="CH7" s="25">
        <v>77.53</v>
      </c>
      <c r="CI7" s="25">
        <v>76.25</v>
      </c>
      <c r="CJ7" s="25">
        <v>77.75</v>
      </c>
      <c r="CK7" s="25">
        <v>77.75</v>
      </c>
      <c r="CL7" s="25">
        <v>61.15</v>
      </c>
      <c r="CM7" s="25">
        <v>62.88</v>
      </c>
      <c r="CN7" s="25">
        <v>62.66</v>
      </c>
      <c r="CO7" s="25">
        <v>62.02</v>
      </c>
      <c r="CP7" s="25">
        <v>62.17</v>
      </c>
      <c r="CQ7" s="25">
        <v>62.26</v>
      </c>
      <c r="CR7" s="25">
        <v>62.22</v>
      </c>
      <c r="CS7" s="25">
        <v>61.45</v>
      </c>
      <c r="CT7" s="25">
        <v>61.63</v>
      </c>
      <c r="CU7" s="25">
        <v>61.54</v>
      </c>
      <c r="CV7" s="25">
        <v>61.54</v>
      </c>
      <c r="CW7" s="25">
        <v>99.45</v>
      </c>
      <c r="CX7" s="25">
        <v>99.3</v>
      </c>
      <c r="CY7" s="25">
        <v>99.15</v>
      </c>
      <c r="CZ7" s="25">
        <v>99.04</v>
      </c>
      <c r="DA7" s="25">
        <v>99.14</v>
      </c>
      <c r="DB7" s="25">
        <v>100.16</v>
      </c>
      <c r="DC7" s="25">
        <v>100.28</v>
      </c>
      <c r="DD7" s="25">
        <v>100.29</v>
      </c>
      <c r="DE7" s="25">
        <v>100.36</v>
      </c>
      <c r="DF7" s="25">
        <v>100.31</v>
      </c>
      <c r="DG7" s="25">
        <v>100.31</v>
      </c>
      <c r="DH7" s="25">
        <v>54.33</v>
      </c>
      <c r="DI7" s="25">
        <v>53.87</v>
      </c>
      <c r="DJ7" s="25">
        <v>55.7</v>
      </c>
      <c r="DK7" s="25">
        <v>51.72</v>
      </c>
      <c r="DL7" s="25">
        <v>51.13</v>
      </c>
      <c r="DM7" s="25">
        <v>57.5</v>
      </c>
      <c r="DN7" s="25">
        <v>58.52</v>
      </c>
      <c r="DO7" s="25">
        <v>59.51</v>
      </c>
      <c r="DP7" s="25">
        <v>60.24</v>
      </c>
      <c r="DQ7" s="25">
        <v>60.8</v>
      </c>
      <c r="DR7" s="25">
        <v>60.8</v>
      </c>
      <c r="DS7" s="25">
        <v>56.63</v>
      </c>
      <c r="DT7" s="25">
        <v>59.84</v>
      </c>
      <c r="DU7" s="25">
        <v>59.9</v>
      </c>
      <c r="DV7" s="25">
        <v>55.06</v>
      </c>
      <c r="DW7" s="25">
        <v>57.11</v>
      </c>
      <c r="DX7" s="25">
        <v>30.3</v>
      </c>
      <c r="DY7" s="25">
        <v>31.74</v>
      </c>
      <c r="DZ7" s="25">
        <v>32.380000000000003</v>
      </c>
      <c r="EA7" s="25">
        <v>34.479999999999997</v>
      </c>
      <c r="EB7" s="25">
        <v>38.24</v>
      </c>
      <c r="EC7" s="25">
        <v>38.24</v>
      </c>
      <c r="ED7" s="25">
        <v>4.7699999999999996</v>
      </c>
      <c r="EE7" s="25">
        <v>0</v>
      </c>
      <c r="EF7" s="25">
        <v>0</v>
      </c>
      <c r="EG7" s="25">
        <v>0</v>
      </c>
      <c r="EH7" s="25">
        <v>0</v>
      </c>
      <c r="EI7" s="25">
        <v>0.32</v>
      </c>
      <c r="EJ7" s="25">
        <v>0.28000000000000003</v>
      </c>
      <c r="EK7" s="25">
        <v>0.4</v>
      </c>
      <c r="EL7" s="25">
        <v>0.27</v>
      </c>
      <c r="EM7" s="25">
        <v>0.34</v>
      </c>
      <c r="EN7" s="25">
        <v>0.34</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104</v>
      </c>
    </row>
    <row r="12" spans="1:144" x14ac:dyDescent="0.2">
      <c r="B12">
        <v>1</v>
      </c>
      <c r="C12">
        <v>1</v>
      </c>
      <c r="D12">
        <v>1</v>
      </c>
      <c r="E12">
        <v>1</v>
      </c>
      <c r="F12">
        <v>1</v>
      </c>
      <c r="G12" t="s">
        <v>105</v>
      </c>
    </row>
    <row r="13" spans="1:144" x14ac:dyDescent="0.2">
      <c r="B13" t="s">
        <v>106</v>
      </c>
      <c r="C13" t="s">
        <v>107</v>
      </c>
      <c r="D13" t="s">
        <v>106</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2026-01-19T06:18:12Z</cp:lastPrinted>
  <dcterms:created xsi:type="dcterms:W3CDTF">2025-12-12T09:14:44Z</dcterms:created>
  <dcterms:modified xsi:type="dcterms:W3CDTF">2026-03-05T03:48:32Z</dcterms:modified>
  <cp:category/>
</cp:coreProperties>
</file>