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4 団体から回答\02 経営比較分析表\171 下水道（公共）\"/>
    </mc:Choice>
  </mc:AlternateContent>
  <xr:revisionPtr revIDLastSave="0" documentId="13_ncr:1_{3E93E9DA-A42E-4039-A331-128BD1585C58}" xr6:coauthVersionLast="47" xr6:coauthVersionMax="47" xr10:uidLastSave="{00000000-0000-0000-0000-000000000000}"/>
  <workbookProtection workbookAlgorithmName="SHA-512" workbookHashValue="i012LhPyXcx/b1k5tMVMCctRcI6/rVFqDt9zVpiBBp1jF3boaeYaqqHJ8YVjPEjFx3Dwn7oL+zXEH0xp5+N8gg==" workbookSaltValue="3HPu2pXldLAjgbcXSLiV9Q==" workbookSpinCount="100000" lockStructure="1"/>
  <bookViews>
    <workbookView xWindow="2868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AL8" i="4" s="1"/>
  <c r="R6" i="5"/>
  <c r="AD10" i="4" s="1"/>
  <c r="Q6" i="5"/>
  <c r="W10" i="4" s="1"/>
  <c r="P6" i="5"/>
  <c r="O6" i="5"/>
  <c r="I10" i="4" s="1"/>
  <c r="N6" i="5"/>
  <c r="B10" i="4" s="1"/>
  <c r="M6" i="5"/>
  <c r="AD8" i="4" s="1"/>
  <c r="L6" i="5"/>
  <c r="K6" i="5"/>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E85" i="4"/>
  <c r="BB10" i="4"/>
  <c r="AT10" i="4"/>
  <c r="P10" i="4"/>
  <c r="AT8" i="4"/>
  <c r="W8" i="4"/>
  <c r="P8" i="4"/>
  <c r="B6" i="4"/>
</calcChain>
</file>

<file path=xl/sharedStrings.xml><?xml version="1.0" encoding="utf-8"?>
<sst xmlns="http://schemas.openxmlformats.org/spreadsheetml/2006/main" count="236" uniqueCount="117">
  <si>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</si>
  <si>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</si>
  <si>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</si>
  <si>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</si>
  <si>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</si>
  <si>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</si>
  <si>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</si>
  <si>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</si>
  <si>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</si>
  <si>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</si>
  <si>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</si>
  <si>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</si>
  <si>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</si>
  <si>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</si>
  <si>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</si>
  <si>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</si>
  <si>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</si>
  <si>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</si>
  <si>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</si>
  <si>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</si>
  <si>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</si>
  <si>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</si>
  <si>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</si>
  <si>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</si>
  <si>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</si>
  <si>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</si>
  <si>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</si>
  <si>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</si>
  <si>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</si>
  <si>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</si>
  <si>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</si>
  <si>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</si>
  <si>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</si>
  <si>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</si>
  <si>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</si>
  <si>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</si>
  <si>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</si>
  <si>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</si>
  <si>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</si>
  <si>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</si>
  <si>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</si>
  <si>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</si>
  <si>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</si>
  <si>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</si>
  <si>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</si>
  <si>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</si>
  <si>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</si>
  <si>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</si>
  <si>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</si>
  <si>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</si>
  <si>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</si>
  <si>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</si>
  <si>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</si>
  <si>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</si>
  <si>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</si>
  <si>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</si>
  <si>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</si>
  <si>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</si>
  <si>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</si>
  <si>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</si>
  <si>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</si>
  <si>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</si>
  <si>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</si>
  <si>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</si>
  <si>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</si>
  <si>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</si>
  <si>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</si>
  <si>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</si>
  <si>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</si>
  <si>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</si>
  <si>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</si>
  <si>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</si>
  <si>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</si>
  <si>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</si>
  <si>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</si>
  <si>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</si>
  <si>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</si>
  <si>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</si>
  <si>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</si>
  <si>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</si>
  <si>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</si>
  <si>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</si>
  <si>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</si>
  <si>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</si>
  <si>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</si>
  <si>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</si>
  <si>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</si>
  <si>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</si>
  <si>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</si>
  <si>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</si>
  <si>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</si>
  <si>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</si>
  <si>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</si>
  <si>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</si>
  <si>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</si>
  <si>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</si>
  <si>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佐倉市</t>
  </si>
  <si>
    <t>法適用</t>
  </si>
  <si>
    <t>下水道事業</t>
  </si>
  <si>
    <t>公共下水道</t>
  </si>
  <si>
    <t>Ac1</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</si>
  <si>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</si>
  <si>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</si>
  <si>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</si>
  <si>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</si>
  <si>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</si>
  <si>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</si>
  <si>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</si>
  <si>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</si>
  <si>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</si>
  <si>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</si>
  <si>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</si>
  <si>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</si>
  <si>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</si>
  <si>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前年比で経常収支比率は若干悪化しているものの、100％以上を維持しており、流動比率も年々上昇している。
　現時点での財務指標は良好だが、人口減少により、下水道使用料収入の減少は避けられない一方で、費用の面においては、近年の物価高騰、老朽化した下水道施設の更新に伴う経費の増加により、厳しい経営状況となることが想定される。
　経営状況を注視し、適切に人材確保に務めるとともに、定期的に事業量の見直しや使用料のあり方等についての検討も図っていく。</t>
    <rPh sb="28" eb="30">
      <t>イジョウ</t>
    </rPh>
    <rPh sb="172" eb="174">
      <t>テキセツ</t>
    </rPh>
    <rPh sb="175" eb="177">
      <t>ジンザイ</t>
    </rPh>
    <rPh sb="177" eb="179">
      <t>カクホ</t>
    </rPh>
    <rPh sb="180" eb="181">
      <t>ツト</t>
    </rPh>
    <phoneticPr fontId="4"/>
  </si>
  <si>
    <t>①経常収支比率　
　100％を超え、全国平均、類似団体平均ともに上回っている。
②累積欠損金比率
　累積欠損金の発生はない。
③流動比率
　順調に上昇しており、全国平均や類似団体平均と比べて高い水準にある。今後の施設老朽化による更新工事に備えるため、現金等の流動資産を留保しておく必要がある。
④企業債残高対事業規模比率
　企業債残高が少なく、全国・類似団体平均と比較し良好な数値を示している。
⑤経費回収率
　100％を超え、全国平均、類似団体平均ともに上回っているが、今後も物価高騰に伴い、費用が増加することが想定されるため、経費回収率も減少傾向が見込まれる。
⑥汚水処理原価
　人口減少による有収水量の減少、修繕費や流域下水道維持管負担金等の増加により上昇した。
⑦施設利用率
　当市は処理場を持たない。
⑧水洗化率
　前年度からほぼ横ばいの状況。引き続き、佐倉市上下水道ビジョンに基づき、接続奨励などの実施により水洗化率の向上に努める。</t>
    <rPh sb="45" eb="46">
      <t>キン</t>
    </rPh>
    <rPh sb="119" eb="120">
      <t>ソナ</t>
    </rPh>
    <rPh sb="127" eb="128">
      <t>トウ</t>
    </rPh>
    <rPh sb="129" eb="133">
      <t>リュウドウシサン</t>
    </rPh>
    <rPh sb="168" eb="169">
      <t>スク</t>
    </rPh>
    <rPh sb="236" eb="238">
      <t>コンゴ</t>
    </rPh>
    <rPh sb="239" eb="241">
      <t>ブッカ</t>
    </rPh>
    <rPh sb="241" eb="243">
      <t>コウトウ</t>
    </rPh>
    <rPh sb="244" eb="245">
      <t>トモナ</t>
    </rPh>
    <rPh sb="247" eb="249">
      <t>ヒヨウ</t>
    </rPh>
    <rPh sb="250" eb="252">
      <t>ゾウカ</t>
    </rPh>
    <rPh sb="257" eb="259">
      <t>ソウテイ</t>
    </rPh>
    <rPh sb="265" eb="270">
      <t>ケイヒカイシュウリツ</t>
    </rPh>
    <rPh sb="284" eb="288">
      <t>オスイショリ</t>
    </rPh>
    <rPh sb="288" eb="290">
      <t>ゲンカ</t>
    </rPh>
    <rPh sb="292" eb="296">
      <t>ジンコウゲンショウ</t>
    </rPh>
    <rPh sb="299" eb="303">
      <t>ユウシュウスイリョウ</t>
    </rPh>
    <rPh sb="304" eb="306">
      <t>ゲンショウ</t>
    </rPh>
    <rPh sb="311" eb="313">
      <t>リュウイキ</t>
    </rPh>
    <rPh sb="313" eb="316">
      <t>ゲスイドウ</t>
    </rPh>
    <rPh sb="316" eb="319">
      <t>イジカン</t>
    </rPh>
    <rPh sb="319" eb="322">
      <t>フタンキン</t>
    </rPh>
    <rPh sb="322" eb="323">
      <t>トウ</t>
    </rPh>
    <rPh sb="357" eb="361">
      <t>スイセンカリツ</t>
    </rPh>
    <phoneticPr fontId="4"/>
  </si>
  <si>
    <t>①有形固定資産減価償却率
　昭和40～50年代にかけ最も多くの下水道管を設置していることから、上昇傾向にある。全国平均より低い数値となっているが、類似団体平均を若干上回る状況であり、今後も上昇傾向が続いていくことが見込まれる。
②管渠老朽化率
　宅地開発等により集中的に整備した管渠が耐用年数を迎えているため、前年度から若干の増加となり、今後も上昇が見込まれる。
③管渠改善率
　当指標は、ストックマネジメント計画に基づく毎年度の更新工事の状況を反映するため大幅な変動は無く、今後も同程度で推移することが予想される。</t>
    <rPh sb="47" eb="51">
      <t>ジョウショウケイコウ</t>
    </rPh>
    <rPh sb="61" eb="62">
      <t>ヒク</t>
    </rPh>
    <rPh sb="63" eb="65">
      <t>スウチ</t>
    </rPh>
    <rPh sb="80" eb="82">
      <t>ジャッカン</t>
    </rPh>
    <rPh sb="82" eb="84">
      <t>ウワマワ</t>
    </rPh>
    <rPh sb="85" eb="87">
      <t>ジョウキョウ</t>
    </rPh>
    <rPh sb="94" eb="98">
      <t>ジョウショウケイコウ</t>
    </rPh>
    <rPh sb="99" eb="100">
      <t>ツヅ</t>
    </rPh>
    <rPh sb="127" eb="128">
      <t>トウ</t>
    </rPh>
    <rPh sb="131" eb="134">
      <t>シュウチュウテキ</t>
    </rPh>
    <rPh sb="135" eb="137">
      <t>セイビ</t>
    </rPh>
    <rPh sb="139" eb="141">
      <t>カンキョ</t>
    </rPh>
    <rPh sb="142" eb="146">
      <t>タイヨウネンスウ</t>
    </rPh>
    <rPh sb="147" eb="148">
      <t>ムカ</t>
    </rPh>
    <rPh sb="155" eb="158">
      <t>ゼンネンド</t>
    </rPh>
    <rPh sb="160" eb="162">
      <t>ジャッカン</t>
    </rPh>
    <rPh sb="163" eb="165">
      <t>ゾウカ</t>
    </rPh>
    <rPh sb="169" eb="171">
      <t>コンゴ</t>
    </rPh>
    <rPh sb="172" eb="174">
      <t>ジョウショウ</t>
    </rPh>
    <rPh sb="175" eb="177">
      <t>ミコ</t>
    </rPh>
    <rPh sb="241" eb="244">
      <t>ドウテイド</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</si>
</sst>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0.2</c:v>
                </c:pt>
                <c:pt idx="1">
                  <c:v>0.11</c:v>
                </c:pt>
                <c:pt idx="2">
                  <c:v>0.19</c:v>
                </c:pt>
                <c:pt idx="3">
                  <c:v>0.1</c:v>
                </c:pt>
                <c:pt idx="4">
                  <c:v>0.06</c:v>
                </c:pt>
              </c:numCache>
            </c:numRef>
          </c:val>
          <c:extLst>
            <c:ext xmlns:c16="http://schemas.microsoft.com/office/drawing/2014/chart" uri="{C3380CC4-5D6E-409C-BE32-E72D297353CC}">
              <c16:uniqueId val="{00000000-5F08-41D3-8DC6-4EC56E9E4F31}"/>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0.19</c:v>
                </c:pt>
                <c:pt idx="1">
                  <c:v>0.19</c:v>
                </c:pt>
                <c:pt idx="2">
                  <c:v>0.21</c:v>
                </c:pt>
                <c:pt idx="3">
                  <c:v>0.2</c:v>
                </c:pt>
                <c:pt idx="4">
                  <c:v>0.22</c:v>
                </c:pt>
              </c:numCache>
            </c:numRef>
          </c:val>
          <c:smooth val="0"/>
          <c:extLst>
            <c:ext xmlns:c16="http://schemas.microsoft.com/office/drawing/2014/chart" uri="{C3380CC4-5D6E-409C-BE32-E72D297353CC}">
              <c16:uniqueId val="{00000001-5F08-41D3-8DC6-4EC56E9E4F31}"/>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114.77</c:v>
                </c:pt>
                <c:pt idx="1">
                  <c:v>115.66</c:v>
                </c:pt>
                <c:pt idx="2">
                  <c:v>114.42</c:v>
                </c:pt>
                <c:pt idx="3">
                  <c:v>112.03</c:v>
                </c:pt>
                <c:pt idx="4">
                  <c:v>109.2</c:v>
                </c:pt>
              </c:numCache>
            </c:numRef>
          </c:val>
          <c:extLst>
            <c:ext xmlns:c16="http://schemas.microsoft.com/office/drawing/2014/chart" uri="{C3380CC4-5D6E-409C-BE32-E72D297353CC}">
              <c16:uniqueId val="{00000000-1CDF-4762-B019-BA79B169C1E5}"/>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106.55</c:v>
                </c:pt>
                <c:pt idx="1">
                  <c:v>106.01</c:v>
                </c:pt>
                <c:pt idx="2">
                  <c:v>105.5</c:v>
                </c:pt>
                <c:pt idx="3">
                  <c:v>105.24</c:v>
                </c:pt>
                <c:pt idx="4">
                  <c:v>105.55</c:v>
                </c:pt>
              </c:numCache>
            </c:numRef>
          </c:val>
          <c:smooth val="0"/>
          <c:extLst>
            <c:ext xmlns:c16="http://schemas.microsoft.com/office/drawing/2014/chart" uri="{C3380CC4-5D6E-409C-BE32-E72D297353CC}">
              <c16:uniqueId val="{00000001-1CDF-4762-B019-BA79B169C1E5}"/>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24.57</c:v>
                </c:pt>
                <c:pt idx="1">
                  <c:v>27.51</c:v>
                </c:pt>
                <c:pt idx="2">
                  <c:v>30.68</c:v>
                </c:pt>
                <c:pt idx="3">
                  <c:v>33.799999999999997</c:v>
                </c:pt>
                <c:pt idx="4">
                  <c:v>37.06</c:v>
                </c:pt>
              </c:numCache>
            </c:numRef>
          </c:val>
          <c:extLst>
            <c:ext xmlns:c16="http://schemas.microsoft.com/office/drawing/2014/chart" uri="{C3380CC4-5D6E-409C-BE32-E72D297353CC}">
              <c16:uniqueId val="{00000000-951D-4910-9266-996FC71841B2}"/>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28.87</c:v>
                </c:pt>
                <c:pt idx="1">
                  <c:v>31.34</c:v>
                </c:pt>
                <c:pt idx="2">
                  <c:v>32.909999999999997</c:v>
                </c:pt>
                <c:pt idx="3">
                  <c:v>34.869999999999997</c:v>
                </c:pt>
                <c:pt idx="4">
                  <c:v>36.700000000000003</c:v>
                </c:pt>
              </c:numCache>
            </c:numRef>
          </c:val>
          <c:smooth val="0"/>
          <c:extLst>
            <c:ext xmlns:c16="http://schemas.microsoft.com/office/drawing/2014/chart" uri="{C3380CC4-5D6E-409C-BE32-E72D297353CC}">
              <c16:uniqueId val="{00000001-951D-4910-9266-996FC71841B2}"/>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formatCode="#,##0.00;&quot;△&quot;#,##0.00">
                  <c:v>0</c:v>
                </c:pt>
                <c:pt idx="1">
                  <c:v>0.79</c:v>
                </c:pt>
                <c:pt idx="2">
                  <c:v>1.85</c:v>
                </c:pt>
                <c:pt idx="3">
                  <c:v>9.09</c:v>
                </c:pt>
                <c:pt idx="4">
                  <c:v>9.48</c:v>
                </c:pt>
              </c:numCache>
            </c:numRef>
          </c:val>
          <c:extLst>
            <c:ext xmlns:c16="http://schemas.microsoft.com/office/drawing/2014/chart" uri="{C3380CC4-5D6E-409C-BE32-E72D297353CC}">
              <c16:uniqueId val="{00000000-EE8C-4A04-8AA9-063FD9581D4A}"/>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5.64</c:v>
                </c:pt>
                <c:pt idx="1">
                  <c:v>6.43</c:v>
                </c:pt>
                <c:pt idx="2">
                  <c:v>7.75</c:v>
                </c:pt>
                <c:pt idx="3">
                  <c:v>9.44</c:v>
                </c:pt>
                <c:pt idx="4">
                  <c:v>10.69</c:v>
                </c:pt>
              </c:numCache>
            </c:numRef>
          </c:val>
          <c:smooth val="0"/>
          <c:extLst>
            <c:ext xmlns:c16="http://schemas.microsoft.com/office/drawing/2014/chart" uri="{C3380CC4-5D6E-409C-BE32-E72D297353CC}">
              <c16:uniqueId val="{00000001-EE8C-4A04-8AA9-063FD9581D4A}"/>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7F3-4846-A2D9-B3EA56ACED96}"/>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5.95</c:v>
                </c:pt>
                <c:pt idx="1">
                  <c:v>5.27</c:v>
                </c:pt>
                <c:pt idx="2">
                  <c:v>4.83</c:v>
                </c:pt>
                <c:pt idx="3">
                  <c:v>4.5</c:v>
                </c:pt>
                <c:pt idx="4">
                  <c:v>4.38</c:v>
                </c:pt>
              </c:numCache>
            </c:numRef>
          </c:val>
          <c:smooth val="0"/>
          <c:extLst>
            <c:ext xmlns:c16="http://schemas.microsoft.com/office/drawing/2014/chart" uri="{C3380CC4-5D6E-409C-BE32-E72D297353CC}">
              <c16:uniqueId val="{00000001-77F3-4846-A2D9-B3EA56ACED96}"/>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634.74</c:v>
                </c:pt>
                <c:pt idx="1">
                  <c:v>763.09</c:v>
                </c:pt>
                <c:pt idx="2">
                  <c:v>1132.44</c:v>
                </c:pt>
                <c:pt idx="3">
                  <c:v>1322.31</c:v>
                </c:pt>
                <c:pt idx="4">
                  <c:v>1369.69</c:v>
                </c:pt>
              </c:numCache>
            </c:numRef>
          </c:val>
          <c:extLst>
            <c:ext xmlns:c16="http://schemas.microsoft.com/office/drawing/2014/chart" uri="{C3380CC4-5D6E-409C-BE32-E72D297353CC}">
              <c16:uniqueId val="{00000000-EA43-4075-96F0-3462150B3736}"/>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72.930000000000007</c:v>
                </c:pt>
                <c:pt idx="1">
                  <c:v>80.08</c:v>
                </c:pt>
                <c:pt idx="2">
                  <c:v>87.33</c:v>
                </c:pt>
                <c:pt idx="3">
                  <c:v>92.26</c:v>
                </c:pt>
                <c:pt idx="4">
                  <c:v>99.9</c:v>
                </c:pt>
              </c:numCache>
            </c:numRef>
          </c:val>
          <c:smooth val="0"/>
          <c:extLst>
            <c:ext xmlns:c16="http://schemas.microsoft.com/office/drawing/2014/chart" uri="{C3380CC4-5D6E-409C-BE32-E72D297353CC}">
              <c16:uniqueId val="{00000001-EA43-4075-96F0-3462150B3736}"/>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101.85</c:v>
                </c:pt>
                <c:pt idx="1">
                  <c:v>97.35</c:v>
                </c:pt>
                <c:pt idx="2">
                  <c:v>104.79</c:v>
                </c:pt>
                <c:pt idx="3">
                  <c:v>95.79</c:v>
                </c:pt>
                <c:pt idx="4">
                  <c:v>92.92</c:v>
                </c:pt>
              </c:numCache>
            </c:numRef>
          </c:val>
          <c:extLst>
            <c:ext xmlns:c16="http://schemas.microsoft.com/office/drawing/2014/chart" uri="{C3380CC4-5D6E-409C-BE32-E72D297353CC}">
              <c16:uniqueId val="{00000000-4844-410D-BA16-702541ED0607}"/>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730.52</c:v>
                </c:pt>
                <c:pt idx="1">
                  <c:v>672.33</c:v>
                </c:pt>
                <c:pt idx="2">
                  <c:v>668.8</c:v>
                </c:pt>
                <c:pt idx="3">
                  <c:v>652.79999999999995</c:v>
                </c:pt>
                <c:pt idx="4">
                  <c:v>624.62</c:v>
                </c:pt>
              </c:numCache>
            </c:numRef>
          </c:val>
          <c:smooth val="0"/>
          <c:extLst>
            <c:ext xmlns:c16="http://schemas.microsoft.com/office/drawing/2014/chart" uri="{C3380CC4-5D6E-409C-BE32-E72D297353CC}">
              <c16:uniqueId val="{00000001-4844-410D-BA16-702541ED0607}"/>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125.98</c:v>
                </c:pt>
                <c:pt idx="1">
                  <c:v>124.72</c:v>
                </c:pt>
                <c:pt idx="2">
                  <c:v>114.61</c:v>
                </c:pt>
                <c:pt idx="3">
                  <c:v>117.78</c:v>
                </c:pt>
                <c:pt idx="4">
                  <c:v>115.15</c:v>
                </c:pt>
              </c:numCache>
            </c:numRef>
          </c:val>
          <c:extLst>
            <c:ext xmlns:c16="http://schemas.microsoft.com/office/drawing/2014/chart" uri="{C3380CC4-5D6E-409C-BE32-E72D297353CC}">
              <c16:uniqueId val="{00000000-EA22-4C62-9FCC-0E7354016498}"/>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98.61</c:v>
                </c:pt>
                <c:pt idx="1">
                  <c:v>98.75</c:v>
                </c:pt>
                <c:pt idx="2">
                  <c:v>98.36</c:v>
                </c:pt>
                <c:pt idx="3">
                  <c:v>97.29</c:v>
                </c:pt>
                <c:pt idx="4">
                  <c:v>99.29</c:v>
                </c:pt>
              </c:numCache>
            </c:numRef>
          </c:val>
          <c:smooth val="0"/>
          <c:extLst>
            <c:ext xmlns:c16="http://schemas.microsoft.com/office/drawing/2014/chart" uri="{C3380CC4-5D6E-409C-BE32-E72D297353CC}">
              <c16:uniqueId val="{00000001-EA22-4C62-9FCC-0E7354016498}"/>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113.41</c:v>
                </c:pt>
                <c:pt idx="1">
                  <c:v>115.19</c:v>
                </c:pt>
                <c:pt idx="2">
                  <c:v>118</c:v>
                </c:pt>
                <c:pt idx="3">
                  <c:v>123.72</c:v>
                </c:pt>
                <c:pt idx="4">
                  <c:v>127.04</c:v>
                </c:pt>
              </c:numCache>
            </c:numRef>
          </c:val>
          <c:extLst>
            <c:ext xmlns:c16="http://schemas.microsoft.com/office/drawing/2014/chart" uri="{C3380CC4-5D6E-409C-BE32-E72D297353CC}">
              <c16:uniqueId val="{00000000-F2C1-4C1C-BDAC-DFA68B8863E0}"/>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141.24</c:v>
                </c:pt>
                <c:pt idx="1">
                  <c:v>142.03</c:v>
                </c:pt>
                <c:pt idx="2">
                  <c:v>142.11000000000001</c:v>
                </c:pt>
                <c:pt idx="3">
                  <c:v>145.49</c:v>
                </c:pt>
                <c:pt idx="4">
                  <c:v>144.28</c:v>
                </c:pt>
              </c:numCache>
            </c:numRef>
          </c:val>
          <c:smooth val="0"/>
          <c:extLst>
            <c:ext xmlns:c16="http://schemas.microsoft.com/office/drawing/2014/chart" uri="{C3380CC4-5D6E-409C-BE32-E72D297353CC}">
              <c16:uniqueId val="{00000001-F2C1-4C1C-BDAC-DFA68B8863E0}"/>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81D-4EC5-B83B-D76305E13FE4}"/>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61.7</c:v>
                </c:pt>
                <c:pt idx="1">
                  <c:v>63.04</c:v>
                </c:pt>
                <c:pt idx="2">
                  <c:v>60.55</c:v>
                </c:pt>
                <c:pt idx="3">
                  <c:v>61.49</c:v>
                </c:pt>
                <c:pt idx="4">
                  <c:v>62.15</c:v>
                </c:pt>
              </c:numCache>
            </c:numRef>
          </c:val>
          <c:smooth val="0"/>
          <c:extLst>
            <c:ext xmlns:c16="http://schemas.microsoft.com/office/drawing/2014/chart" uri="{C3380CC4-5D6E-409C-BE32-E72D297353CC}">
              <c16:uniqueId val="{00000001-181D-4EC5-B83B-D76305E13FE4}"/>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98.66</c:v>
                </c:pt>
                <c:pt idx="1">
                  <c:v>98.64</c:v>
                </c:pt>
                <c:pt idx="2">
                  <c:v>98.66</c:v>
                </c:pt>
                <c:pt idx="3">
                  <c:v>98.73</c:v>
                </c:pt>
                <c:pt idx="4">
                  <c:v>98.79</c:v>
                </c:pt>
              </c:numCache>
            </c:numRef>
          </c:val>
          <c:extLst>
            <c:ext xmlns:c16="http://schemas.microsoft.com/office/drawing/2014/chart" uri="{C3380CC4-5D6E-409C-BE32-E72D297353CC}">
              <c16:uniqueId val="{00000000-53F8-46BD-85A2-372C943AEC3D}"/>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94.56</c:v>
                </c:pt>
                <c:pt idx="1">
                  <c:v>94.75</c:v>
                </c:pt>
                <c:pt idx="2">
                  <c:v>94.92</c:v>
                </c:pt>
                <c:pt idx="3">
                  <c:v>95.01</c:v>
                </c:pt>
                <c:pt idx="4">
                  <c:v>94.96</c:v>
                </c:pt>
              </c:numCache>
            </c:numRef>
          </c:val>
          <c:smooth val="0"/>
          <c:extLst>
            <c:ext xmlns:c16="http://schemas.microsoft.com/office/drawing/2014/chart" uri="{C3380CC4-5D6E-409C-BE32-E72D297353CC}">
              <c16:uniqueId val="{00000001-53F8-46BD-85A2-372C943AEC3D}"/>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67" t="str">
        <f>データ!H6</f>
        <v>千葉県　佐倉市</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68" t="s">
        <v>9</v>
      </c>
      <c r="BM7" s="69"/>
      <c r="BN7" s="69"/>
      <c r="BO7" s="69"/>
      <c r="BP7" s="69"/>
      <c r="BQ7" s="69"/>
      <c r="BR7" s="69"/>
      <c r="BS7" s="69"/>
      <c r="BT7" s="69"/>
      <c r="BU7" s="69"/>
      <c r="BV7" s="69"/>
      <c r="BW7" s="69"/>
      <c r="BX7" s="69"/>
      <c r="BY7" s="70"/>
    </row>
    <row r="8" spans="1:78" ht="18.75" customHeight="1" x14ac:dyDescent="0.2">
      <c r="A8" s="2"/>
      <c r="B8" s="64" t="str">
        <f>データ!I6</f>
        <v>法適用</v>
      </c>
      <c r="C8" s="64"/>
      <c r="D8" s="64"/>
      <c r="E8" s="64"/>
      <c r="F8" s="64"/>
      <c r="G8" s="64"/>
      <c r="H8" s="64"/>
      <c r="I8" s="64" t="str">
        <f>データ!J6</f>
        <v>下水道事業</v>
      </c>
      <c r="J8" s="64"/>
      <c r="K8" s="64"/>
      <c r="L8" s="64"/>
      <c r="M8" s="64"/>
      <c r="N8" s="64"/>
      <c r="O8" s="64"/>
      <c r="P8" s="64" t="str">
        <f>データ!K6</f>
        <v>公共下水道</v>
      </c>
      <c r="Q8" s="64"/>
      <c r="R8" s="64"/>
      <c r="S8" s="64"/>
      <c r="T8" s="64"/>
      <c r="U8" s="64"/>
      <c r="V8" s="64"/>
      <c r="W8" s="64" t="str">
        <f>データ!L6</f>
        <v>Ac1</v>
      </c>
      <c r="X8" s="64"/>
      <c r="Y8" s="64"/>
      <c r="Z8" s="64"/>
      <c r="AA8" s="64"/>
      <c r="AB8" s="64"/>
      <c r="AC8" s="64"/>
      <c r="AD8" s="65" t="str">
        <f>データ!$M$6</f>
        <v>自治体職員</v>
      </c>
      <c r="AE8" s="65"/>
      <c r="AF8" s="65"/>
      <c r="AG8" s="65"/>
      <c r="AH8" s="65"/>
      <c r="AI8" s="65"/>
      <c r="AJ8" s="65"/>
      <c r="AK8" s="3"/>
      <c r="AL8" s="44">
        <f>データ!S6</f>
        <v>169506</v>
      </c>
      <c r="AM8" s="44"/>
      <c r="AN8" s="44"/>
      <c r="AO8" s="44"/>
      <c r="AP8" s="44"/>
      <c r="AQ8" s="44"/>
      <c r="AR8" s="44"/>
      <c r="AS8" s="44"/>
      <c r="AT8" s="45">
        <f>データ!T6</f>
        <v>103.69</v>
      </c>
      <c r="AU8" s="45"/>
      <c r="AV8" s="45"/>
      <c r="AW8" s="45"/>
      <c r="AX8" s="45"/>
      <c r="AY8" s="45"/>
      <c r="AZ8" s="45"/>
      <c r="BA8" s="45"/>
      <c r="BB8" s="45">
        <f>データ!U6</f>
        <v>1634.74</v>
      </c>
      <c r="BC8" s="45"/>
      <c r="BD8" s="45"/>
      <c r="BE8" s="45"/>
      <c r="BF8" s="45"/>
      <c r="BG8" s="45"/>
      <c r="BH8" s="45"/>
      <c r="BI8" s="45"/>
      <c r="BJ8" s="3"/>
      <c r="BK8" s="3"/>
      <c r="BL8" s="60" t="s">
        <v>10</v>
      </c>
      <c r="BM8" s="61"/>
      <c r="BN8" s="62" t="s">
        <v>11</v>
      </c>
      <c r="BO8" s="62"/>
      <c r="BP8" s="62"/>
      <c r="BQ8" s="62"/>
      <c r="BR8" s="62"/>
      <c r="BS8" s="62"/>
      <c r="BT8" s="62"/>
      <c r="BU8" s="62"/>
      <c r="BV8" s="62"/>
      <c r="BW8" s="62"/>
      <c r="BX8" s="62"/>
      <c r="BY8" s="63"/>
    </row>
    <row r="9" spans="1:78" ht="18.75" customHeight="1" x14ac:dyDescent="0.2">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2">
      <c r="A10" s="2"/>
      <c r="B10" s="45" t="str">
        <f>データ!N6</f>
        <v>-</v>
      </c>
      <c r="C10" s="45"/>
      <c r="D10" s="45"/>
      <c r="E10" s="45"/>
      <c r="F10" s="45"/>
      <c r="G10" s="45"/>
      <c r="H10" s="45"/>
      <c r="I10" s="45">
        <f>データ!O6</f>
        <v>92.74</v>
      </c>
      <c r="J10" s="45"/>
      <c r="K10" s="45"/>
      <c r="L10" s="45"/>
      <c r="M10" s="45"/>
      <c r="N10" s="45"/>
      <c r="O10" s="45"/>
      <c r="P10" s="45">
        <f>データ!P6</f>
        <v>92.12</v>
      </c>
      <c r="Q10" s="45"/>
      <c r="R10" s="45"/>
      <c r="S10" s="45"/>
      <c r="T10" s="45"/>
      <c r="U10" s="45"/>
      <c r="V10" s="45"/>
      <c r="W10" s="45">
        <f>データ!Q6</f>
        <v>83.92</v>
      </c>
      <c r="X10" s="45"/>
      <c r="Y10" s="45"/>
      <c r="Z10" s="45"/>
      <c r="AA10" s="45"/>
      <c r="AB10" s="45"/>
      <c r="AC10" s="45"/>
      <c r="AD10" s="44">
        <f>データ!R6</f>
        <v>2472</v>
      </c>
      <c r="AE10" s="44"/>
      <c r="AF10" s="44"/>
      <c r="AG10" s="44"/>
      <c r="AH10" s="44"/>
      <c r="AI10" s="44"/>
      <c r="AJ10" s="44"/>
      <c r="AK10" s="2"/>
      <c r="AL10" s="44">
        <f>データ!V6</f>
        <v>155611</v>
      </c>
      <c r="AM10" s="44"/>
      <c r="AN10" s="44"/>
      <c r="AO10" s="44"/>
      <c r="AP10" s="44"/>
      <c r="AQ10" s="44"/>
      <c r="AR10" s="44"/>
      <c r="AS10" s="44"/>
      <c r="AT10" s="45">
        <f>データ!W6</f>
        <v>25.16</v>
      </c>
      <c r="AU10" s="45"/>
      <c r="AV10" s="45"/>
      <c r="AW10" s="45"/>
      <c r="AX10" s="45"/>
      <c r="AY10" s="45"/>
      <c r="AZ10" s="45"/>
      <c r="BA10" s="45"/>
      <c r="BB10" s="45">
        <f>データ!X6</f>
        <v>6184.86</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2">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2">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115</v>
      </c>
      <c r="BM16" s="29"/>
      <c r="BN16" s="29"/>
      <c r="BO16" s="29"/>
      <c r="BP16" s="29"/>
      <c r="BQ16" s="29"/>
      <c r="BR16" s="29"/>
      <c r="BS16" s="29"/>
      <c r="BT16" s="29"/>
      <c r="BU16" s="29"/>
      <c r="BV16" s="29"/>
      <c r="BW16" s="29"/>
      <c r="BX16" s="29"/>
      <c r="BY16" s="29"/>
      <c r="BZ16" s="3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116</v>
      </c>
      <c r="BM47" s="29"/>
      <c r="BN47" s="29"/>
      <c r="BO47" s="29"/>
      <c r="BP47" s="29"/>
      <c r="BQ47" s="29"/>
      <c r="BR47" s="29"/>
      <c r="BS47" s="29"/>
      <c r="BT47" s="29"/>
      <c r="BU47" s="29"/>
      <c r="BV47" s="29"/>
      <c r="BW47" s="29"/>
      <c r="BX47" s="29"/>
      <c r="BY47" s="29"/>
      <c r="BZ47" s="3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2">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114</v>
      </c>
      <c r="BM66" s="29"/>
      <c r="BN66" s="29"/>
      <c r="BO66" s="29"/>
      <c r="BP66" s="29"/>
      <c r="BQ66" s="29"/>
      <c r="BR66" s="29"/>
      <c r="BS66" s="29"/>
      <c r="BT66" s="29"/>
      <c r="BU66" s="29"/>
      <c r="BV66" s="29"/>
      <c r="BW66" s="29"/>
      <c r="BX66" s="29"/>
      <c r="BY66" s="29"/>
      <c r="BZ66" s="3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2">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8OrsHvIXU1Q94QSvZFFaw4uWumYIr76V4y2tWcrlalJmkwQzgHn3Dwq8Sai4ngEeiA3qLNYwfKIUQiA9PTDC5g==" saltValue="9dDTVVgxy3ZBPBM/FpGt7Q=="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2">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2024</v>
      </c>
      <c r="C6" s="19">
        <f t="shared" ref="C6:X6" si="3">C7</f>
        <v>122122</v>
      </c>
      <c r="D6" s="19">
        <f t="shared" si="3"/>
        <v>46</v>
      </c>
      <c r="E6" s="19">
        <f t="shared" si="3"/>
        <v>17</v>
      </c>
      <c r="F6" s="19">
        <f t="shared" si="3"/>
        <v>1</v>
      </c>
      <c r="G6" s="19">
        <f t="shared" si="3"/>
        <v>0</v>
      </c>
      <c r="H6" s="19" t="str">
        <f t="shared" si="3"/>
        <v>千葉県　佐倉市</v>
      </c>
      <c r="I6" s="19" t="str">
        <f t="shared" si="3"/>
        <v>法適用</v>
      </c>
      <c r="J6" s="19" t="str">
        <f t="shared" si="3"/>
        <v>下水道事業</v>
      </c>
      <c r="K6" s="19" t="str">
        <f t="shared" si="3"/>
        <v>公共下水道</v>
      </c>
      <c r="L6" s="19" t="str">
        <f t="shared" si="3"/>
        <v>Ac1</v>
      </c>
      <c r="M6" s="19" t="str">
        <f t="shared" si="3"/>
        <v>自治体職員</v>
      </c>
      <c r="N6" s="20" t="str">
        <f t="shared" si="3"/>
        <v>-</v>
      </c>
      <c r="O6" s="20">
        <f t="shared" si="3"/>
        <v>92.74</v>
      </c>
      <c r="P6" s="20">
        <f t="shared" si="3"/>
        <v>92.12</v>
      </c>
      <c r="Q6" s="20">
        <f t="shared" si="3"/>
        <v>83.92</v>
      </c>
      <c r="R6" s="20">
        <f t="shared" si="3"/>
        <v>2472</v>
      </c>
      <c r="S6" s="20">
        <f t="shared" si="3"/>
        <v>169506</v>
      </c>
      <c r="T6" s="20">
        <f t="shared" si="3"/>
        <v>103.69</v>
      </c>
      <c r="U6" s="20">
        <f t="shared" si="3"/>
        <v>1634.74</v>
      </c>
      <c r="V6" s="20">
        <f t="shared" si="3"/>
        <v>155611</v>
      </c>
      <c r="W6" s="20">
        <f t="shared" si="3"/>
        <v>25.16</v>
      </c>
      <c r="X6" s="20">
        <f t="shared" si="3"/>
        <v>6184.86</v>
      </c>
      <c r="Y6" s="21">
        <f>IF(Y7="",NA(),Y7)</f>
        <v>114.77</v>
      </c>
      <c r="Z6" s="21">
        <f t="shared" ref="Z6:AH6" si="4">IF(Z7="",NA(),Z7)</f>
        <v>115.66</v>
      </c>
      <c r="AA6" s="21">
        <f t="shared" si="4"/>
        <v>114.42</v>
      </c>
      <c r="AB6" s="21">
        <f t="shared" si="4"/>
        <v>112.03</v>
      </c>
      <c r="AC6" s="21">
        <f t="shared" si="4"/>
        <v>109.2</v>
      </c>
      <c r="AD6" s="21">
        <f t="shared" si="4"/>
        <v>106.55</v>
      </c>
      <c r="AE6" s="21">
        <f t="shared" si="4"/>
        <v>106.01</v>
      </c>
      <c r="AF6" s="21">
        <f t="shared" si="4"/>
        <v>105.5</v>
      </c>
      <c r="AG6" s="21">
        <f t="shared" si="4"/>
        <v>105.24</v>
      </c>
      <c r="AH6" s="21">
        <f t="shared" si="4"/>
        <v>105.55</v>
      </c>
      <c r="AI6" s="20" t="str">
        <f>IF(AI7="","",IF(AI7="-","【-】","【"&amp;SUBSTITUTE(TEXT(AI7,"#,##0.00"),"-","△")&amp;"】"))</f>
        <v>【105.36】</v>
      </c>
      <c r="AJ6" s="20">
        <f>IF(AJ7="",NA(),AJ7)</f>
        <v>0</v>
      </c>
      <c r="AK6" s="20">
        <f t="shared" ref="AK6:AS6" si="5">IF(AK7="",NA(),AK7)</f>
        <v>0</v>
      </c>
      <c r="AL6" s="20">
        <f t="shared" si="5"/>
        <v>0</v>
      </c>
      <c r="AM6" s="20">
        <f t="shared" si="5"/>
        <v>0</v>
      </c>
      <c r="AN6" s="20">
        <f t="shared" si="5"/>
        <v>0</v>
      </c>
      <c r="AO6" s="21">
        <f t="shared" si="5"/>
        <v>5.95</v>
      </c>
      <c r="AP6" s="21">
        <f t="shared" si="5"/>
        <v>5.27</v>
      </c>
      <c r="AQ6" s="21">
        <f t="shared" si="5"/>
        <v>4.83</v>
      </c>
      <c r="AR6" s="21">
        <f t="shared" si="5"/>
        <v>4.5</v>
      </c>
      <c r="AS6" s="21">
        <f t="shared" si="5"/>
        <v>4.38</v>
      </c>
      <c r="AT6" s="20" t="str">
        <f>IF(AT7="","",IF(AT7="-","【-】","【"&amp;SUBSTITUTE(TEXT(AT7,"#,##0.00"),"-","△")&amp;"】"))</f>
        <v>【3.12】</v>
      </c>
      <c r="AU6" s="21">
        <f>IF(AU7="",NA(),AU7)</f>
        <v>634.74</v>
      </c>
      <c r="AV6" s="21">
        <f t="shared" ref="AV6:BD6" si="6">IF(AV7="",NA(),AV7)</f>
        <v>763.09</v>
      </c>
      <c r="AW6" s="21">
        <f t="shared" si="6"/>
        <v>1132.44</v>
      </c>
      <c r="AX6" s="21">
        <f t="shared" si="6"/>
        <v>1322.31</v>
      </c>
      <c r="AY6" s="21">
        <f t="shared" si="6"/>
        <v>1369.69</v>
      </c>
      <c r="AZ6" s="21">
        <f t="shared" si="6"/>
        <v>72.930000000000007</v>
      </c>
      <c r="BA6" s="21">
        <f t="shared" si="6"/>
        <v>80.08</v>
      </c>
      <c r="BB6" s="21">
        <f t="shared" si="6"/>
        <v>87.33</v>
      </c>
      <c r="BC6" s="21">
        <f t="shared" si="6"/>
        <v>92.26</v>
      </c>
      <c r="BD6" s="21">
        <f t="shared" si="6"/>
        <v>99.9</v>
      </c>
      <c r="BE6" s="20" t="str">
        <f>IF(BE7="","",IF(BE7="-","【-】","【"&amp;SUBSTITUTE(TEXT(BE7,"#,##0.00"),"-","△")&amp;"】"))</f>
        <v>【82.75】</v>
      </c>
      <c r="BF6" s="21">
        <f>IF(BF7="",NA(),BF7)</f>
        <v>101.85</v>
      </c>
      <c r="BG6" s="21">
        <f t="shared" ref="BG6:BO6" si="7">IF(BG7="",NA(),BG7)</f>
        <v>97.35</v>
      </c>
      <c r="BH6" s="21">
        <f t="shared" si="7"/>
        <v>104.79</v>
      </c>
      <c r="BI6" s="21">
        <f t="shared" si="7"/>
        <v>95.79</v>
      </c>
      <c r="BJ6" s="21">
        <f t="shared" si="7"/>
        <v>92.92</v>
      </c>
      <c r="BK6" s="21">
        <f t="shared" si="7"/>
        <v>730.52</v>
      </c>
      <c r="BL6" s="21">
        <f t="shared" si="7"/>
        <v>672.33</v>
      </c>
      <c r="BM6" s="21">
        <f t="shared" si="7"/>
        <v>668.8</v>
      </c>
      <c r="BN6" s="21">
        <f t="shared" si="7"/>
        <v>652.79999999999995</v>
      </c>
      <c r="BO6" s="21">
        <f t="shared" si="7"/>
        <v>624.62</v>
      </c>
      <c r="BP6" s="20" t="str">
        <f>IF(BP7="","",IF(BP7="-","【-】","【"&amp;SUBSTITUTE(TEXT(BP7,"#,##0.00"),"-","△")&amp;"】"))</f>
        <v>【602.56】</v>
      </c>
      <c r="BQ6" s="21">
        <f>IF(BQ7="",NA(),BQ7)</f>
        <v>125.98</v>
      </c>
      <c r="BR6" s="21">
        <f t="shared" ref="BR6:BZ6" si="8">IF(BR7="",NA(),BR7)</f>
        <v>124.72</v>
      </c>
      <c r="BS6" s="21">
        <f t="shared" si="8"/>
        <v>114.61</v>
      </c>
      <c r="BT6" s="21">
        <f t="shared" si="8"/>
        <v>117.78</v>
      </c>
      <c r="BU6" s="21">
        <f t="shared" si="8"/>
        <v>115.15</v>
      </c>
      <c r="BV6" s="21">
        <f t="shared" si="8"/>
        <v>98.61</v>
      </c>
      <c r="BW6" s="21">
        <f t="shared" si="8"/>
        <v>98.75</v>
      </c>
      <c r="BX6" s="21">
        <f t="shared" si="8"/>
        <v>98.36</v>
      </c>
      <c r="BY6" s="21">
        <f t="shared" si="8"/>
        <v>97.29</v>
      </c>
      <c r="BZ6" s="21">
        <f t="shared" si="8"/>
        <v>99.29</v>
      </c>
      <c r="CA6" s="20" t="str">
        <f>IF(CA7="","",IF(CA7="-","【-】","【"&amp;SUBSTITUTE(TEXT(CA7,"#,##0.00"),"-","△")&amp;"】"))</f>
        <v>【97.94】</v>
      </c>
      <c r="CB6" s="21">
        <f>IF(CB7="",NA(),CB7)</f>
        <v>113.41</v>
      </c>
      <c r="CC6" s="21">
        <f t="shared" ref="CC6:CK6" si="9">IF(CC7="",NA(),CC7)</f>
        <v>115.19</v>
      </c>
      <c r="CD6" s="21">
        <f t="shared" si="9"/>
        <v>118</v>
      </c>
      <c r="CE6" s="21">
        <f t="shared" si="9"/>
        <v>123.72</v>
      </c>
      <c r="CF6" s="21">
        <f t="shared" si="9"/>
        <v>127.04</v>
      </c>
      <c r="CG6" s="21">
        <f t="shared" si="9"/>
        <v>141.24</v>
      </c>
      <c r="CH6" s="21">
        <f t="shared" si="9"/>
        <v>142.03</v>
      </c>
      <c r="CI6" s="21">
        <f t="shared" si="9"/>
        <v>142.11000000000001</v>
      </c>
      <c r="CJ6" s="21">
        <f t="shared" si="9"/>
        <v>145.49</v>
      </c>
      <c r="CK6" s="21">
        <f t="shared" si="9"/>
        <v>144.28</v>
      </c>
      <c r="CL6" s="20" t="str">
        <f>IF(CL7="","",IF(CL7="-","【-】","【"&amp;SUBSTITUTE(TEXT(CL7,"#,##0.00"),"-","△")&amp;"】"))</f>
        <v>【140.98】</v>
      </c>
      <c r="CM6" s="21" t="str">
        <f>IF(CM7="",NA(),CM7)</f>
        <v>-</v>
      </c>
      <c r="CN6" s="21" t="str">
        <f t="shared" ref="CN6:CV6" si="10">IF(CN7="",NA(),CN7)</f>
        <v>-</v>
      </c>
      <c r="CO6" s="21" t="str">
        <f t="shared" si="10"/>
        <v>-</v>
      </c>
      <c r="CP6" s="21" t="str">
        <f t="shared" si="10"/>
        <v>-</v>
      </c>
      <c r="CQ6" s="21" t="str">
        <f t="shared" si="10"/>
        <v>-</v>
      </c>
      <c r="CR6" s="21">
        <f t="shared" si="10"/>
        <v>61.7</v>
      </c>
      <c r="CS6" s="21">
        <f t="shared" si="10"/>
        <v>63.04</v>
      </c>
      <c r="CT6" s="21">
        <f t="shared" si="10"/>
        <v>60.55</v>
      </c>
      <c r="CU6" s="21">
        <f t="shared" si="10"/>
        <v>61.49</v>
      </c>
      <c r="CV6" s="21">
        <f t="shared" si="10"/>
        <v>62.15</v>
      </c>
      <c r="CW6" s="20" t="str">
        <f>IF(CW7="","",IF(CW7="-","【-】","【"&amp;SUBSTITUTE(TEXT(CW7,"#,##0.00"),"-","△")&amp;"】"))</f>
        <v>【60.13】</v>
      </c>
      <c r="CX6" s="21">
        <f>IF(CX7="",NA(),CX7)</f>
        <v>98.66</v>
      </c>
      <c r="CY6" s="21">
        <f t="shared" ref="CY6:DG6" si="11">IF(CY7="",NA(),CY7)</f>
        <v>98.64</v>
      </c>
      <c r="CZ6" s="21">
        <f t="shared" si="11"/>
        <v>98.66</v>
      </c>
      <c r="DA6" s="21">
        <f t="shared" si="11"/>
        <v>98.73</v>
      </c>
      <c r="DB6" s="21">
        <f t="shared" si="11"/>
        <v>98.79</v>
      </c>
      <c r="DC6" s="21">
        <f t="shared" si="11"/>
        <v>94.56</v>
      </c>
      <c r="DD6" s="21">
        <f t="shared" si="11"/>
        <v>94.75</v>
      </c>
      <c r="DE6" s="21">
        <f t="shared" si="11"/>
        <v>94.92</v>
      </c>
      <c r="DF6" s="21">
        <f t="shared" si="11"/>
        <v>95.01</v>
      </c>
      <c r="DG6" s="21">
        <f t="shared" si="11"/>
        <v>94.96</v>
      </c>
      <c r="DH6" s="20" t="str">
        <f>IF(DH7="","",IF(DH7="-","【-】","【"&amp;SUBSTITUTE(TEXT(DH7,"#,##0.00"),"-","△")&amp;"】"))</f>
        <v>【96.00】</v>
      </c>
      <c r="DI6" s="21">
        <f>IF(DI7="",NA(),DI7)</f>
        <v>24.57</v>
      </c>
      <c r="DJ6" s="21">
        <f t="shared" ref="DJ6:DR6" si="12">IF(DJ7="",NA(),DJ7)</f>
        <v>27.51</v>
      </c>
      <c r="DK6" s="21">
        <f t="shared" si="12"/>
        <v>30.68</v>
      </c>
      <c r="DL6" s="21">
        <f t="shared" si="12"/>
        <v>33.799999999999997</v>
      </c>
      <c r="DM6" s="21">
        <f t="shared" si="12"/>
        <v>37.06</v>
      </c>
      <c r="DN6" s="21">
        <f t="shared" si="12"/>
        <v>28.87</v>
      </c>
      <c r="DO6" s="21">
        <f t="shared" si="12"/>
        <v>31.34</v>
      </c>
      <c r="DP6" s="21">
        <f t="shared" si="12"/>
        <v>32.909999999999997</v>
      </c>
      <c r="DQ6" s="21">
        <f t="shared" si="12"/>
        <v>34.869999999999997</v>
      </c>
      <c r="DR6" s="21">
        <f t="shared" si="12"/>
        <v>36.700000000000003</v>
      </c>
      <c r="DS6" s="20" t="str">
        <f>IF(DS7="","",IF(DS7="-","【-】","【"&amp;SUBSTITUTE(TEXT(DS7,"#,##0.00"),"-","△")&amp;"】"))</f>
        <v>【42.20】</v>
      </c>
      <c r="DT6" s="20">
        <f>IF(DT7="",NA(),DT7)</f>
        <v>0</v>
      </c>
      <c r="DU6" s="21">
        <f t="shared" ref="DU6:EC6" si="13">IF(DU7="",NA(),DU7)</f>
        <v>0.79</v>
      </c>
      <c r="DV6" s="21">
        <f t="shared" si="13"/>
        <v>1.85</v>
      </c>
      <c r="DW6" s="21">
        <f t="shared" si="13"/>
        <v>9.09</v>
      </c>
      <c r="DX6" s="21">
        <f t="shared" si="13"/>
        <v>9.48</v>
      </c>
      <c r="DY6" s="21">
        <f t="shared" si="13"/>
        <v>5.64</v>
      </c>
      <c r="DZ6" s="21">
        <f t="shared" si="13"/>
        <v>6.43</v>
      </c>
      <c r="EA6" s="21">
        <f t="shared" si="13"/>
        <v>7.75</v>
      </c>
      <c r="EB6" s="21">
        <f t="shared" si="13"/>
        <v>9.44</v>
      </c>
      <c r="EC6" s="21">
        <f t="shared" si="13"/>
        <v>10.69</v>
      </c>
      <c r="ED6" s="20" t="str">
        <f>IF(ED7="","",IF(ED7="-","【-】","【"&amp;SUBSTITUTE(TEXT(ED7,"#,##0.00"),"-","△")&amp;"】"))</f>
        <v>【9.46】</v>
      </c>
      <c r="EE6" s="21">
        <f>IF(EE7="",NA(),EE7)</f>
        <v>0.2</v>
      </c>
      <c r="EF6" s="21">
        <f t="shared" ref="EF6:EN6" si="14">IF(EF7="",NA(),EF7)</f>
        <v>0.11</v>
      </c>
      <c r="EG6" s="21">
        <f t="shared" si="14"/>
        <v>0.19</v>
      </c>
      <c r="EH6" s="21">
        <f t="shared" si="14"/>
        <v>0.1</v>
      </c>
      <c r="EI6" s="21">
        <f t="shared" si="14"/>
        <v>0.06</v>
      </c>
      <c r="EJ6" s="21">
        <f t="shared" si="14"/>
        <v>0.19</v>
      </c>
      <c r="EK6" s="21">
        <f t="shared" si="14"/>
        <v>0.19</v>
      </c>
      <c r="EL6" s="21">
        <f t="shared" si="14"/>
        <v>0.21</v>
      </c>
      <c r="EM6" s="21">
        <f t="shared" si="14"/>
        <v>0.2</v>
      </c>
      <c r="EN6" s="21">
        <f t="shared" si="14"/>
        <v>0.22</v>
      </c>
      <c r="EO6" s="20" t="str">
        <f>IF(EO7="","",IF(EO7="-","【-】","【"&amp;SUBSTITUTE(TEXT(EO7,"#,##0.00"),"-","△")&amp;"】"))</f>
        <v>【0.19】</v>
      </c>
    </row>
    <row r="7" spans="1:148" s="22" customFormat="1" x14ac:dyDescent="0.2">
      <c r="A7" s="14"/>
      <c r="B7" s="23">
        <v>2024</v>
      </c>
      <c r="C7" s="23">
        <v>122122</v>
      </c>
      <c r="D7" s="23">
        <v>46</v>
      </c>
      <c r="E7" s="23">
        <v>17</v>
      </c>
      <c r="F7" s="23">
        <v>1</v>
      </c>
      <c r="G7" s="23">
        <v>0</v>
      </c>
      <c r="H7" s="23" t="s">
        <v>96</v>
      </c>
      <c r="I7" s="23" t="s">
        <v>97</v>
      </c>
      <c r="J7" s="23" t="s">
        <v>98</v>
      </c>
      <c r="K7" s="23" t="s">
        <v>99</v>
      </c>
      <c r="L7" s="23" t="s">
        <v>100</v>
      </c>
      <c r="M7" s="23" t="s">
        <v>101</v>
      </c>
      <c r="N7" s="24" t="s">
        <v>102</v>
      </c>
      <c r="O7" s="24">
        <v>92.74</v>
      </c>
      <c r="P7" s="24">
        <v>92.12</v>
      </c>
      <c r="Q7" s="24">
        <v>83.92</v>
      </c>
      <c r="R7" s="24">
        <v>2472</v>
      </c>
      <c r="S7" s="24">
        <v>169506</v>
      </c>
      <c r="T7" s="24">
        <v>103.69</v>
      </c>
      <c r="U7" s="24">
        <v>1634.74</v>
      </c>
      <c r="V7" s="24">
        <v>155611</v>
      </c>
      <c r="W7" s="24">
        <v>25.16</v>
      </c>
      <c r="X7" s="24">
        <v>6184.86</v>
      </c>
      <c r="Y7" s="24">
        <v>114.77</v>
      </c>
      <c r="Z7" s="24">
        <v>115.66</v>
      </c>
      <c r="AA7" s="24">
        <v>114.42</v>
      </c>
      <c r="AB7" s="24">
        <v>112.03</v>
      </c>
      <c r="AC7" s="24">
        <v>109.2</v>
      </c>
      <c r="AD7" s="24">
        <v>106.55</v>
      </c>
      <c r="AE7" s="24">
        <v>106.01</v>
      </c>
      <c r="AF7" s="24">
        <v>105.5</v>
      </c>
      <c r="AG7" s="24">
        <v>105.24</v>
      </c>
      <c r="AH7" s="24">
        <v>105.55</v>
      </c>
      <c r="AI7" s="24">
        <v>105.36</v>
      </c>
      <c r="AJ7" s="24">
        <v>0</v>
      </c>
      <c r="AK7" s="24">
        <v>0</v>
      </c>
      <c r="AL7" s="24">
        <v>0</v>
      </c>
      <c r="AM7" s="24">
        <v>0</v>
      </c>
      <c r="AN7" s="24">
        <v>0</v>
      </c>
      <c r="AO7" s="24">
        <v>5.95</v>
      </c>
      <c r="AP7" s="24">
        <v>5.27</v>
      </c>
      <c r="AQ7" s="24">
        <v>4.83</v>
      </c>
      <c r="AR7" s="24">
        <v>4.5</v>
      </c>
      <c r="AS7" s="24">
        <v>4.38</v>
      </c>
      <c r="AT7" s="24">
        <v>3.12</v>
      </c>
      <c r="AU7" s="24">
        <v>634.74</v>
      </c>
      <c r="AV7" s="24">
        <v>763.09</v>
      </c>
      <c r="AW7" s="24">
        <v>1132.44</v>
      </c>
      <c r="AX7" s="24">
        <v>1322.31</v>
      </c>
      <c r="AY7" s="24">
        <v>1369.69</v>
      </c>
      <c r="AZ7" s="24">
        <v>72.930000000000007</v>
      </c>
      <c r="BA7" s="24">
        <v>80.08</v>
      </c>
      <c r="BB7" s="24">
        <v>87.33</v>
      </c>
      <c r="BC7" s="24">
        <v>92.26</v>
      </c>
      <c r="BD7" s="24">
        <v>99.9</v>
      </c>
      <c r="BE7" s="24">
        <v>82.75</v>
      </c>
      <c r="BF7" s="24">
        <v>101.85</v>
      </c>
      <c r="BG7" s="24">
        <v>97.35</v>
      </c>
      <c r="BH7" s="24">
        <v>104.79</v>
      </c>
      <c r="BI7" s="24">
        <v>95.79</v>
      </c>
      <c r="BJ7" s="24">
        <v>92.92</v>
      </c>
      <c r="BK7" s="24">
        <v>730.52</v>
      </c>
      <c r="BL7" s="24">
        <v>672.33</v>
      </c>
      <c r="BM7" s="24">
        <v>668.8</v>
      </c>
      <c r="BN7" s="24">
        <v>652.79999999999995</v>
      </c>
      <c r="BO7" s="24">
        <v>624.62</v>
      </c>
      <c r="BP7" s="24">
        <v>602.55999999999995</v>
      </c>
      <c r="BQ7" s="24">
        <v>125.98</v>
      </c>
      <c r="BR7" s="24">
        <v>124.72</v>
      </c>
      <c r="BS7" s="24">
        <v>114.61</v>
      </c>
      <c r="BT7" s="24">
        <v>117.78</v>
      </c>
      <c r="BU7" s="24">
        <v>115.15</v>
      </c>
      <c r="BV7" s="24">
        <v>98.61</v>
      </c>
      <c r="BW7" s="24">
        <v>98.75</v>
      </c>
      <c r="BX7" s="24">
        <v>98.36</v>
      </c>
      <c r="BY7" s="24">
        <v>97.29</v>
      </c>
      <c r="BZ7" s="24">
        <v>99.29</v>
      </c>
      <c r="CA7" s="24">
        <v>97.94</v>
      </c>
      <c r="CB7" s="24">
        <v>113.41</v>
      </c>
      <c r="CC7" s="24">
        <v>115.19</v>
      </c>
      <c r="CD7" s="24">
        <v>118</v>
      </c>
      <c r="CE7" s="24">
        <v>123.72</v>
      </c>
      <c r="CF7" s="24">
        <v>127.04</v>
      </c>
      <c r="CG7" s="24">
        <v>141.24</v>
      </c>
      <c r="CH7" s="24">
        <v>142.03</v>
      </c>
      <c r="CI7" s="24">
        <v>142.11000000000001</v>
      </c>
      <c r="CJ7" s="24">
        <v>145.49</v>
      </c>
      <c r="CK7" s="24">
        <v>144.28</v>
      </c>
      <c r="CL7" s="24">
        <v>140.97999999999999</v>
      </c>
      <c r="CM7" s="24" t="s">
        <v>102</v>
      </c>
      <c r="CN7" s="24" t="s">
        <v>102</v>
      </c>
      <c r="CO7" s="24" t="s">
        <v>102</v>
      </c>
      <c r="CP7" s="24" t="s">
        <v>102</v>
      </c>
      <c r="CQ7" s="24" t="s">
        <v>102</v>
      </c>
      <c r="CR7" s="24">
        <v>61.7</v>
      </c>
      <c r="CS7" s="24">
        <v>63.04</v>
      </c>
      <c r="CT7" s="24">
        <v>60.55</v>
      </c>
      <c r="CU7" s="24">
        <v>61.49</v>
      </c>
      <c r="CV7" s="24">
        <v>62.15</v>
      </c>
      <c r="CW7" s="24">
        <v>60.13</v>
      </c>
      <c r="CX7" s="24">
        <v>98.66</v>
      </c>
      <c r="CY7" s="24">
        <v>98.64</v>
      </c>
      <c r="CZ7" s="24">
        <v>98.66</v>
      </c>
      <c r="DA7" s="24">
        <v>98.73</v>
      </c>
      <c r="DB7" s="24">
        <v>98.79</v>
      </c>
      <c r="DC7" s="24">
        <v>94.56</v>
      </c>
      <c r="DD7" s="24">
        <v>94.75</v>
      </c>
      <c r="DE7" s="24">
        <v>94.92</v>
      </c>
      <c r="DF7" s="24">
        <v>95.01</v>
      </c>
      <c r="DG7" s="24">
        <v>94.96</v>
      </c>
      <c r="DH7" s="24">
        <v>96</v>
      </c>
      <c r="DI7" s="24">
        <v>24.57</v>
      </c>
      <c r="DJ7" s="24">
        <v>27.51</v>
      </c>
      <c r="DK7" s="24">
        <v>30.68</v>
      </c>
      <c r="DL7" s="24">
        <v>33.799999999999997</v>
      </c>
      <c r="DM7" s="24">
        <v>37.06</v>
      </c>
      <c r="DN7" s="24">
        <v>28.87</v>
      </c>
      <c r="DO7" s="24">
        <v>31.34</v>
      </c>
      <c r="DP7" s="24">
        <v>32.909999999999997</v>
      </c>
      <c r="DQ7" s="24">
        <v>34.869999999999997</v>
      </c>
      <c r="DR7" s="24">
        <v>36.700000000000003</v>
      </c>
      <c r="DS7" s="24">
        <v>42.2</v>
      </c>
      <c r="DT7" s="24">
        <v>0</v>
      </c>
      <c r="DU7" s="24">
        <v>0.79</v>
      </c>
      <c r="DV7" s="24">
        <v>1.85</v>
      </c>
      <c r="DW7" s="24">
        <v>9.09</v>
      </c>
      <c r="DX7" s="24">
        <v>9.48</v>
      </c>
      <c r="DY7" s="24">
        <v>5.64</v>
      </c>
      <c r="DZ7" s="24">
        <v>6.43</v>
      </c>
      <c r="EA7" s="24">
        <v>7.75</v>
      </c>
      <c r="EB7" s="24">
        <v>9.44</v>
      </c>
      <c r="EC7" s="24">
        <v>10.69</v>
      </c>
      <c r="ED7" s="24">
        <v>9.4600000000000009</v>
      </c>
      <c r="EE7" s="24">
        <v>0.2</v>
      </c>
      <c r="EF7" s="24">
        <v>0.11</v>
      </c>
      <c r="EG7" s="24">
        <v>0.19</v>
      </c>
      <c r="EH7" s="24">
        <v>0.1</v>
      </c>
      <c r="EI7" s="24">
        <v>0.06</v>
      </c>
      <c r="EJ7" s="24">
        <v>0.19</v>
      </c>
      <c r="EK7" s="24">
        <v>0.19</v>
      </c>
      <c r="EL7" s="24">
        <v>0.21</v>
      </c>
      <c r="EM7" s="24">
        <v>0.2</v>
      </c>
      <c r="EN7" s="24">
        <v>0.22</v>
      </c>
      <c r="EO7" s="24">
        <v>0.19</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2">
      <c r="B11">
        <v>22</v>
      </c>
      <c r="C11">
        <v>21</v>
      </c>
      <c r="D11">
        <v>20</v>
      </c>
      <c r="E11">
        <v>19</v>
      </c>
      <c r="F11">
        <v>18</v>
      </c>
      <c r="G11" t="s">
        <v>108</v>
      </c>
    </row>
    <row r="12" spans="1:148" x14ac:dyDescent="0.2">
      <c r="B12">
        <v>1</v>
      </c>
      <c r="C12">
        <v>1</v>
      </c>
      <c r="D12">
        <v>2</v>
      </c>
      <c r="E12">
        <v>3</v>
      </c>
      <c r="F12">
        <v>4</v>
      </c>
      <c r="G12" t="s">
        <v>109</v>
      </c>
    </row>
    <row r="13" spans="1:148" x14ac:dyDescent="0.2">
      <c r="B13" t="s">
        <v>110</v>
      </c>
      <c r="C13" t="s">
        <v>111</v>
      </c>
      <c r="D13" t="s">
        <v>112</v>
      </c>
      <c r="E13" t="s">
        <v>111</v>
      </c>
      <c r="F13" t="s">
        <v>111</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2026-01-21T05:28:11Z</cp:lastPrinted>
  <dcterms:created xsi:type="dcterms:W3CDTF">2025-12-23T05:59:07Z</dcterms:created>
  <dcterms:modified xsi:type="dcterms:W3CDTF">2026-02-16T05:42:55Z</dcterms:modified>
  <cp:category/>
</cp:coreProperties>
</file>