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4 団体から回答\02 経営比較分析表\171 下水道（公共）\"/>
    </mc:Choice>
  </mc:AlternateContent>
  <xr:revisionPtr revIDLastSave="0" documentId="13_ncr:1_{A780F5DD-7FC5-4BD1-B802-166E8564F47F}" xr6:coauthVersionLast="47" xr6:coauthVersionMax="47" xr10:uidLastSave="{00000000-0000-0000-0000-000000000000}"/>
  <workbookProtection workbookAlgorithmName="SHA-512" workbookHashValue="buAx4w7WX9ya6Mjkh9nKl+XgXwZ9wz39y92Tj4PbvlQekufkvzmq7FExby4Jayt7OYGmTGgsiAJ9VcK/dLOvsQ==" workbookSaltValue="PYKlXQu4SWwoH+eLxcnCng=="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O85" i="4" s="1"/>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I85" i="4" s="1"/>
  <c r="BZ6" i="5"/>
  <c r="BY6" i="5"/>
  <c r="BX6" i="5"/>
  <c r="BW6" i="5"/>
  <c r="BV6" i="5"/>
  <c r="BU6" i="5"/>
  <c r="BT6" i="5"/>
  <c r="BS6" i="5"/>
  <c r="BR6" i="5"/>
  <c r="BQ6" i="5"/>
  <c r="BP6" i="5"/>
  <c r="H85" i="4" s="1"/>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AL8" i="4" s="1"/>
  <c r="R6" i="5"/>
  <c r="AD10" i="4" s="1"/>
  <c r="Q6" i="5"/>
  <c r="W10" i="4" s="1"/>
  <c r="P6" i="5"/>
  <c r="O6" i="5"/>
  <c r="I10" i="4" s="1"/>
  <c r="N6" i="5"/>
  <c r="B10" i="4" s="1"/>
  <c r="M6" i="5"/>
  <c r="AD8" i="4" s="1"/>
  <c r="L6" i="5"/>
  <c r="K6" i="5"/>
  <c r="P8" i="4" s="1"/>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E85" i="4"/>
  <c r="BB10" i="4"/>
  <c r="AT10" i="4"/>
  <c r="P10" i="4"/>
  <c r="AT8" i="4"/>
  <c r="W8" i="4"/>
</calcChain>
</file>

<file path=xl/sharedStrings.xml><?xml version="1.0" encoding="utf-8"?>
<sst xmlns="http://schemas.openxmlformats.org/spreadsheetml/2006/main" count="231" uniqueCount="116">
  <si>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</si>
  <si>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</si>
  <si>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</si>
  <si>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</si>
  <si>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</si>
  <si>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</si>
  <si>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</si>
  <si>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</si>
  <si>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</si>
  <si>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</si>
  <si>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</si>
  <si>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</si>
  <si>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</si>
  <si>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</si>
  <si>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</si>
  <si>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</si>
  <si>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</si>
  <si>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</si>
  <si>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</si>
  <si>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</si>
  <si>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</si>
  <si>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</si>
  <si>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</si>
  <si>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</si>
  <si>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</si>
  <si>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</si>
  <si>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</si>
  <si>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</si>
  <si>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</si>
  <si>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</si>
  <si>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</si>
  <si>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</si>
  <si>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</si>
  <si>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</si>
  <si>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</si>
  <si>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</si>
  <si>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</si>
  <si>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</si>
  <si>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</si>
  <si>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</si>
  <si>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</si>
  <si>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</si>
  <si>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</si>
  <si>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</si>
  <si>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</si>
  <si>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</si>
  <si>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</si>
  <si>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</si>
  <si>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</si>
  <si>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</si>
  <si>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</si>
  <si>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</si>
  <si>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</si>
  <si>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</si>
  <si>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</si>
  <si>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</si>
  <si>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</si>
  <si>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</si>
  <si>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</si>
  <si>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</si>
  <si>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</si>
  <si>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</si>
  <si>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</si>
  <si>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</si>
  <si>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</si>
  <si>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</si>
  <si>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</si>
  <si>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</si>
  <si>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</si>
  <si>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</si>
  <si>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</si>
  <si>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</si>
  <si>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</si>
  <si>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</si>
  <si>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</si>
  <si>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</si>
  <si>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</si>
  <si>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</si>
  <si>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</si>
  <si>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</si>
  <si>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</si>
  <si>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</si>
  <si>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</si>
  <si>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</si>
  <si>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</si>
  <si>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</si>
  <si>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</si>
  <si>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</si>
  <si>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</si>
  <si>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</si>
  <si>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</si>
  <si>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</si>
  <si>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</si>
  <si>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</si>
  <si>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</si>
  <si>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</si>
  <si>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市川市</t>
  </si>
  <si>
    <t>法適用</t>
  </si>
  <si>
    <t>下水道事業</t>
  </si>
  <si>
    <t>公共下水道</t>
  </si>
  <si>
    <t>Aa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</si>
  <si>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</si>
  <si>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</si>
  <si>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</si>
  <si>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</si>
  <si>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</si>
  <si>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</si>
  <si>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</si>
  <si>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</si>
  <si>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</si>
  <si>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</si>
  <si>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</si>
  <si>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</si>
  <si>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経常収支比率及び経費回収率は悪化した。これは下水道使用料の増収よりも、減価償却費や流域下水道維持管理費負担金といった汚水処理経費の増加が上回ったことが挙げられる。
　企業債残高対事業規模比率は、今後も未普及対策事業や浸水対策事業などの財源として多額の企業債を発行する計画であるため、企業債残高は増加する見込みである。本指標は、類似団体と比較しても高い数値であるため、財政運営上注意が必要である。
　ただし、浸水対策事業に係る元利償還金は一般会計負担である。
　汚水処理原価も類似団体に比較して高いため、汚水処理コストの削減努力は続けなければならないが、その大半を減価償却費が占めることから、削減は困難であり、今後も上昇が見込まれる。
　以上のことから、将来にわたり経営の健全性・効率性を維持するためには、費用に見合う適正な収益を確保する必要がある。
　なお、下水道使用料について、令和5年4月に改定を実施したが、改定率を圧縮したため、想定していた増収効果が得られず、厳しい財政運営が続いている。そのため、今後も、使用料改定の必要性は、物価高騰等による市民生活への影響を最大限に配慮しつつ検討する必要がある。</t>
    <rPh sb="130" eb="132">
      <t>ハッコウ</t>
    </rPh>
    <phoneticPr fontId="4"/>
  </si>
  <si>
    <t>　昭和47年度に供用を開始した管渠が法定耐用年数を迎えたため、今後、管渠老朽化率の上昇が見込まれる。
　老朽化対策については、一部、老朽管渠の更新工事を実施済だが、引き続き管渠の老朽化具合に合わせて、最適な対策工事の実施時期と投資額を設定して事業を進めていく必要がある。</t>
    <phoneticPr fontId="4"/>
  </si>
  <si>
    <t>　当市の下水道処理人口普及率は令和6年度末で80.19％と県内近隣都市や同規模団体と比較すると、低い状況が継続しており、未普及地域の早期解消に向けた整備の推進が必要なことに加え、老朽化対策、地震対策なども進めなければならないことから、今後、多額の投資を予定している。
　これに伴い、減価償却費や企業債支払利子等の費用が増加することから、収支を均衡させるための財源確保が課題である。
　したがって、将来にわたり継続的・安定的な事業運営を行うためには、経営効率化や有収率の改善などによる経費削減を進めるとともに、接続率の向上や定期的な見直しによる下水道使用料水準の確保などの収益改善に向けた取り組みを継続的に行う必要が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</si>
</sst>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0.02</c:v>
                </c:pt>
                <c:pt idx="1">
                  <c:v>0.02</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0153-4073-BE59-EB61869CDE67}"/>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0.14000000000000001</c:v>
                </c:pt>
                <c:pt idx="1">
                  <c:v>0.15</c:v>
                </c:pt>
                <c:pt idx="2">
                  <c:v>0.16</c:v>
                </c:pt>
                <c:pt idx="3">
                  <c:v>0.16</c:v>
                </c:pt>
                <c:pt idx="4">
                  <c:v>0.16</c:v>
                </c:pt>
              </c:numCache>
            </c:numRef>
          </c:val>
          <c:smooth val="0"/>
          <c:extLst>
            <c:ext xmlns:c16="http://schemas.microsoft.com/office/drawing/2014/chart" uri="{C3380CC4-5D6E-409C-BE32-E72D297353CC}">
              <c16:uniqueId val="{00000001-0153-4073-BE59-EB61869CDE67}"/>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104.17</c:v>
                </c:pt>
                <c:pt idx="1">
                  <c:v>99.51</c:v>
                </c:pt>
                <c:pt idx="2">
                  <c:v>97.53</c:v>
                </c:pt>
                <c:pt idx="3">
                  <c:v>99.28</c:v>
                </c:pt>
                <c:pt idx="4">
                  <c:v>97.94</c:v>
                </c:pt>
              </c:numCache>
            </c:numRef>
          </c:val>
          <c:extLst>
            <c:ext xmlns:c16="http://schemas.microsoft.com/office/drawing/2014/chart" uri="{C3380CC4-5D6E-409C-BE32-E72D297353CC}">
              <c16:uniqueId val="{00000000-0675-4990-BF62-F0DF20E4BE94}"/>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107.09</c:v>
                </c:pt>
                <c:pt idx="1">
                  <c:v>107.96</c:v>
                </c:pt>
                <c:pt idx="2">
                  <c:v>107.29</c:v>
                </c:pt>
                <c:pt idx="3">
                  <c:v>106.58</c:v>
                </c:pt>
                <c:pt idx="4">
                  <c:v>106.8</c:v>
                </c:pt>
              </c:numCache>
            </c:numRef>
          </c:val>
          <c:smooth val="0"/>
          <c:extLst>
            <c:ext xmlns:c16="http://schemas.microsoft.com/office/drawing/2014/chart" uri="{C3380CC4-5D6E-409C-BE32-E72D297353CC}">
              <c16:uniqueId val="{00000001-0675-4990-BF62-F0DF20E4BE94}"/>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9.5500000000000007</c:v>
                </c:pt>
                <c:pt idx="1">
                  <c:v>12.07</c:v>
                </c:pt>
                <c:pt idx="2">
                  <c:v>14.53</c:v>
                </c:pt>
                <c:pt idx="3">
                  <c:v>16.72</c:v>
                </c:pt>
                <c:pt idx="4">
                  <c:v>18.329999999999998</c:v>
                </c:pt>
              </c:numCache>
            </c:numRef>
          </c:val>
          <c:extLst>
            <c:ext xmlns:c16="http://schemas.microsoft.com/office/drawing/2014/chart" uri="{C3380CC4-5D6E-409C-BE32-E72D297353CC}">
              <c16:uniqueId val="{00000000-46D5-4E82-8E38-70B11F228656}"/>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23.38</c:v>
                </c:pt>
                <c:pt idx="1">
                  <c:v>24.59</c:v>
                </c:pt>
                <c:pt idx="2">
                  <c:v>26.87</c:v>
                </c:pt>
                <c:pt idx="3">
                  <c:v>29.31</c:v>
                </c:pt>
                <c:pt idx="4">
                  <c:v>31.67</c:v>
                </c:pt>
              </c:numCache>
            </c:numRef>
          </c:val>
          <c:smooth val="0"/>
          <c:extLst>
            <c:ext xmlns:c16="http://schemas.microsoft.com/office/drawing/2014/chart" uri="{C3380CC4-5D6E-409C-BE32-E72D297353CC}">
              <c16:uniqueId val="{00000001-46D5-4E82-8E38-70B11F228656}"/>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formatCode="#,##0.00;&quot;△&quot;#,##0.00;&quot;-&quot;">
                  <c:v>9.69</c:v>
                </c:pt>
                <c:pt idx="3" formatCode="#,##0.00;&quot;△&quot;#,##0.00;&quot;-&quot;">
                  <c:v>10.19</c:v>
                </c:pt>
                <c:pt idx="4" formatCode="#,##0.00;&quot;△&quot;#,##0.00;&quot;-&quot;">
                  <c:v>10.47</c:v>
                </c:pt>
              </c:numCache>
            </c:numRef>
          </c:val>
          <c:extLst>
            <c:ext xmlns:c16="http://schemas.microsoft.com/office/drawing/2014/chart" uri="{C3380CC4-5D6E-409C-BE32-E72D297353CC}">
              <c16:uniqueId val="{00000000-22E1-48A2-890F-CA10A7F24101}"/>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8.1999999999999993</c:v>
                </c:pt>
                <c:pt idx="1">
                  <c:v>9.43</c:v>
                </c:pt>
                <c:pt idx="2">
                  <c:v>12.4</c:v>
                </c:pt>
                <c:pt idx="3">
                  <c:v>13.81</c:v>
                </c:pt>
                <c:pt idx="4">
                  <c:v>15.32</c:v>
                </c:pt>
              </c:numCache>
            </c:numRef>
          </c:val>
          <c:smooth val="0"/>
          <c:extLst>
            <c:ext xmlns:c16="http://schemas.microsoft.com/office/drawing/2014/chart" uri="{C3380CC4-5D6E-409C-BE32-E72D297353CC}">
              <c16:uniqueId val="{00000001-22E1-48A2-890F-CA10A7F24101}"/>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165-4EDD-A1B6-C578224DB7AE}"/>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0.59</c:v>
                </c:pt>
                <c:pt idx="1">
                  <c:v>0.68</c:v>
                </c:pt>
                <c:pt idx="2">
                  <c:v>0.9</c:v>
                </c:pt>
                <c:pt idx="3">
                  <c:v>1.19</c:v>
                </c:pt>
                <c:pt idx="4">
                  <c:v>1.4</c:v>
                </c:pt>
              </c:numCache>
            </c:numRef>
          </c:val>
          <c:smooth val="0"/>
          <c:extLst>
            <c:ext xmlns:c16="http://schemas.microsoft.com/office/drawing/2014/chart" uri="{C3380CC4-5D6E-409C-BE32-E72D297353CC}">
              <c16:uniqueId val="{00000001-6165-4EDD-A1B6-C578224DB7AE}"/>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104.74</c:v>
                </c:pt>
                <c:pt idx="1">
                  <c:v>95.31</c:v>
                </c:pt>
                <c:pt idx="2">
                  <c:v>88.5</c:v>
                </c:pt>
                <c:pt idx="3">
                  <c:v>83.05</c:v>
                </c:pt>
                <c:pt idx="4">
                  <c:v>87.15</c:v>
                </c:pt>
              </c:numCache>
            </c:numRef>
          </c:val>
          <c:extLst>
            <c:ext xmlns:c16="http://schemas.microsoft.com/office/drawing/2014/chart" uri="{C3380CC4-5D6E-409C-BE32-E72D297353CC}">
              <c16:uniqueId val="{00000000-4C2B-40EB-80E3-26BBF4E2A6C1}"/>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77.72</c:v>
                </c:pt>
                <c:pt idx="1">
                  <c:v>86.61</c:v>
                </c:pt>
                <c:pt idx="2">
                  <c:v>100.73</c:v>
                </c:pt>
                <c:pt idx="3">
                  <c:v>108.7</c:v>
                </c:pt>
                <c:pt idx="4">
                  <c:v>120.78</c:v>
                </c:pt>
              </c:numCache>
            </c:numRef>
          </c:val>
          <c:smooth val="0"/>
          <c:extLst>
            <c:ext xmlns:c16="http://schemas.microsoft.com/office/drawing/2014/chart" uri="{C3380CC4-5D6E-409C-BE32-E72D297353CC}">
              <c16:uniqueId val="{00000001-4C2B-40EB-80E3-26BBF4E2A6C1}"/>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732.51</c:v>
                </c:pt>
                <c:pt idx="1">
                  <c:v>869.42</c:v>
                </c:pt>
                <c:pt idx="2">
                  <c:v>945.32</c:v>
                </c:pt>
                <c:pt idx="3">
                  <c:v>995.44</c:v>
                </c:pt>
                <c:pt idx="4">
                  <c:v>1096.26</c:v>
                </c:pt>
              </c:numCache>
            </c:numRef>
          </c:val>
          <c:extLst>
            <c:ext xmlns:c16="http://schemas.microsoft.com/office/drawing/2014/chart" uri="{C3380CC4-5D6E-409C-BE32-E72D297353CC}">
              <c16:uniqueId val="{00000000-EBC4-46C7-95F7-B00D13D54442}"/>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485.6</c:v>
                </c:pt>
                <c:pt idx="1">
                  <c:v>463.93</c:v>
                </c:pt>
                <c:pt idx="2">
                  <c:v>481.88</c:v>
                </c:pt>
                <c:pt idx="3">
                  <c:v>460.03</c:v>
                </c:pt>
                <c:pt idx="4">
                  <c:v>447.27</c:v>
                </c:pt>
              </c:numCache>
            </c:numRef>
          </c:val>
          <c:smooth val="0"/>
          <c:extLst>
            <c:ext xmlns:c16="http://schemas.microsoft.com/office/drawing/2014/chart" uri="{C3380CC4-5D6E-409C-BE32-E72D297353CC}">
              <c16:uniqueId val="{00000001-EBC4-46C7-95F7-B00D13D54442}"/>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105.67</c:v>
                </c:pt>
                <c:pt idx="1">
                  <c:v>99.61</c:v>
                </c:pt>
                <c:pt idx="2">
                  <c:v>96.12</c:v>
                </c:pt>
                <c:pt idx="3">
                  <c:v>97.86</c:v>
                </c:pt>
                <c:pt idx="4">
                  <c:v>95.44</c:v>
                </c:pt>
              </c:numCache>
            </c:numRef>
          </c:val>
          <c:extLst>
            <c:ext xmlns:c16="http://schemas.microsoft.com/office/drawing/2014/chart" uri="{C3380CC4-5D6E-409C-BE32-E72D297353CC}">
              <c16:uniqueId val="{00000000-32CD-4826-B37E-8B13BBD5559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99.95</c:v>
                </c:pt>
                <c:pt idx="1">
                  <c:v>103.4</c:v>
                </c:pt>
                <c:pt idx="2">
                  <c:v>101.87</c:v>
                </c:pt>
                <c:pt idx="3">
                  <c:v>101.33</c:v>
                </c:pt>
                <c:pt idx="4">
                  <c:v>101.5</c:v>
                </c:pt>
              </c:numCache>
            </c:numRef>
          </c:val>
          <c:smooth val="0"/>
          <c:extLst>
            <c:ext xmlns:c16="http://schemas.microsoft.com/office/drawing/2014/chart" uri="{C3380CC4-5D6E-409C-BE32-E72D297353CC}">
              <c16:uniqueId val="{00000001-32CD-4826-B37E-8B13BBD5559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131.68</c:v>
                </c:pt>
                <c:pt idx="1">
                  <c:v>140</c:v>
                </c:pt>
                <c:pt idx="2">
                  <c:v>145.52000000000001</c:v>
                </c:pt>
                <c:pt idx="3">
                  <c:v>147.81</c:v>
                </c:pt>
                <c:pt idx="4">
                  <c:v>150.6</c:v>
                </c:pt>
              </c:numCache>
            </c:numRef>
          </c:val>
          <c:extLst>
            <c:ext xmlns:c16="http://schemas.microsoft.com/office/drawing/2014/chart" uri="{C3380CC4-5D6E-409C-BE32-E72D297353CC}">
              <c16:uniqueId val="{00000000-645F-4CE9-87BE-B3AFBE35466D}"/>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110.21</c:v>
                </c:pt>
                <c:pt idx="1">
                  <c:v>110.26</c:v>
                </c:pt>
                <c:pt idx="2">
                  <c:v>111.88</c:v>
                </c:pt>
                <c:pt idx="3">
                  <c:v>114.16</c:v>
                </c:pt>
                <c:pt idx="4">
                  <c:v>114.28</c:v>
                </c:pt>
              </c:numCache>
            </c:numRef>
          </c:val>
          <c:smooth val="0"/>
          <c:extLst>
            <c:ext xmlns:c16="http://schemas.microsoft.com/office/drawing/2014/chart" uri="{C3380CC4-5D6E-409C-BE32-E72D297353CC}">
              <c16:uniqueId val="{00000001-645F-4CE9-87BE-B3AFBE35466D}"/>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109.17</c:v>
                </c:pt>
                <c:pt idx="1">
                  <c:v>113.51</c:v>
                </c:pt>
                <c:pt idx="2">
                  <c:v>85.1</c:v>
                </c:pt>
                <c:pt idx="3">
                  <c:v>79.599999999999994</c:v>
                </c:pt>
                <c:pt idx="4">
                  <c:v>74.56</c:v>
                </c:pt>
              </c:numCache>
            </c:numRef>
          </c:val>
          <c:extLst>
            <c:ext xmlns:c16="http://schemas.microsoft.com/office/drawing/2014/chart" uri="{C3380CC4-5D6E-409C-BE32-E72D297353CC}">
              <c16:uniqueId val="{00000000-8674-4E7C-8D53-3F723A7C0E92}"/>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64.930000000000007</c:v>
                </c:pt>
                <c:pt idx="1">
                  <c:v>65.680000000000007</c:v>
                </c:pt>
                <c:pt idx="2">
                  <c:v>63.62</c:v>
                </c:pt>
                <c:pt idx="3">
                  <c:v>62.65</c:v>
                </c:pt>
                <c:pt idx="4">
                  <c:v>61.96</c:v>
                </c:pt>
              </c:numCache>
            </c:numRef>
          </c:val>
          <c:smooth val="0"/>
          <c:extLst>
            <c:ext xmlns:c16="http://schemas.microsoft.com/office/drawing/2014/chart" uri="{C3380CC4-5D6E-409C-BE32-E72D297353CC}">
              <c16:uniqueId val="{00000001-8674-4E7C-8D53-3F723A7C0E92}"/>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92.66</c:v>
                </c:pt>
                <c:pt idx="1">
                  <c:v>92.79</c:v>
                </c:pt>
                <c:pt idx="2">
                  <c:v>92.25</c:v>
                </c:pt>
                <c:pt idx="3">
                  <c:v>91.52</c:v>
                </c:pt>
                <c:pt idx="4">
                  <c:v>90.77</c:v>
                </c:pt>
              </c:numCache>
            </c:numRef>
          </c:val>
          <c:extLst>
            <c:ext xmlns:c16="http://schemas.microsoft.com/office/drawing/2014/chart" uri="{C3380CC4-5D6E-409C-BE32-E72D297353CC}">
              <c16:uniqueId val="{00000000-4B3F-427C-8F6F-F8AAE9CF8C17}"/>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97.7</c:v>
                </c:pt>
                <c:pt idx="1">
                  <c:v>97.59</c:v>
                </c:pt>
                <c:pt idx="2">
                  <c:v>97.53</c:v>
                </c:pt>
                <c:pt idx="3">
                  <c:v>97.54</c:v>
                </c:pt>
                <c:pt idx="4">
                  <c:v>97.51</c:v>
                </c:pt>
              </c:numCache>
            </c:numRef>
          </c:val>
          <c:smooth val="0"/>
          <c:extLst>
            <c:ext xmlns:c16="http://schemas.microsoft.com/office/drawing/2014/chart" uri="{C3380CC4-5D6E-409C-BE32-E72D297353CC}">
              <c16:uniqueId val="{00000001-4B3F-427C-8F6F-F8AAE9CF8C17}"/>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67" t="str">
        <f>データ!H6</f>
        <v>千葉県　市川市</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3"/>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68" t="s">
        <v>9</v>
      </c>
      <c r="BM7" s="69"/>
      <c r="BN7" s="69"/>
      <c r="BO7" s="69"/>
      <c r="BP7" s="69"/>
      <c r="BQ7" s="69"/>
      <c r="BR7" s="69"/>
      <c r="BS7" s="69"/>
      <c r="BT7" s="69"/>
      <c r="BU7" s="69"/>
      <c r="BV7" s="69"/>
      <c r="BW7" s="69"/>
      <c r="BX7" s="69"/>
      <c r="BY7" s="70"/>
    </row>
    <row r="8" spans="1:78" ht="18.75" customHeight="1" x14ac:dyDescent="0.2">
      <c r="A8" s="2"/>
      <c r="B8" s="64" t="str">
        <f>データ!I6</f>
        <v>法適用</v>
      </c>
      <c r="C8" s="64"/>
      <c r="D8" s="64"/>
      <c r="E8" s="64"/>
      <c r="F8" s="64"/>
      <c r="G8" s="64"/>
      <c r="H8" s="64"/>
      <c r="I8" s="64" t="str">
        <f>データ!J6</f>
        <v>下水道事業</v>
      </c>
      <c r="J8" s="64"/>
      <c r="K8" s="64"/>
      <c r="L8" s="64"/>
      <c r="M8" s="64"/>
      <c r="N8" s="64"/>
      <c r="O8" s="64"/>
      <c r="P8" s="64" t="str">
        <f>データ!K6</f>
        <v>公共下水道</v>
      </c>
      <c r="Q8" s="64"/>
      <c r="R8" s="64"/>
      <c r="S8" s="64"/>
      <c r="T8" s="64"/>
      <c r="U8" s="64"/>
      <c r="V8" s="64"/>
      <c r="W8" s="64" t="str">
        <f>データ!L6</f>
        <v>Aa</v>
      </c>
      <c r="X8" s="64"/>
      <c r="Y8" s="64"/>
      <c r="Z8" s="64"/>
      <c r="AA8" s="64"/>
      <c r="AB8" s="64"/>
      <c r="AC8" s="64"/>
      <c r="AD8" s="65" t="str">
        <f>データ!$M$6</f>
        <v>非設置</v>
      </c>
      <c r="AE8" s="65"/>
      <c r="AF8" s="65"/>
      <c r="AG8" s="65"/>
      <c r="AH8" s="65"/>
      <c r="AI8" s="65"/>
      <c r="AJ8" s="65"/>
      <c r="AK8" s="3"/>
      <c r="AL8" s="45">
        <f>データ!S6</f>
        <v>494720</v>
      </c>
      <c r="AM8" s="45"/>
      <c r="AN8" s="45"/>
      <c r="AO8" s="45"/>
      <c r="AP8" s="45"/>
      <c r="AQ8" s="45"/>
      <c r="AR8" s="45"/>
      <c r="AS8" s="45"/>
      <c r="AT8" s="44">
        <f>データ!T6</f>
        <v>57.44</v>
      </c>
      <c r="AU8" s="44"/>
      <c r="AV8" s="44"/>
      <c r="AW8" s="44"/>
      <c r="AX8" s="44"/>
      <c r="AY8" s="44"/>
      <c r="AZ8" s="44"/>
      <c r="BA8" s="44"/>
      <c r="BB8" s="44">
        <f>データ!U6</f>
        <v>8612.81</v>
      </c>
      <c r="BC8" s="44"/>
      <c r="BD8" s="44"/>
      <c r="BE8" s="44"/>
      <c r="BF8" s="44"/>
      <c r="BG8" s="44"/>
      <c r="BH8" s="44"/>
      <c r="BI8" s="44"/>
      <c r="BJ8" s="3"/>
      <c r="BK8" s="3"/>
      <c r="BL8" s="60" t="s">
        <v>10</v>
      </c>
      <c r="BM8" s="61"/>
      <c r="BN8" s="62" t="s">
        <v>11</v>
      </c>
      <c r="BO8" s="62"/>
      <c r="BP8" s="62"/>
      <c r="BQ8" s="62"/>
      <c r="BR8" s="62"/>
      <c r="BS8" s="62"/>
      <c r="BT8" s="62"/>
      <c r="BU8" s="62"/>
      <c r="BV8" s="62"/>
      <c r="BW8" s="62"/>
      <c r="BX8" s="62"/>
      <c r="BY8" s="63"/>
    </row>
    <row r="9" spans="1:78" ht="18.75" customHeight="1" x14ac:dyDescent="0.2">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46" t="s">
        <v>16</v>
      </c>
      <c r="AE9" s="46"/>
      <c r="AF9" s="46"/>
      <c r="AG9" s="46"/>
      <c r="AH9" s="46"/>
      <c r="AI9" s="46"/>
      <c r="AJ9" s="46"/>
      <c r="AK9" s="3"/>
      <c r="AL9" s="46" t="s">
        <v>17</v>
      </c>
      <c r="AM9" s="46"/>
      <c r="AN9" s="46"/>
      <c r="AO9" s="46"/>
      <c r="AP9" s="46"/>
      <c r="AQ9" s="46"/>
      <c r="AR9" s="46"/>
      <c r="AS9" s="46"/>
      <c r="AT9" s="46" t="s">
        <v>18</v>
      </c>
      <c r="AU9" s="46"/>
      <c r="AV9" s="46"/>
      <c r="AW9" s="46"/>
      <c r="AX9" s="46"/>
      <c r="AY9" s="46"/>
      <c r="AZ9" s="46"/>
      <c r="BA9" s="46"/>
      <c r="BB9" s="46" t="s">
        <v>19</v>
      </c>
      <c r="BC9" s="46"/>
      <c r="BD9" s="46"/>
      <c r="BE9" s="46"/>
      <c r="BF9" s="46"/>
      <c r="BG9" s="46"/>
      <c r="BH9" s="46"/>
      <c r="BI9" s="46"/>
      <c r="BJ9" s="3"/>
      <c r="BK9" s="3"/>
      <c r="BL9" s="47" t="s">
        <v>20</v>
      </c>
      <c r="BM9" s="48"/>
      <c r="BN9" s="49" t="s">
        <v>21</v>
      </c>
      <c r="BO9" s="49"/>
      <c r="BP9" s="49"/>
      <c r="BQ9" s="49"/>
      <c r="BR9" s="49"/>
      <c r="BS9" s="49"/>
      <c r="BT9" s="49"/>
      <c r="BU9" s="49"/>
      <c r="BV9" s="49"/>
      <c r="BW9" s="49"/>
      <c r="BX9" s="49"/>
      <c r="BY9" s="50"/>
    </row>
    <row r="10" spans="1:78" ht="18.75" customHeight="1" x14ac:dyDescent="0.2">
      <c r="A10" s="2"/>
      <c r="B10" s="44" t="str">
        <f>データ!N6</f>
        <v>-</v>
      </c>
      <c r="C10" s="44"/>
      <c r="D10" s="44"/>
      <c r="E10" s="44"/>
      <c r="F10" s="44"/>
      <c r="G10" s="44"/>
      <c r="H10" s="44"/>
      <c r="I10" s="44">
        <f>データ!O6</f>
        <v>55.25</v>
      </c>
      <c r="J10" s="44"/>
      <c r="K10" s="44"/>
      <c r="L10" s="44"/>
      <c r="M10" s="44"/>
      <c r="N10" s="44"/>
      <c r="O10" s="44"/>
      <c r="P10" s="44">
        <f>データ!P6</f>
        <v>80.19</v>
      </c>
      <c r="Q10" s="44"/>
      <c r="R10" s="44"/>
      <c r="S10" s="44"/>
      <c r="T10" s="44"/>
      <c r="U10" s="44"/>
      <c r="V10" s="44"/>
      <c r="W10" s="44">
        <f>データ!Q6</f>
        <v>84.31</v>
      </c>
      <c r="X10" s="44"/>
      <c r="Y10" s="44"/>
      <c r="Z10" s="44"/>
      <c r="AA10" s="44"/>
      <c r="AB10" s="44"/>
      <c r="AC10" s="44"/>
      <c r="AD10" s="45">
        <f>データ!R6</f>
        <v>2634</v>
      </c>
      <c r="AE10" s="45"/>
      <c r="AF10" s="45"/>
      <c r="AG10" s="45"/>
      <c r="AH10" s="45"/>
      <c r="AI10" s="45"/>
      <c r="AJ10" s="45"/>
      <c r="AK10" s="2"/>
      <c r="AL10" s="45">
        <f>データ!V6</f>
        <v>397800</v>
      </c>
      <c r="AM10" s="45"/>
      <c r="AN10" s="45"/>
      <c r="AO10" s="45"/>
      <c r="AP10" s="45"/>
      <c r="AQ10" s="45"/>
      <c r="AR10" s="45"/>
      <c r="AS10" s="45"/>
      <c r="AT10" s="44">
        <f>データ!W6</f>
        <v>25.6</v>
      </c>
      <c r="AU10" s="44"/>
      <c r="AV10" s="44"/>
      <c r="AW10" s="44"/>
      <c r="AX10" s="44"/>
      <c r="AY10" s="44"/>
      <c r="AZ10" s="44"/>
      <c r="BA10" s="44"/>
      <c r="BB10" s="44">
        <f>データ!X6</f>
        <v>15539.06</v>
      </c>
      <c r="BC10" s="44"/>
      <c r="BD10" s="44"/>
      <c r="BE10" s="44"/>
      <c r="BF10" s="44"/>
      <c r="BG10" s="44"/>
      <c r="BH10" s="44"/>
      <c r="BI10" s="44"/>
      <c r="BJ10" s="2"/>
      <c r="BK10" s="2"/>
      <c r="BL10" s="51" t="s">
        <v>22</v>
      </c>
      <c r="BM10" s="52"/>
      <c r="BN10" s="53" t="s">
        <v>23</v>
      </c>
      <c r="BO10" s="53"/>
      <c r="BP10" s="53"/>
      <c r="BQ10" s="53"/>
      <c r="BR10" s="53"/>
      <c r="BS10" s="53"/>
      <c r="BT10" s="53"/>
      <c r="BU10" s="53"/>
      <c r="BV10" s="53"/>
      <c r="BW10" s="53"/>
      <c r="BX10" s="53"/>
      <c r="BY10" s="54"/>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2">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113</v>
      </c>
      <c r="BM16" s="29"/>
      <c r="BN16" s="29"/>
      <c r="BO16" s="29"/>
      <c r="BP16" s="29"/>
      <c r="BQ16" s="29"/>
      <c r="BR16" s="29"/>
      <c r="BS16" s="29"/>
      <c r="BT16" s="29"/>
      <c r="BU16" s="29"/>
      <c r="BV16" s="29"/>
      <c r="BW16" s="29"/>
      <c r="BX16" s="29"/>
      <c r="BY16" s="29"/>
      <c r="BZ16" s="3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114</v>
      </c>
      <c r="BM47" s="29"/>
      <c r="BN47" s="29"/>
      <c r="BO47" s="29"/>
      <c r="BP47" s="29"/>
      <c r="BQ47" s="29"/>
      <c r="BR47" s="29"/>
      <c r="BS47" s="29"/>
      <c r="BT47" s="29"/>
      <c r="BU47" s="29"/>
      <c r="BV47" s="29"/>
      <c r="BW47" s="29"/>
      <c r="BX47" s="29"/>
      <c r="BY47" s="29"/>
      <c r="BZ47" s="3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2">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2">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115</v>
      </c>
      <c r="BM66" s="29"/>
      <c r="BN66" s="29"/>
      <c r="BO66" s="29"/>
      <c r="BP66" s="29"/>
      <c r="BQ66" s="29"/>
      <c r="BR66" s="29"/>
      <c r="BS66" s="29"/>
      <c r="BT66" s="29"/>
      <c r="BU66" s="29"/>
      <c r="BV66" s="29"/>
      <c r="BW66" s="29"/>
      <c r="BX66" s="29"/>
      <c r="BY66" s="29"/>
      <c r="BZ66" s="3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2">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mtgNLVRI0nCysqbReg244wYVnwKNwPvG6WpQyUMqFtSlvOO2jZSOzSq0AqCuQJrbVzgwmRs3gShcN7qA2DkBUQ==" saltValue="a63QW077MaX3hcu+Y6Wi0g=="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122033</v>
      </c>
      <c r="D6" s="19">
        <f t="shared" si="3"/>
        <v>46</v>
      </c>
      <c r="E6" s="19">
        <f t="shared" si="3"/>
        <v>17</v>
      </c>
      <c r="F6" s="19">
        <f t="shared" si="3"/>
        <v>1</v>
      </c>
      <c r="G6" s="19">
        <f t="shared" si="3"/>
        <v>0</v>
      </c>
      <c r="H6" s="19" t="str">
        <f t="shared" si="3"/>
        <v>千葉県　市川市</v>
      </c>
      <c r="I6" s="19" t="str">
        <f t="shared" si="3"/>
        <v>法適用</v>
      </c>
      <c r="J6" s="19" t="str">
        <f t="shared" si="3"/>
        <v>下水道事業</v>
      </c>
      <c r="K6" s="19" t="str">
        <f t="shared" si="3"/>
        <v>公共下水道</v>
      </c>
      <c r="L6" s="19" t="str">
        <f t="shared" si="3"/>
        <v>Aa</v>
      </c>
      <c r="M6" s="19" t="str">
        <f t="shared" si="3"/>
        <v>非設置</v>
      </c>
      <c r="N6" s="20" t="str">
        <f t="shared" si="3"/>
        <v>-</v>
      </c>
      <c r="O6" s="20">
        <f t="shared" si="3"/>
        <v>55.25</v>
      </c>
      <c r="P6" s="20">
        <f t="shared" si="3"/>
        <v>80.19</v>
      </c>
      <c r="Q6" s="20">
        <f t="shared" si="3"/>
        <v>84.31</v>
      </c>
      <c r="R6" s="20">
        <f t="shared" si="3"/>
        <v>2634</v>
      </c>
      <c r="S6" s="20">
        <f t="shared" si="3"/>
        <v>494720</v>
      </c>
      <c r="T6" s="20">
        <f t="shared" si="3"/>
        <v>57.44</v>
      </c>
      <c r="U6" s="20">
        <f t="shared" si="3"/>
        <v>8612.81</v>
      </c>
      <c r="V6" s="20">
        <f t="shared" si="3"/>
        <v>397800</v>
      </c>
      <c r="W6" s="20">
        <f t="shared" si="3"/>
        <v>25.6</v>
      </c>
      <c r="X6" s="20">
        <f t="shared" si="3"/>
        <v>15539.06</v>
      </c>
      <c r="Y6" s="21">
        <f>IF(Y7="",NA(),Y7)</f>
        <v>104.17</v>
      </c>
      <c r="Z6" s="21">
        <f t="shared" ref="Z6:AH6" si="4">IF(Z7="",NA(),Z7)</f>
        <v>99.51</v>
      </c>
      <c r="AA6" s="21">
        <f t="shared" si="4"/>
        <v>97.53</v>
      </c>
      <c r="AB6" s="21">
        <f t="shared" si="4"/>
        <v>99.28</v>
      </c>
      <c r="AC6" s="21">
        <f t="shared" si="4"/>
        <v>97.94</v>
      </c>
      <c r="AD6" s="21">
        <f t="shared" si="4"/>
        <v>107.09</v>
      </c>
      <c r="AE6" s="21">
        <f t="shared" si="4"/>
        <v>107.96</v>
      </c>
      <c r="AF6" s="21">
        <f t="shared" si="4"/>
        <v>107.29</v>
      </c>
      <c r="AG6" s="21">
        <f t="shared" si="4"/>
        <v>106.58</v>
      </c>
      <c r="AH6" s="21">
        <f t="shared" si="4"/>
        <v>106.8</v>
      </c>
      <c r="AI6" s="20" t="str">
        <f>IF(AI7="","",IF(AI7="-","【-】","【"&amp;SUBSTITUTE(TEXT(AI7,"#,##0.00"),"-","△")&amp;"】"))</f>
        <v>【105.36】</v>
      </c>
      <c r="AJ6" s="20">
        <f>IF(AJ7="",NA(),AJ7)</f>
        <v>0</v>
      </c>
      <c r="AK6" s="20">
        <f t="shared" ref="AK6:AS6" si="5">IF(AK7="",NA(),AK7)</f>
        <v>0</v>
      </c>
      <c r="AL6" s="20">
        <f t="shared" si="5"/>
        <v>0</v>
      </c>
      <c r="AM6" s="20">
        <f t="shared" si="5"/>
        <v>0</v>
      </c>
      <c r="AN6" s="20">
        <f t="shared" si="5"/>
        <v>0</v>
      </c>
      <c r="AO6" s="21">
        <f t="shared" si="5"/>
        <v>0.59</v>
      </c>
      <c r="AP6" s="21">
        <f t="shared" si="5"/>
        <v>0.68</v>
      </c>
      <c r="AQ6" s="21">
        <f t="shared" si="5"/>
        <v>0.9</v>
      </c>
      <c r="AR6" s="21">
        <f t="shared" si="5"/>
        <v>1.19</v>
      </c>
      <c r="AS6" s="21">
        <f t="shared" si="5"/>
        <v>1.4</v>
      </c>
      <c r="AT6" s="20" t="str">
        <f>IF(AT7="","",IF(AT7="-","【-】","【"&amp;SUBSTITUTE(TEXT(AT7,"#,##0.00"),"-","△")&amp;"】"))</f>
        <v>【3.12】</v>
      </c>
      <c r="AU6" s="21">
        <f>IF(AU7="",NA(),AU7)</f>
        <v>104.74</v>
      </c>
      <c r="AV6" s="21">
        <f t="shared" ref="AV6:BD6" si="6">IF(AV7="",NA(),AV7)</f>
        <v>95.31</v>
      </c>
      <c r="AW6" s="21">
        <f t="shared" si="6"/>
        <v>88.5</v>
      </c>
      <c r="AX6" s="21">
        <f t="shared" si="6"/>
        <v>83.05</v>
      </c>
      <c r="AY6" s="21">
        <f t="shared" si="6"/>
        <v>87.15</v>
      </c>
      <c r="AZ6" s="21">
        <f t="shared" si="6"/>
        <v>77.72</v>
      </c>
      <c r="BA6" s="21">
        <f t="shared" si="6"/>
        <v>86.61</v>
      </c>
      <c r="BB6" s="21">
        <f t="shared" si="6"/>
        <v>100.73</v>
      </c>
      <c r="BC6" s="21">
        <f t="shared" si="6"/>
        <v>108.7</v>
      </c>
      <c r="BD6" s="21">
        <f t="shared" si="6"/>
        <v>120.78</v>
      </c>
      <c r="BE6" s="20" t="str">
        <f>IF(BE7="","",IF(BE7="-","【-】","【"&amp;SUBSTITUTE(TEXT(BE7,"#,##0.00"),"-","△")&amp;"】"))</f>
        <v>【82.75】</v>
      </c>
      <c r="BF6" s="21">
        <f>IF(BF7="",NA(),BF7)</f>
        <v>732.51</v>
      </c>
      <c r="BG6" s="21">
        <f t="shared" ref="BG6:BO6" si="7">IF(BG7="",NA(),BG7)</f>
        <v>869.42</v>
      </c>
      <c r="BH6" s="21">
        <f t="shared" si="7"/>
        <v>945.32</v>
      </c>
      <c r="BI6" s="21">
        <f t="shared" si="7"/>
        <v>995.44</v>
      </c>
      <c r="BJ6" s="21">
        <f t="shared" si="7"/>
        <v>1096.26</v>
      </c>
      <c r="BK6" s="21">
        <f t="shared" si="7"/>
        <v>485.6</v>
      </c>
      <c r="BL6" s="21">
        <f t="shared" si="7"/>
        <v>463.93</v>
      </c>
      <c r="BM6" s="21">
        <f t="shared" si="7"/>
        <v>481.88</v>
      </c>
      <c r="BN6" s="21">
        <f t="shared" si="7"/>
        <v>460.03</v>
      </c>
      <c r="BO6" s="21">
        <f t="shared" si="7"/>
        <v>447.27</v>
      </c>
      <c r="BP6" s="20" t="str">
        <f>IF(BP7="","",IF(BP7="-","【-】","【"&amp;SUBSTITUTE(TEXT(BP7,"#,##0.00"),"-","△")&amp;"】"))</f>
        <v>【602.56】</v>
      </c>
      <c r="BQ6" s="21">
        <f>IF(BQ7="",NA(),BQ7)</f>
        <v>105.67</v>
      </c>
      <c r="BR6" s="21">
        <f t="shared" ref="BR6:BZ6" si="8">IF(BR7="",NA(),BR7)</f>
        <v>99.61</v>
      </c>
      <c r="BS6" s="21">
        <f t="shared" si="8"/>
        <v>96.12</v>
      </c>
      <c r="BT6" s="21">
        <f t="shared" si="8"/>
        <v>97.86</v>
      </c>
      <c r="BU6" s="21">
        <f t="shared" si="8"/>
        <v>95.44</v>
      </c>
      <c r="BV6" s="21">
        <f t="shared" si="8"/>
        <v>99.95</v>
      </c>
      <c r="BW6" s="21">
        <f t="shared" si="8"/>
        <v>103.4</v>
      </c>
      <c r="BX6" s="21">
        <f t="shared" si="8"/>
        <v>101.87</v>
      </c>
      <c r="BY6" s="21">
        <f t="shared" si="8"/>
        <v>101.33</v>
      </c>
      <c r="BZ6" s="21">
        <f t="shared" si="8"/>
        <v>101.5</v>
      </c>
      <c r="CA6" s="20" t="str">
        <f>IF(CA7="","",IF(CA7="-","【-】","【"&amp;SUBSTITUTE(TEXT(CA7,"#,##0.00"),"-","△")&amp;"】"))</f>
        <v>【97.94】</v>
      </c>
      <c r="CB6" s="21">
        <f>IF(CB7="",NA(),CB7)</f>
        <v>131.68</v>
      </c>
      <c r="CC6" s="21">
        <f t="shared" ref="CC6:CK6" si="9">IF(CC7="",NA(),CC7)</f>
        <v>140</v>
      </c>
      <c r="CD6" s="21">
        <f t="shared" si="9"/>
        <v>145.52000000000001</v>
      </c>
      <c r="CE6" s="21">
        <f t="shared" si="9"/>
        <v>147.81</v>
      </c>
      <c r="CF6" s="21">
        <f t="shared" si="9"/>
        <v>150.6</v>
      </c>
      <c r="CG6" s="21">
        <f t="shared" si="9"/>
        <v>110.21</v>
      </c>
      <c r="CH6" s="21">
        <f t="shared" si="9"/>
        <v>110.26</v>
      </c>
      <c r="CI6" s="21">
        <f t="shared" si="9"/>
        <v>111.88</v>
      </c>
      <c r="CJ6" s="21">
        <f t="shared" si="9"/>
        <v>114.16</v>
      </c>
      <c r="CK6" s="21">
        <f t="shared" si="9"/>
        <v>114.28</v>
      </c>
      <c r="CL6" s="20" t="str">
        <f>IF(CL7="","",IF(CL7="-","【-】","【"&amp;SUBSTITUTE(TEXT(CL7,"#,##0.00"),"-","△")&amp;"】"))</f>
        <v>【140.98】</v>
      </c>
      <c r="CM6" s="21">
        <f>IF(CM7="",NA(),CM7)</f>
        <v>109.17</v>
      </c>
      <c r="CN6" s="21">
        <f t="shared" ref="CN6:CV6" si="10">IF(CN7="",NA(),CN7)</f>
        <v>113.51</v>
      </c>
      <c r="CO6" s="21">
        <f t="shared" si="10"/>
        <v>85.1</v>
      </c>
      <c r="CP6" s="21">
        <f t="shared" si="10"/>
        <v>79.599999999999994</v>
      </c>
      <c r="CQ6" s="21">
        <f t="shared" si="10"/>
        <v>74.56</v>
      </c>
      <c r="CR6" s="21">
        <f t="shared" si="10"/>
        <v>64.930000000000007</v>
      </c>
      <c r="CS6" s="21">
        <f t="shared" si="10"/>
        <v>65.680000000000007</v>
      </c>
      <c r="CT6" s="21">
        <f t="shared" si="10"/>
        <v>63.62</v>
      </c>
      <c r="CU6" s="21">
        <f t="shared" si="10"/>
        <v>62.65</v>
      </c>
      <c r="CV6" s="21">
        <f t="shared" si="10"/>
        <v>61.96</v>
      </c>
      <c r="CW6" s="20" t="str">
        <f>IF(CW7="","",IF(CW7="-","【-】","【"&amp;SUBSTITUTE(TEXT(CW7,"#,##0.00"),"-","△")&amp;"】"))</f>
        <v>【60.13】</v>
      </c>
      <c r="CX6" s="21">
        <f>IF(CX7="",NA(),CX7)</f>
        <v>92.66</v>
      </c>
      <c r="CY6" s="21">
        <f t="shared" ref="CY6:DG6" si="11">IF(CY7="",NA(),CY7)</f>
        <v>92.79</v>
      </c>
      <c r="CZ6" s="21">
        <f t="shared" si="11"/>
        <v>92.25</v>
      </c>
      <c r="DA6" s="21">
        <f t="shared" si="11"/>
        <v>91.52</v>
      </c>
      <c r="DB6" s="21">
        <f t="shared" si="11"/>
        <v>90.77</v>
      </c>
      <c r="DC6" s="21">
        <f t="shared" si="11"/>
        <v>97.7</v>
      </c>
      <c r="DD6" s="21">
        <f t="shared" si="11"/>
        <v>97.59</v>
      </c>
      <c r="DE6" s="21">
        <f t="shared" si="11"/>
        <v>97.53</v>
      </c>
      <c r="DF6" s="21">
        <f t="shared" si="11"/>
        <v>97.54</v>
      </c>
      <c r="DG6" s="21">
        <f t="shared" si="11"/>
        <v>97.51</v>
      </c>
      <c r="DH6" s="20" t="str">
        <f>IF(DH7="","",IF(DH7="-","【-】","【"&amp;SUBSTITUTE(TEXT(DH7,"#,##0.00"),"-","△")&amp;"】"))</f>
        <v>【96.00】</v>
      </c>
      <c r="DI6" s="21">
        <f>IF(DI7="",NA(),DI7)</f>
        <v>9.5500000000000007</v>
      </c>
      <c r="DJ6" s="21">
        <f t="shared" ref="DJ6:DR6" si="12">IF(DJ7="",NA(),DJ7)</f>
        <v>12.07</v>
      </c>
      <c r="DK6" s="21">
        <f t="shared" si="12"/>
        <v>14.53</v>
      </c>
      <c r="DL6" s="21">
        <f t="shared" si="12"/>
        <v>16.72</v>
      </c>
      <c r="DM6" s="21">
        <f t="shared" si="12"/>
        <v>18.329999999999998</v>
      </c>
      <c r="DN6" s="21">
        <f t="shared" si="12"/>
        <v>23.38</v>
      </c>
      <c r="DO6" s="21">
        <f t="shared" si="12"/>
        <v>24.59</v>
      </c>
      <c r="DP6" s="21">
        <f t="shared" si="12"/>
        <v>26.87</v>
      </c>
      <c r="DQ6" s="21">
        <f t="shared" si="12"/>
        <v>29.31</v>
      </c>
      <c r="DR6" s="21">
        <f t="shared" si="12"/>
        <v>31.67</v>
      </c>
      <c r="DS6" s="20" t="str">
        <f>IF(DS7="","",IF(DS7="-","【-】","【"&amp;SUBSTITUTE(TEXT(DS7,"#,##0.00"),"-","△")&amp;"】"))</f>
        <v>【42.20】</v>
      </c>
      <c r="DT6" s="20">
        <f>IF(DT7="",NA(),DT7)</f>
        <v>0</v>
      </c>
      <c r="DU6" s="20">
        <f t="shared" ref="DU6:EC6" si="13">IF(DU7="",NA(),DU7)</f>
        <v>0</v>
      </c>
      <c r="DV6" s="21">
        <f t="shared" si="13"/>
        <v>9.69</v>
      </c>
      <c r="DW6" s="21">
        <f t="shared" si="13"/>
        <v>10.19</v>
      </c>
      <c r="DX6" s="21">
        <f t="shared" si="13"/>
        <v>10.47</v>
      </c>
      <c r="DY6" s="21">
        <f t="shared" si="13"/>
        <v>8.1999999999999993</v>
      </c>
      <c r="DZ6" s="21">
        <f t="shared" si="13"/>
        <v>9.43</v>
      </c>
      <c r="EA6" s="21">
        <f t="shared" si="13"/>
        <v>12.4</v>
      </c>
      <c r="EB6" s="21">
        <f t="shared" si="13"/>
        <v>13.81</v>
      </c>
      <c r="EC6" s="21">
        <f t="shared" si="13"/>
        <v>15.32</v>
      </c>
      <c r="ED6" s="20" t="str">
        <f>IF(ED7="","",IF(ED7="-","【-】","【"&amp;SUBSTITUTE(TEXT(ED7,"#,##0.00"),"-","△")&amp;"】"))</f>
        <v>【9.46】</v>
      </c>
      <c r="EE6" s="21">
        <f>IF(EE7="",NA(),EE7)</f>
        <v>0.02</v>
      </c>
      <c r="EF6" s="21">
        <f t="shared" ref="EF6:EN6" si="14">IF(EF7="",NA(),EF7)</f>
        <v>0.02</v>
      </c>
      <c r="EG6" s="20">
        <f t="shared" si="14"/>
        <v>0</v>
      </c>
      <c r="EH6" s="20">
        <f t="shared" si="14"/>
        <v>0</v>
      </c>
      <c r="EI6" s="20">
        <f t="shared" si="14"/>
        <v>0</v>
      </c>
      <c r="EJ6" s="21">
        <f t="shared" si="14"/>
        <v>0.14000000000000001</v>
      </c>
      <c r="EK6" s="21">
        <f t="shared" si="14"/>
        <v>0.15</v>
      </c>
      <c r="EL6" s="21">
        <f t="shared" si="14"/>
        <v>0.16</v>
      </c>
      <c r="EM6" s="21">
        <f t="shared" si="14"/>
        <v>0.16</v>
      </c>
      <c r="EN6" s="21">
        <f t="shared" si="14"/>
        <v>0.16</v>
      </c>
      <c r="EO6" s="20" t="str">
        <f>IF(EO7="","",IF(EO7="-","【-】","【"&amp;SUBSTITUTE(TEXT(EO7,"#,##0.00"),"-","△")&amp;"】"))</f>
        <v>【0.19】</v>
      </c>
    </row>
    <row r="7" spans="1:148" s="22" customFormat="1" x14ac:dyDescent="0.2">
      <c r="A7" s="14"/>
      <c r="B7" s="23">
        <v>2024</v>
      </c>
      <c r="C7" s="23">
        <v>122033</v>
      </c>
      <c r="D7" s="23">
        <v>46</v>
      </c>
      <c r="E7" s="23">
        <v>17</v>
      </c>
      <c r="F7" s="23">
        <v>1</v>
      </c>
      <c r="G7" s="23">
        <v>0</v>
      </c>
      <c r="H7" s="23" t="s">
        <v>96</v>
      </c>
      <c r="I7" s="23" t="s">
        <v>97</v>
      </c>
      <c r="J7" s="23" t="s">
        <v>98</v>
      </c>
      <c r="K7" s="23" t="s">
        <v>99</v>
      </c>
      <c r="L7" s="23" t="s">
        <v>100</v>
      </c>
      <c r="M7" s="23" t="s">
        <v>101</v>
      </c>
      <c r="N7" s="24" t="s">
        <v>102</v>
      </c>
      <c r="O7" s="24">
        <v>55.25</v>
      </c>
      <c r="P7" s="24">
        <v>80.19</v>
      </c>
      <c r="Q7" s="24">
        <v>84.31</v>
      </c>
      <c r="R7" s="24">
        <v>2634</v>
      </c>
      <c r="S7" s="24">
        <v>494720</v>
      </c>
      <c r="T7" s="24">
        <v>57.44</v>
      </c>
      <c r="U7" s="24">
        <v>8612.81</v>
      </c>
      <c r="V7" s="24">
        <v>397800</v>
      </c>
      <c r="W7" s="24">
        <v>25.6</v>
      </c>
      <c r="X7" s="24">
        <v>15539.06</v>
      </c>
      <c r="Y7" s="24">
        <v>104.17</v>
      </c>
      <c r="Z7" s="24">
        <v>99.51</v>
      </c>
      <c r="AA7" s="24">
        <v>97.53</v>
      </c>
      <c r="AB7" s="24">
        <v>99.28</v>
      </c>
      <c r="AC7" s="24">
        <v>97.94</v>
      </c>
      <c r="AD7" s="24">
        <v>107.09</v>
      </c>
      <c r="AE7" s="24">
        <v>107.96</v>
      </c>
      <c r="AF7" s="24">
        <v>107.29</v>
      </c>
      <c r="AG7" s="24">
        <v>106.58</v>
      </c>
      <c r="AH7" s="24">
        <v>106.8</v>
      </c>
      <c r="AI7" s="24">
        <v>105.36</v>
      </c>
      <c r="AJ7" s="24">
        <v>0</v>
      </c>
      <c r="AK7" s="24">
        <v>0</v>
      </c>
      <c r="AL7" s="24">
        <v>0</v>
      </c>
      <c r="AM7" s="24">
        <v>0</v>
      </c>
      <c r="AN7" s="24">
        <v>0</v>
      </c>
      <c r="AO7" s="24">
        <v>0.59</v>
      </c>
      <c r="AP7" s="24">
        <v>0.68</v>
      </c>
      <c r="AQ7" s="24">
        <v>0.9</v>
      </c>
      <c r="AR7" s="24">
        <v>1.19</v>
      </c>
      <c r="AS7" s="24">
        <v>1.4</v>
      </c>
      <c r="AT7" s="24">
        <v>3.12</v>
      </c>
      <c r="AU7" s="24">
        <v>104.74</v>
      </c>
      <c r="AV7" s="24">
        <v>95.31</v>
      </c>
      <c r="AW7" s="24">
        <v>88.5</v>
      </c>
      <c r="AX7" s="24">
        <v>83.05</v>
      </c>
      <c r="AY7" s="24">
        <v>87.15</v>
      </c>
      <c r="AZ7" s="24">
        <v>77.72</v>
      </c>
      <c r="BA7" s="24">
        <v>86.61</v>
      </c>
      <c r="BB7" s="24">
        <v>100.73</v>
      </c>
      <c r="BC7" s="24">
        <v>108.7</v>
      </c>
      <c r="BD7" s="24">
        <v>120.78</v>
      </c>
      <c r="BE7" s="24">
        <v>82.75</v>
      </c>
      <c r="BF7" s="24">
        <v>732.51</v>
      </c>
      <c r="BG7" s="24">
        <v>869.42</v>
      </c>
      <c r="BH7" s="24">
        <v>945.32</v>
      </c>
      <c r="BI7" s="24">
        <v>995.44</v>
      </c>
      <c r="BJ7" s="24">
        <v>1096.26</v>
      </c>
      <c r="BK7" s="24">
        <v>485.6</v>
      </c>
      <c r="BL7" s="24">
        <v>463.93</v>
      </c>
      <c r="BM7" s="24">
        <v>481.88</v>
      </c>
      <c r="BN7" s="24">
        <v>460.03</v>
      </c>
      <c r="BO7" s="24">
        <v>447.27</v>
      </c>
      <c r="BP7" s="24">
        <v>602.55999999999995</v>
      </c>
      <c r="BQ7" s="24">
        <v>105.67</v>
      </c>
      <c r="BR7" s="24">
        <v>99.61</v>
      </c>
      <c r="BS7" s="24">
        <v>96.12</v>
      </c>
      <c r="BT7" s="24">
        <v>97.86</v>
      </c>
      <c r="BU7" s="24">
        <v>95.44</v>
      </c>
      <c r="BV7" s="24">
        <v>99.95</v>
      </c>
      <c r="BW7" s="24">
        <v>103.4</v>
      </c>
      <c r="BX7" s="24">
        <v>101.87</v>
      </c>
      <c r="BY7" s="24">
        <v>101.33</v>
      </c>
      <c r="BZ7" s="24">
        <v>101.5</v>
      </c>
      <c r="CA7" s="24">
        <v>97.94</v>
      </c>
      <c r="CB7" s="24">
        <v>131.68</v>
      </c>
      <c r="CC7" s="24">
        <v>140</v>
      </c>
      <c r="CD7" s="24">
        <v>145.52000000000001</v>
      </c>
      <c r="CE7" s="24">
        <v>147.81</v>
      </c>
      <c r="CF7" s="24">
        <v>150.6</v>
      </c>
      <c r="CG7" s="24">
        <v>110.21</v>
      </c>
      <c r="CH7" s="24">
        <v>110.26</v>
      </c>
      <c r="CI7" s="24">
        <v>111.88</v>
      </c>
      <c r="CJ7" s="24">
        <v>114.16</v>
      </c>
      <c r="CK7" s="24">
        <v>114.28</v>
      </c>
      <c r="CL7" s="24">
        <v>140.97999999999999</v>
      </c>
      <c r="CM7" s="24">
        <v>109.17</v>
      </c>
      <c r="CN7" s="24">
        <v>113.51</v>
      </c>
      <c r="CO7" s="24">
        <v>85.1</v>
      </c>
      <c r="CP7" s="24">
        <v>79.599999999999994</v>
      </c>
      <c r="CQ7" s="24">
        <v>74.56</v>
      </c>
      <c r="CR7" s="24">
        <v>64.930000000000007</v>
      </c>
      <c r="CS7" s="24">
        <v>65.680000000000007</v>
      </c>
      <c r="CT7" s="24">
        <v>63.62</v>
      </c>
      <c r="CU7" s="24">
        <v>62.65</v>
      </c>
      <c r="CV7" s="24">
        <v>61.96</v>
      </c>
      <c r="CW7" s="24">
        <v>60.13</v>
      </c>
      <c r="CX7" s="24">
        <v>92.66</v>
      </c>
      <c r="CY7" s="24">
        <v>92.79</v>
      </c>
      <c r="CZ7" s="24">
        <v>92.25</v>
      </c>
      <c r="DA7" s="24">
        <v>91.52</v>
      </c>
      <c r="DB7" s="24">
        <v>90.77</v>
      </c>
      <c r="DC7" s="24">
        <v>97.7</v>
      </c>
      <c r="DD7" s="24">
        <v>97.59</v>
      </c>
      <c r="DE7" s="24">
        <v>97.53</v>
      </c>
      <c r="DF7" s="24">
        <v>97.54</v>
      </c>
      <c r="DG7" s="24">
        <v>97.51</v>
      </c>
      <c r="DH7" s="24">
        <v>96</v>
      </c>
      <c r="DI7" s="24">
        <v>9.5500000000000007</v>
      </c>
      <c r="DJ7" s="24">
        <v>12.07</v>
      </c>
      <c r="DK7" s="24">
        <v>14.53</v>
      </c>
      <c r="DL7" s="24">
        <v>16.72</v>
      </c>
      <c r="DM7" s="24">
        <v>18.329999999999998</v>
      </c>
      <c r="DN7" s="24">
        <v>23.38</v>
      </c>
      <c r="DO7" s="24">
        <v>24.59</v>
      </c>
      <c r="DP7" s="24">
        <v>26.87</v>
      </c>
      <c r="DQ7" s="24">
        <v>29.31</v>
      </c>
      <c r="DR7" s="24">
        <v>31.67</v>
      </c>
      <c r="DS7" s="24">
        <v>42.2</v>
      </c>
      <c r="DT7" s="24">
        <v>0</v>
      </c>
      <c r="DU7" s="24">
        <v>0</v>
      </c>
      <c r="DV7" s="24">
        <v>9.69</v>
      </c>
      <c r="DW7" s="24">
        <v>10.19</v>
      </c>
      <c r="DX7" s="24">
        <v>10.47</v>
      </c>
      <c r="DY7" s="24">
        <v>8.1999999999999993</v>
      </c>
      <c r="DZ7" s="24">
        <v>9.43</v>
      </c>
      <c r="EA7" s="24">
        <v>12.4</v>
      </c>
      <c r="EB7" s="24">
        <v>13.81</v>
      </c>
      <c r="EC7" s="24">
        <v>15.32</v>
      </c>
      <c r="ED7" s="24">
        <v>9.4600000000000009</v>
      </c>
      <c r="EE7" s="24">
        <v>0.02</v>
      </c>
      <c r="EF7" s="24">
        <v>0.02</v>
      </c>
      <c r="EG7" s="24">
        <v>0</v>
      </c>
      <c r="EH7" s="24">
        <v>0</v>
      </c>
      <c r="EI7" s="24">
        <v>0</v>
      </c>
      <c r="EJ7" s="24">
        <v>0.14000000000000001</v>
      </c>
      <c r="EK7" s="24">
        <v>0.15</v>
      </c>
      <c r="EL7" s="24">
        <v>0.16</v>
      </c>
      <c r="EM7" s="24">
        <v>0.16</v>
      </c>
      <c r="EN7" s="24">
        <v>0.16</v>
      </c>
      <c r="EO7" s="24">
        <v>0.19</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111</v>
      </c>
      <c r="D13" t="s">
        <v>110</v>
      </c>
      <c r="E13" t="s">
        <v>111</v>
      </c>
      <c r="F13" t="s">
        <v>110</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2026-01-16T05:57:33Z</cp:lastPrinted>
  <dcterms:created xsi:type="dcterms:W3CDTF">2025-12-23T05:59:02Z</dcterms:created>
  <dcterms:modified xsi:type="dcterms:W3CDTF">2026-02-16T06:48:00Z</dcterms:modified>
  <cp:category/>
</cp:coreProperties>
</file>