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chonan.local\共有\08産業振興課\★H20（産業振興課）\集落排水係\12.メール\H28年度\未報告\H28.2.10公営企業に係る「経営比較分析表」の再配布について\報告内容\"/>
    </mc:Choice>
  </mc:AlternateContent>
  <workbookProtection workbookPassword="8649" lockStructure="1"/>
  <bookViews>
    <workbookView xWindow="245" yWindow="54" windowWidth="14943" windowHeight="7879"/>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<sst xmlns="http://schemas.openxmlformats.org/spreadsheetml/2006/main" count="221" uniqueCount="111">
  <si>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</si>
  <si>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</si>
  <si>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</si>
  <si>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</si>
  <si>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</si>
  <si>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</si>
  <si>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</si>
  <si>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</si>
  <si>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</si>
  <si>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</si>
  <si>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</si>
  <si>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</si>
  <si>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</si>
  <si>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</si>
  <si>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</si>
  <si>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</si>
  <si>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</si>
  <si>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</si>
  <si>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</si>
  <si>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</si>
  <si>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</si>
  <si>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</si>
  <si>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</si>
  <si>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</si>
  <si>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</si>
  <si>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</si>
  <si>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</si>
  <si>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</si>
  <si>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</si>
  <si>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</si>
  <si>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</si>
  <si>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</si>
  <si>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</si>
  <si>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</si>
  <si>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</si>
  <si>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</si>
  <si>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</si>
  <si>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</si>
  <si>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</si>
  <si>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</si>
  <si>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</si>
  <si>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</si>
  <si>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</si>
  <si>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</si>
  <si>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</si>
  <si>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</si>
  <si>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</si>
  <si>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</si>
  <si>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</si>
  <si>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</si>
  <si>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</si>
  <si>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</si>
  <si>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</si>
  <si>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</si>
  <si>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</si>
  <si>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</si>
  <si>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</si>
  <si>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</si>
  <si>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</si>
  <si>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</si>
  <si>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</si>
  <si>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</si>
  <si>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</si>
  <si>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</si>
  <si>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</si>
  <si>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</si>
  <si>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</si>
  <si>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</si>
  <si>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</si>
  <si>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</si>
  <si>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</si>
  <si>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</si>
  <si>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</si>
  <si>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</si>
  <si>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</si>
  <si>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</si>
  <si>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</si>
  <si>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</si>
  <si>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</si>
  <si>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</si>
  <si>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</si>
  <si>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</si>
  <si>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</si>
  <si>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</si>
  <si>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</si>
  <si>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</si>
  <si>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</si>
  <si>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</si>
  <si>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</si>
  <si>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</si>
  <si>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</si>
  <si>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</si>
  <si>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</si>
  <si>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</si>
  <si>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</si>
  <si>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</si>
  <si>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長南町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</si>
  <si>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</si>
  <si>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</si>
  <si>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</si>
  <si>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</si>
  <si>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</si>
  <si>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</si>
  <si>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</si>
  <si>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</si>
  <si>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</si>
  <si>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</si>
  <si>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</si>
  <si>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・残債があるため、収支比率は30％台に留まっている。
・処理人口の減少により総収入も減少しており、経費回収率は平均よりも低い値に留まっている。
・設備も更新時期を迎えており今後支出の増大が予想される。
・施設利用率は高い値を示しているものの、処理水原価（円）は平均よりも高価な値を示しており他市町村よりも処理費用が高い事が分かる。
・水洗化率はH26より1.14点減少しているが、これはH27の宅地造成に伴い未接続の世帯が増えたためである。
・企業債残高対事業規模比率は平均値よりも約380％増と高い値ではあるが、当町では償還計画通りに返済を行っている。</t>
    <rPh sb="1" eb="3">
      <t>ザンサイ</t>
    </rPh>
    <rPh sb="9" eb="11">
      <t>シュウシ</t>
    </rPh>
    <rPh sb="11" eb="13">
      <t>ヒリツ</t>
    </rPh>
    <rPh sb="17" eb="18">
      <t>ダイ</t>
    </rPh>
    <rPh sb="19" eb="20">
      <t>トド</t>
    </rPh>
    <rPh sb="28" eb="30">
      <t>ショリ</t>
    </rPh>
    <rPh sb="30" eb="32">
      <t>ジンコウ</t>
    </rPh>
    <rPh sb="33" eb="35">
      <t>ゲンショウ</t>
    </rPh>
    <rPh sb="38" eb="41">
      <t>ソウシュウニュウ</t>
    </rPh>
    <rPh sb="42" eb="44">
      <t>ゲンショウ</t>
    </rPh>
    <rPh sb="49" eb="51">
      <t>ケイヒ</t>
    </rPh>
    <rPh sb="51" eb="53">
      <t>カイシュウ</t>
    </rPh>
    <rPh sb="53" eb="54">
      <t>リツ</t>
    </rPh>
    <rPh sb="55" eb="57">
      <t>ヘイキン</t>
    </rPh>
    <rPh sb="60" eb="61">
      <t>ヒク</t>
    </rPh>
    <rPh sb="62" eb="63">
      <t>アタイ</t>
    </rPh>
    <rPh sb="64" eb="65">
      <t>トド</t>
    </rPh>
    <rPh sb="73" eb="75">
      <t>セツビ</t>
    </rPh>
    <rPh sb="76" eb="78">
      <t>コウシン</t>
    </rPh>
    <rPh sb="78" eb="80">
      <t>ジキ</t>
    </rPh>
    <rPh sb="81" eb="82">
      <t>ムカ</t>
    </rPh>
    <rPh sb="86" eb="88">
      <t>コンゴ</t>
    </rPh>
    <rPh sb="88" eb="90">
      <t>シシュツ</t>
    </rPh>
    <rPh sb="91" eb="93">
      <t>ゾウダイ</t>
    </rPh>
    <rPh sb="94" eb="96">
      <t>ヨソウ</t>
    </rPh>
    <rPh sb="102" eb="104">
      <t>シセツ</t>
    </rPh>
    <rPh sb="104" eb="107">
      <t>リヨウリツ</t>
    </rPh>
    <rPh sb="108" eb="109">
      <t>タカ</t>
    </rPh>
    <rPh sb="110" eb="111">
      <t>アタイ</t>
    </rPh>
    <rPh sb="112" eb="113">
      <t>シメ</t>
    </rPh>
    <rPh sb="121" eb="123">
      <t>ショリ</t>
    </rPh>
    <rPh sb="123" eb="124">
      <t>スイ</t>
    </rPh>
    <rPh sb="124" eb="126">
      <t>ゲンカ</t>
    </rPh>
    <rPh sb="127" eb="128">
      <t>エン</t>
    </rPh>
    <rPh sb="130" eb="132">
      <t>ヘイキン</t>
    </rPh>
    <rPh sb="135" eb="137">
      <t>コウカ</t>
    </rPh>
    <rPh sb="138" eb="139">
      <t>アタイ</t>
    </rPh>
    <rPh sb="140" eb="141">
      <t>シメ</t>
    </rPh>
    <rPh sb="145" eb="146">
      <t>タ</t>
    </rPh>
    <rPh sb="146" eb="149">
      <t>シチョウソン</t>
    </rPh>
    <rPh sb="152" eb="154">
      <t>ショリ</t>
    </rPh>
    <rPh sb="154" eb="156">
      <t>ヒヨウ</t>
    </rPh>
    <rPh sb="157" eb="158">
      <t>タカ</t>
    </rPh>
    <rPh sb="159" eb="160">
      <t>コト</t>
    </rPh>
    <rPh sb="161" eb="162">
      <t>ワ</t>
    </rPh>
    <rPh sb="167" eb="170">
      <t>スイセンカ</t>
    </rPh>
    <rPh sb="170" eb="171">
      <t>リツ</t>
    </rPh>
    <rPh sb="181" eb="182">
      <t>テン</t>
    </rPh>
    <rPh sb="182" eb="184">
      <t>ゲンショウ</t>
    </rPh>
    <rPh sb="197" eb="199">
      <t>タクチ</t>
    </rPh>
    <rPh sb="199" eb="201">
      <t>ゾウセイ</t>
    </rPh>
    <rPh sb="202" eb="203">
      <t>トモナ</t>
    </rPh>
    <rPh sb="204" eb="207">
      <t>ミセツゾク</t>
    </rPh>
    <rPh sb="208" eb="210">
      <t>セタイ</t>
    </rPh>
    <rPh sb="211" eb="212">
      <t>フ</t>
    </rPh>
    <phoneticPr fontId="4"/>
  </si>
  <si>
    <t>・供用開始19年を経過した区域もあるため、必要に応じた改善が必要である。</t>
    <rPh sb="1" eb="3">
      <t>キョウヨウ</t>
    </rPh>
    <rPh sb="3" eb="5">
      <t>カイシ</t>
    </rPh>
    <rPh sb="7" eb="8">
      <t>ネン</t>
    </rPh>
    <rPh sb="9" eb="11">
      <t>ケイカ</t>
    </rPh>
    <rPh sb="13" eb="15">
      <t>クイキ</t>
    </rPh>
    <rPh sb="21" eb="23">
      <t>ヒツヨウ</t>
    </rPh>
    <rPh sb="24" eb="25">
      <t>オウ</t>
    </rPh>
    <rPh sb="27" eb="29">
      <t>カイゼン</t>
    </rPh>
    <rPh sb="30" eb="32">
      <t>ヒツヨウ</t>
    </rPh>
    <phoneticPr fontId="4"/>
  </si>
  <si>
    <t>・処理人口の減少と施設設備の更新時期を迎えており、増大するであろう支出に見合った収入の確保が厳しくなっている。
・今後の施設維持のためにも収入を増やす、支出を抑える取り組みが必要である。（汚泥乾燥機の賃貸、電力契約、処理施設機器の見直し等）</t>
    <rPh sb="1" eb="3">
      <t>ショリ</t>
    </rPh>
    <rPh sb="3" eb="5">
      <t>ジンコウ</t>
    </rPh>
    <rPh sb="6" eb="8">
      <t>ゲンショウ</t>
    </rPh>
    <rPh sb="9" eb="11">
      <t>シセツ</t>
    </rPh>
    <rPh sb="11" eb="13">
      <t>セツビ</t>
    </rPh>
    <rPh sb="14" eb="16">
      <t>コウシン</t>
    </rPh>
    <rPh sb="16" eb="18">
      <t>ジキ</t>
    </rPh>
    <rPh sb="19" eb="20">
      <t>ムカ</t>
    </rPh>
    <rPh sb="25" eb="27">
      <t>ゾウダイ</t>
    </rPh>
    <rPh sb="33" eb="35">
      <t>シシュツ</t>
    </rPh>
    <rPh sb="36" eb="38">
      <t>ミア</t>
    </rPh>
    <rPh sb="40" eb="42">
      <t>シュウニュウ</t>
    </rPh>
    <rPh sb="43" eb="45">
      <t>カクホ</t>
    </rPh>
    <rPh sb="46" eb="47">
      <t>キビ</t>
    </rPh>
    <rPh sb="57" eb="59">
      <t>コンゴ</t>
    </rPh>
    <rPh sb="60" eb="62">
      <t>シセツ</t>
    </rPh>
    <rPh sb="62" eb="64">
      <t>イジ</t>
    </rPh>
    <rPh sb="69" eb="71">
      <t>シュウニュウ</t>
    </rPh>
    <rPh sb="72" eb="73">
      <t>フ</t>
    </rPh>
    <rPh sb="76" eb="78">
      <t>シシュツ</t>
    </rPh>
    <rPh sb="79" eb="80">
      <t>オサ</t>
    </rPh>
    <rPh sb="82" eb="83">
      <t>ト</t>
    </rPh>
    <rPh sb="84" eb="85">
      <t>ク</t>
    </rPh>
    <rPh sb="87" eb="89">
      <t>ヒツヨウ</t>
    </rPh>
    <rPh sb="94" eb="96">
      <t>オデイ</t>
    </rPh>
    <rPh sb="96" eb="98">
      <t>カンソウ</t>
    </rPh>
    <rPh sb="98" eb="99">
      <t>キ</t>
    </rPh>
    <rPh sb="100" eb="102">
      <t>チンタイ</t>
    </rPh>
    <rPh sb="103" eb="105">
      <t>デンリョク</t>
    </rPh>
    <rPh sb="105" eb="107">
      <t>ケイヤク</t>
    </rPh>
    <rPh sb="108" eb="110">
      <t>ショリ</t>
    </rPh>
    <rPh sb="110" eb="112">
      <t>シセツ</t>
    </rPh>
    <rPh sb="112" eb="114">
      <t>キキ</t>
    </rPh>
    <rPh sb="115" eb="117">
      <t>ミナオ</t>
    </rPh>
    <rPh sb="118" eb="119">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</si>
</sst>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371040"/>
        <c:axId val="14425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8371040"/>
        <c:axId val="144259824"/>
      </c:lineChart>
      <c:dateAx>
        <c:axId val="98371040"/>
        <c:scaling>
          <c:orientation val="minMax"/>
        </c:scaling>
        <c:delete val="1"/>
        <c:axPos val="b"/>
        <c:numFmt formatCode="ge" sourceLinked="1"/>
        <c:majorTickMark val="none"/>
        <c:minorTickMark val="none"/>
        <c:tickLblPos val="none"/>
        <c:crossAx val="144259824"/>
        <c:crosses val="autoZero"/>
        <c:auto val="1"/>
        <c:lblOffset val="100"/>
        <c:baseTimeUnit val="years"/>
      </c:dateAx>
      <c:valAx>
        <c:axId val="14425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45607040"/>
        <c:axId val="14560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45607040"/>
        <c:axId val="145607432"/>
      </c:lineChart>
      <c:dateAx>
        <c:axId val="145607040"/>
        <c:scaling>
          <c:orientation val="minMax"/>
        </c:scaling>
        <c:delete val="1"/>
        <c:axPos val="b"/>
        <c:numFmt formatCode="ge" sourceLinked="1"/>
        <c:majorTickMark val="none"/>
        <c:minorTickMark val="none"/>
        <c:tickLblPos val="none"/>
        <c:crossAx val="145607432"/>
        <c:crosses val="autoZero"/>
        <c:auto val="1"/>
        <c:lblOffset val="100"/>
        <c:baseTimeUnit val="years"/>
      </c:dateAx>
      <c:valAx>
        <c:axId val="14560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0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77.959999999999994</c:v>
                </c:pt>
                <c:pt idx="1">
                  <c:v>78.16</c:v>
                </c:pt>
                <c:pt idx="2">
                  <c:v>75.709999999999994</c:v>
                </c:pt>
                <c:pt idx="3">
                  <c:v>78.66</c:v>
                </c:pt>
                <c:pt idx="4">
                  <c:v>77.52</c:v>
                </c:pt>
              </c:numCache>
            </c:numRef>
          </c:val>
        </c:ser>
        <c:dLbls>
          <c:showLegendKey val="0"/>
          <c:showVal val="0"/>
          <c:showCatName val="0"/>
          <c:showSerName val="0"/>
          <c:showPercent val="0"/>
          <c:showBubbleSize val="0"/>
        </c:dLbls>
        <c:gapWidth val="150"/>
        <c:axId val="145552744"/>
        <c:axId val="14555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45552744"/>
        <c:axId val="145553136"/>
      </c:lineChart>
      <c:dateAx>
        <c:axId val="145552744"/>
        <c:scaling>
          <c:orientation val="minMax"/>
        </c:scaling>
        <c:delete val="1"/>
        <c:axPos val="b"/>
        <c:numFmt formatCode="ge" sourceLinked="1"/>
        <c:majorTickMark val="none"/>
        <c:minorTickMark val="none"/>
        <c:tickLblPos val="none"/>
        <c:crossAx val="145553136"/>
        <c:crosses val="autoZero"/>
        <c:auto val="1"/>
        <c:lblOffset val="100"/>
        <c:baseTimeUnit val="years"/>
      </c:dateAx>
      <c:valAx>
        <c:axId val="14555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5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44.21</c:v>
                </c:pt>
                <c:pt idx="1">
                  <c:v>43.18</c:v>
                </c:pt>
                <c:pt idx="2">
                  <c:v>42.75</c:v>
                </c:pt>
                <c:pt idx="3">
                  <c:v>40.42</c:v>
                </c:pt>
                <c:pt idx="4">
                  <c:v>39.6</c:v>
                </c:pt>
              </c:numCache>
            </c:numRef>
          </c:val>
        </c:ser>
        <c:dLbls>
          <c:showLegendKey val="0"/>
          <c:showVal val="0"/>
          <c:showCatName val="0"/>
          <c:showSerName val="0"/>
          <c:showPercent val="0"/>
          <c:showBubbleSize val="0"/>
        </c:dLbls>
        <c:gapWidth val="150"/>
        <c:axId val="144261000"/>
        <c:axId val="14426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261000"/>
        <c:axId val="144261392"/>
      </c:lineChart>
      <c:dateAx>
        <c:axId val="144261000"/>
        <c:scaling>
          <c:orientation val="minMax"/>
        </c:scaling>
        <c:delete val="1"/>
        <c:axPos val="b"/>
        <c:numFmt formatCode="ge" sourceLinked="1"/>
        <c:majorTickMark val="none"/>
        <c:minorTickMark val="none"/>
        <c:tickLblPos val="none"/>
        <c:crossAx val="144261392"/>
        <c:crosses val="autoZero"/>
        <c:auto val="1"/>
        <c:lblOffset val="100"/>
        <c:baseTimeUnit val="years"/>
      </c:dateAx>
      <c:valAx>
        <c:axId val="14426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6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262568"/>
        <c:axId val="14426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262568"/>
        <c:axId val="144262960"/>
      </c:lineChart>
      <c:dateAx>
        <c:axId val="144262568"/>
        <c:scaling>
          <c:orientation val="minMax"/>
        </c:scaling>
        <c:delete val="1"/>
        <c:axPos val="b"/>
        <c:numFmt formatCode="ge" sourceLinked="1"/>
        <c:majorTickMark val="none"/>
        <c:minorTickMark val="none"/>
        <c:tickLblPos val="none"/>
        <c:crossAx val="144262960"/>
        <c:crosses val="autoZero"/>
        <c:auto val="1"/>
        <c:lblOffset val="100"/>
        <c:baseTimeUnit val="years"/>
      </c:dateAx>
      <c:valAx>
        <c:axId val="14426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6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251368"/>
        <c:axId val="14525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251368"/>
        <c:axId val="145251760"/>
      </c:lineChart>
      <c:dateAx>
        <c:axId val="145251368"/>
        <c:scaling>
          <c:orientation val="minMax"/>
        </c:scaling>
        <c:delete val="1"/>
        <c:axPos val="b"/>
        <c:numFmt formatCode="ge" sourceLinked="1"/>
        <c:majorTickMark val="none"/>
        <c:minorTickMark val="none"/>
        <c:tickLblPos val="none"/>
        <c:crossAx val="145251760"/>
        <c:crosses val="autoZero"/>
        <c:auto val="1"/>
        <c:lblOffset val="100"/>
        <c:baseTimeUnit val="years"/>
      </c:dateAx>
      <c:valAx>
        <c:axId val="14525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5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252936"/>
        <c:axId val="14525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252936"/>
        <c:axId val="145253328"/>
      </c:lineChart>
      <c:dateAx>
        <c:axId val="145252936"/>
        <c:scaling>
          <c:orientation val="minMax"/>
        </c:scaling>
        <c:delete val="1"/>
        <c:axPos val="b"/>
        <c:numFmt formatCode="ge" sourceLinked="1"/>
        <c:majorTickMark val="none"/>
        <c:minorTickMark val="none"/>
        <c:tickLblPos val="none"/>
        <c:crossAx val="145253328"/>
        <c:crosses val="autoZero"/>
        <c:auto val="1"/>
        <c:lblOffset val="100"/>
        <c:baseTimeUnit val="years"/>
      </c:dateAx>
      <c:valAx>
        <c:axId val="14525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5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644824"/>
        <c:axId val="14464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644824"/>
        <c:axId val="144645216"/>
      </c:lineChart>
      <c:dateAx>
        <c:axId val="144644824"/>
        <c:scaling>
          <c:orientation val="minMax"/>
        </c:scaling>
        <c:delete val="1"/>
        <c:axPos val="b"/>
        <c:numFmt formatCode="ge" sourceLinked="1"/>
        <c:majorTickMark val="none"/>
        <c:minorTickMark val="none"/>
        <c:tickLblPos val="none"/>
        <c:crossAx val="144645216"/>
        <c:crosses val="autoZero"/>
        <c:auto val="1"/>
        <c:lblOffset val="100"/>
        <c:baseTimeUnit val="years"/>
      </c:dateAx>
      <c:valAx>
        <c:axId val="14464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4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4103.13</c:v>
                </c:pt>
              </c:numCache>
            </c:numRef>
          </c:val>
        </c:ser>
        <c:dLbls>
          <c:showLegendKey val="0"/>
          <c:showVal val="0"/>
          <c:showCatName val="0"/>
          <c:showSerName val="0"/>
          <c:showPercent val="0"/>
          <c:showBubbleSize val="0"/>
        </c:dLbls>
        <c:gapWidth val="150"/>
        <c:axId val="144646392"/>
        <c:axId val="14464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44646392"/>
        <c:axId val="144646784"/>
      </c:lineChart>
      <c:dateAx>
        <c:axId val="144646392"/>
        <c:scaling>
          <c:orientation val="minMax"/>
        </c:scaling>
        <c:delete val="1"/>
        <c:axPos val="b"/>
        <c:numFmt formatCode="ge" sourceLinked="1"/>
        <c:majorTickMark val="none"/>
        <c:minorTickMark val="none"/>
        <c:tickLblPos val="none"/>
        <c:crossAx val="144646784"/>
        <c:crosses val="autoZero"/>
        <c:auto val="1"/>
        <c:lblOffset val="100"/>
        <c:baseTimeUnit val="years"/>
      </c:dateAx>
      <c:valAx>
        <c:axId val="14464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4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33.78</c:v>
                </c:pt>
                <c:pt idx="1">
                  <c:v>34</c:v>
                </c:pt>
                <c:pt idx="2">
                  <c:v>33.229999999999997</c:v>
                </c:pt>
                <c:pt idx="3">
                  <c:v>33.94</c:v>
                </c:pt>
                <c:pt idx="4">
                  <c:v>33.61</c:v>
                </c:pt>
              </c:numCache>
            </c:numRef>
          </c:val>
        </c:ser>
        <c:dLbls>
          <c:showLegendKey val="0"/>
          <c:showVal val="0"/>
          <c:showCatName val="0"/>
          <c:showSerName val="0"/>
          <c:showPercent val="0"/>
          <c:showBubbleSize val="0"/>
        </c:dLbls>
        <c:gapWidth val="150"/>
        <c:axId val="144647960"/>
        <c:axId val="145604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44647960"/>
        <c:axId val="145604296"/>
      </c:lineChart>
      <c:dateAx>
        <c:axId val="144647960"/>
        <c:scaling>
          <c:orientation val="minMax"/>
        </c:scaling>
        <c:delete val="1"/>
        <c:axPos val="b"/>
        <c:numFmt formatCode="ge" sourceLinked="1"/>
        <c:majorTickMark val="none"/>
        <c:minorTickMark val="none"/>
        <c:tickLblPos val="none"/>
        <c:crossAx val="145604296"/>
        <c:crosses val="autoZero"/>
        <c:auto val="1"/>
        <c:lblOffset val="100"/>
        <c:baseTimeUnit val="years"/>
      </c:dateAx>
      <c:valAx>
        <c:axId val="145604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4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371.77</c:v>
                </c:pt>
                <c:pt idx="1">
                  <c:v>373.68</c:v>
                </c:pt>
                <c:pt idx="2">
                  <c:v>372.32</c:v>
                </c:pt>
                <c:pt idx="3">
                  <c:v>374.3</c:v>
                </c:pt>
                <c:pt idx="4">
                  <c:v>362.6</c:v>
                </c:pt>
              </c:numCache>
            </c:numRef>
          </c:val>
        </c:ser>
        <c:dLbls>
          <c:showLegendKey val="0"/>
          <c:showVal val="0"/>
          <c:showCatName val="0"/>
          <c:showSerName val="0"/>
          <c:showPercent val="0"/>
          <c:showBubbleSize val="0"/>
        </c:dLbls>
        <c:gapWidth val="150"/>
        <c:axId val="145605472"/>
        <c:axId val="145605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45605472"/>
        <c:axId val="145605864"/>
      </c:lineChart>
      <c:dateAx>
        <c:axId val="145605472"/>
        <c:scaling>
          <c:orientation val="minMax"/>
        </c:scaling>
        <c:delete val="1"/>
        <c:axPos val="b"/>
        <c:numFmt formatCode="ge" sourceLinked="1"/>
        <c:majorTickMark val="none"/>
        <c:minorTickMark val="none"/>
        <c:tickLblPos val="none"/>
        <c:crossAx val="145605864"/>
        <c:crosses val="autoZero"/>
        <c:auto val="1"/>
        <c:lblOffset val="100"/>
        <c:baseTimeUnit val="years"/>
      </c:dateAx>
      <c:valAx>
        <c:axId val="14560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0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 zoomScale="70" zoomScaleNormal="70" workbookViewId="0">
      <selection activeCell="BL83" sqref="BL83"/>
    </sheetView>
  </sheetViews>
  <sheetFormatPr defaultColWidth="2.625" defaultRowHeight="12.9"/>
  <cols>
    <col min="1" max="1" width="2.625" customWidth="1"/>
    <col min="2" max="62" width="3.75" customWidth="1"/>
    <col min="64" max="78" width="3.125" customWidth="1"/>
    <col min="79" max="79" width="4.5" bestFit="1" customWidth="1"/>
    <col min="81" max="82" width="4.5" bestFit="1" customWidth="1"/>
  </cols>
  <sheetData>
    <row r="1" spans="1:78" ht="17.350000000000001"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6999999999999993"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6999999999999993"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6999999999999993"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6999999999999993"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 customHeight="1">
      <c r="A6" s="2"/>
      <c r="B6" s="72" t="str">
        <f>データ!H6</f>
        <v>千葉県　長南町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8522</v>
      </c>
      <c r="AM8" s="64"/>
      <c r="AN8" s="64"/>
      <c r="AO8" s="64"/>
      <c r="AP8" s="64"/>
      <c r="AQ8" s="64"/>
      <c r="AR8" s="64"/>
      <c r="AS8" s="64"/>
      <c r="AT8" s="63">
        <f>データ!S6</f>
        <v>65.510000000000005</v>
      </c>
      <c r="AU8" s="63"/>
      <c r="AV8" s="63"/>
      <c r="AW8" s="63"/>
      <c r="AX8" s="63"/>
      <c r="AY8" s="63"/>
      <c r="AZ8" s="63"/>
      <c r="BA8" s="63"/>
      <c r="BB8" s="63">
        <f>データ!T6</f>
        <v>130.09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 customHeight="1">
      <c r="A10" s="2"/>
      <c r="B10" s="63" t="str">
        <f>データ!M6</f>
        <v>-</v>
      </c>
      <c r="C10" s="63"/>
      <c r="D10" s="63"/>
      <c r="E10" s="63"/>
      <c r="F10" s="63"/>
      <c r="G10" s="63"/>
      <c r="H10" s="63"/>
      <c r="I10" s="63" t="str">
        <f>データ!N6</f>
        <v>該当数値なし</v>
      </c>
      <c r="J10" s="63"/>
      <c r="K10" s="63"/>
      <c r="L10" s="63"/>
      <c r="M10" s="63"/>
      <c r="N10" s="63"/>
      <c r="O10" s="63"/>
      <c r="P10" s="63">
        <f>データ!O6</f>
        <v>39.79</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3385</v>
      </c>
      <c r="AM10" s="64"/>
      <c r="AN10" s="64"/>
      <c r="AO10" s="64"/>
      <c r="AP10" s="64"/>
      <c r="AQ10" s="64"/>
      <c r="AR10" s="64"/>
      <c r="AS10" s="64"/>
      <c r="AT10" s="63">
        <f>データ!V6</f>
        <v>5.41</v>
      </c>
      <c r="AU10" s="63"/>
      <c r="AV10" s="63"/>
      <c r="AW10" s="63"/>
      <c r="AX10" s="63"/>
      <c r="AY10" s="63"/>
      <c r="AZ10" s="63"/>
      <c r="BA10" s="63"/>
      <c r="BB10" s="63">
        <f>データ!W6</f>
        <v>625.69000000000005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6999999999999993"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6999999999999993"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6999999999999993"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6"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6"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6"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6"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6"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6"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6"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6"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6"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6"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6"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6"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6"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6"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6"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6"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6"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6"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6"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6"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6"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6"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6"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6"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6"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6"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6"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6"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6"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6"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6"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6"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6"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6"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6"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6"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6"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6"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6"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6"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6"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6"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6"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6"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6"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6"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6"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6"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6"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6"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6"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6"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6"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6"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6"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6"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6"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6"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6"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6"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6"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6"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6"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6"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6"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6"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6"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6"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6"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2.9"/>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124273</v>
      </c>
      <c r="D6" s="31">
        <f t="shared" si="3"/>
        <v>47</v>
      </c>
      <c r="E6" s="31">
        <f t="shared" si="3"/>
        <v>17</v>
      </c>
      <c r="F6" s="31">
        <f t="shared" si="3"/>
        <v>5</v>
      </c>
      <c r="G6" s="31">
        <f t="shared" si="3"/>
        <v>0</v>
      </c>
      <c r="H6" s="31" t="str">
        <f t="shared" si="3"/>
        <v>千葉県　長南町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39.79</v>
      </c>
      <c r="P6" s="32">
        <f t="shared" si="3"/>
        <v>100</v>
      </c>
      <c r="Q6" s="32">
        <f t="shared" si="3"/>
        <v>3780</v>
      </c>
      <c r="R6" s="32">
        <f t="shared" si="3"/>
        <v>8522</v>
      </c>
      <c r="S6" s="32">
        <f t="shared" si="3"/>
        <v>65.510000000000005</v>
      </c>
      <c r="T6" s="32">
        <f t="shared" si="3"/>
        <v>130.09</v>
      </c>
      <c r="U6" s="32">
        <f t="shared" si="3"/>
        <v>3385</v>
      </c>
      <c r="V6" s="32">
        <f t="shared" si="3"/>
        <v>5.41</v>
      </c>
      <c r="W6" s="32">
        <f t="shared" si="3"/>
        <v>625.69000000000005</v>
      </c>
      <c r="X6" s="33">
        <f>IF(X7="",NA(),X7)</f>
        <v>44.21</v>
      </c>
      <c r="Y6" s="33">
        <f t="shared" ref="Y6:AG6" si="4">IF(Y7="",NA(),Y7)</f>
        <v>43.18</v>
      </c>
      <c r="Z6" s="33">
        <f t="shared" si="4"/>
        <v>42.75</v>
      </c>
      <c r="AA6" s="33">
        <f t="shared" si="4"/>
        <v>40.42</v>
      </c>
      <c r="AB6" s="33">
        <f t="shared" si="4"/>
        <v>39.6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4103.13</v>
      </c>
      <c r="BJ6" s="33">
        <f t="shared" si="7"/>
        <v>1224.75</v>
      </c>
      <c r="BK6" s="33">
        <f t="shared" si="7"/>
        <v>1197.82</v>
      </c>
      <c r="BL6" s="33">
        <f t="shared" si="7"/>
        <v>1126.77</v>
      </c>
      <c r="BM6" s="33">
        <f t="shared" si="7"/>
        <v>1044.8</v>
      </c>
      <c r="BN6" s="33">
        <f t="shared" si="7"/>
        <v>1081.8</v>
      </c>
      <c r="BO6" s="32" t="str">
        <f>IF(BO7="","",IF(BO7="-","【-】","【"&amp;SUBSTITUTE(TEXT(BO7,"#,##0.00"),"-","△")&amp;"】"))</f>
        <v>【1,015.77】</v>
      </c>
      <c r="BP6" s="33">
        <f>IF(BP7="",NA(),BP7)</f>
        <v>33.78</v>
      </c>
      <c r="BQ6" s="33">
        <f t="shared" ref="BQ6:BY6" si="8">IF(BQ7="",NA(),BQ7)</f>
        <v>34</v>
      </c>
      <c r="BR6" s="33">
        <f t="shared" si="8"/>
        <v>33.229999999999997</v>
      </c>
      <c r="BS6" s="33">
        <f t="shared" si="8"/>
        <v>33.94</v>
      </c>
      <c r="BT6" s="33">
        <f t="shared" si="8"/>
        <v>33.61</v>
      </c>
      <c r="BU6" s="33">
        <f t="shared" si="8"/>
        <v>42.13</v>
      </c>
      <c r="BV6" s="33">
        <f t="shared" si="8"/>
        <v>51.03</v>
      </c>
      <c r="BW6" s="33">
        <f t="shared" si="8"/>
        <v>50.9</v>
      </c>
      <c r="BX6" s="33">
        <f t="shared" si="8"/>
        <v>50.82</v>
      </c>
      <c r="BY6" s="33">
        <f t="shared" si="8"/>
        <v>52.19</v>
      </c>
      <c r="BZ6" s="32" t="str">
        <f>IF(BZ7="","",IF(BZ7="-","【-】","【"&amp;SUBSTITUTE(TEXT(BZ7,"#,##0.00"),"-","△")&amp;"】"))</f>
        <v>【52.78】</v>
      </c>
      <c r="CA6" s="33">
        <f>IF(CA7="",NA(),CA7)</f>
        <v>371.77</v>
      </c>
      <c r="CB6" s="33">
        <f t="shared" ref="CB6:CJ6" si="9">IF(CB7="",NA(),CB7)</f>
        <v>373.68</v>
      </c>
      <c r="CC6" s="33">
        <f t="shared" si="9"/>
        <v>372.32</v>
      </c>
      <c r="CD6" s="33">
        <f t="shared" si="9"/>
        <v>374.3</v>
      </c>
      <c r="CE6" s="33">
        <f t="shared" si="9"/>
        <v>362.6</v>
      </c>
      <c r="CF6" s="33">
        <f t="shared" si="9"/>
        <v>348.41</v>
      </c>
      <c r="CG6" s="33">
        <f t="shared" si="9"/>
        <v>289.60000000000002</v>
      </c>
      <c r="CH6" s="33">
        <f t="shared" si="9"/>
        <v>293.27</v>
      </c>
      <c r="CI6" s="33">
        <f t="shared" si="9"/>
        <v>300.52</v>
      </c>
      <c r="CJ6" s="33">
        <f t="shared" si="9"/>
        <v>296.14</v>
      </c>
      <c r="CK6" s="32" t="str">
        <f>IF(CK7="","",IF(CK7="-","【-】","【"&amp;SUBSTITUTE(TEXT(CK7,"#,##0.00"),"-","△")&amp;"】"))</f>
        <v>【289.81】</v>
      </c>
      <c r="CL6" s="33">
        <f>IF(CL7="",NA(),CL7)</f>
        <v>100</v>
      </c>
      <c r="CM6" s="33">
        <f t="shared" ref="CM6:CU6" si="10">IF(CM7="",NA(),CM7)</f>
        <v>100</v>
      </c>
      <c r="CN6" s="33">
        <f t="shared" si="10"/>
        <v>100</v>
      </c>
      <c r="CO6" s="33">
        <f t="shared" si="10"/>
        <v>100</v>
      </c>
      <c r="CP6" s="33">
        <f t="shared" si="10"/>
        <v>100</v>
      </c>
      <c r="CQ6" s="33">
        <f t="shared" si="10"/>
        <v>46.85</v>
      </c>
      <c r="CR6" s="33">
        <f t="shared" si="10"/>
        <v>54.74</v>
      </c>
      <c r="CS6" s="33">
        <f t="shared" si="10"/>
        <v>53.78</v>
      </c>
      <c r="CT6" s="33">
        <f t="shared" si="10"/>
        <v>53.24</v>
      </c>
      <c r="CU6" s="33">
        <f t="shared" si="10"/>
        <v>52.31</v>
      </c>
      <c r="CV6" s="32" t="str">
        <f>IF(CV7="","",IF(CV7="-","【-】","【"&amp;SUBSTITUTE(TEXT(CV7,"#,##0.00"),"-","△")&amp;"】"))</f>
        <v>【52.74】</v>
      </c>
      <c r="CW6" s="33">
        <f>IF(CW7="",NA(),CW7)</f>
        <v>77.959999999999994</v>
      </c>
      <c r="CX6" s="33">
        <f t="shared" ref="CX6:DF6" si="11">IF(CX7="",NA(),CX7)</f>
        <v>78.16</v>
      </c>
      <c r="CY6" s="33">
        <f t="shared" si="11"/>
        <v>75.709999999999994</v>
      </c>
      <c r="CZ6" s="33">
        <f t="shared" si="11"/>
        <v>78.66</v>
      </c>
      <c r="DA6" s="33">
        <f t="shared" si="11"/>
        <v>77.52</v>
      </c>
      <c r="DB6" s="33">
        <f t="shared" si="11"/>
        <v>73.78</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124273</v>
      </c>
      <c r="D7" s="35">
        <v>47</v>
      </c>
      <c r="E7" s="35">
        <v>17</v>
      </c>
      <c r="F7" s="35">
        <v>5</v>
      </c>
      <c r="G7" s="35">
        <v>0</v>
      </c>
      <c r="H7" s="35" t="s">
        <v>96</v>
      </c>
      <c r="I7" s="35" t="s">
        <v>97</v>
      </c>
      <c r="J7" s="35" t="s">
        <v>98</v>
      </c>
      <c r="K7" s="35" t="s">
        <v>99</v>
      </c>
      <c r="L7" s="35" t="s">
        <v>100</v>
      </c>
      <c r="M7" s="36" t="s">
        <v>101</v>
      </c>
      <c r="N7" s="36" t="s">
        <v>102</v>
      </c>
      <c r="O7" s="36">
        <v>39.79</v>
      </c>
      <c r="P7" s="36">
        <v>100</v>
      </c>
      <c r="Q7" s="36">
        <v>3780</v>
      </c>
      <c r="R7" s="36">
        <v>8522</v>
      </c>
      <c r="S7" s="36">
        <v>65.510000000000005</v>
      </c>
      <c r="T7" s="36">
        <v>130.09</v>
      </c>
      <c r="U7" s="36">
        <v>3385</v>
      </c>
      <c r="V7" s="36">
        <v>5.41</v>
      </c>
      <c r="W7" s="36">
        <v>625.69000000000005</v>
      </c>
      <c r="X7" s="36">
        <v>44.21</v>
      </c>
      <c r="Y7" s="36">
        <v>43.18</v>
      </c>
      <c r="Z7" s="36">
        <v>42.75</v>
      </c>
      <c r="AA7" s="36">
        <v>40.42</v>
      </c>
      <c r="AB7" s="36">
        <v>39.6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4103.13</v>
      </c>
      <c r="BJ7" s="36">
        <v>1224.75</v>
      </c>
      <c r="BK7" s="36">
        <v>1197.82</v>
      </c>
      <c r="BL7" s="36">
        <v>1126.77</v>
      </c>
      <c r="BM7" s="36">
        <v>1044.8</v>
      </c>
      <c r="BN7" s="36">
        <v>1081.8</v>
      </c>
      <c r="BO7" s="36">
        <v>1015.77</v>
      </c>
      <c r="BP7" s="36">
        <v>33.78</v>
      </c>
      <c r="BQ7" s="36">
        <v>34</v>
      </c>
      <c r="BR7" s="36">
        <v>33.229999999999997</v>
      </c>
      <c r="BS7" s="36">
        <v>33.94</v>
      </c>
      <c r="BT7" s="36">
        <v>33.61</v>
      </c>
      <c r="BU7" s="36">
        <v>42.13</v>
      </c>
      <c r="BV7" s="36">
        <v>51.03</v>
      </c>
      <c r="BW7" s="36">
        <v>50.9</v>
      </c>
      <c r="BX7" s="36">
        <v>50.82</v>
      </c>
      <c r="BY7" s="36">
        <v>52.19</v>
      </c>
      <c r="BZ7" s="36">
        <v>52.78</v>
      </c>
      <c r="CA7" s="36">
        <v>371.77</v>
      </c>
      <c r="CB7" s="36">
        <v>373.68</v>
      </c>
      <c r="CC7" s="36">
        <v>372.32</v>
      </c>
      <c r="CD7" s="36">
        <v>374.3</v>
      </c>
      <c r="CE7" s="36">
        <v>362.6</v>
      </c>
      <c r="CF7" s="36">
        <v>348.41</v>
      </c>
      <c r="CG7" s="36">
        <v>289.60000000000002</v>
      </c>
      <c r="CH7" s="36">
        <v>293.27</v>
      </c>
      <c r="CI7" s="36">
        <v>300.52</v>
      </c>
      <c r="CJ7" s="36">
        <v>296.14</v>
      </c>
      <c r="CK7" s="36">
        <v>289.81</v>
      </c>
      <c r="CL7" s="36">
        <v>100</v>
      </c>
      <c r="CM7" s="36">
        <v>100</v>
      </c>
      <c r="CN7" s="36">
        <v>100</v>
      </c>
      <c r="CO7" s="36">
        <v>100</v>
      </c>
      <c r="CP7" s="36">
        <v>100</v>
      </c>
      <c r="CQ7" s="36">
        <v>46.85</v>
      </c>
      <c r="CR7" s="36">
        <v>54.74</v>
      </c>
      <c r="CS7" s="36">
        <v>53.78</v>
      </c>
      <c r="CT7" s="36">
        <v>53.24</v>
      </c>
      <c r="CU7" s="36">
        <v>52.31</v>
      </c>
      <c r="CV7" s="36">
        <v>52.74</v>
      </c>
      <c r="CW7" s="36">
        <v>77.959999999999994</v>
      </c>
      <c r="CX7" s="36">
        <v>78.16</v>
      </c>
      <c r="CY7" s="36">
        <v>75.709999999999994</v>
      </c>
      <c r="CZ7" s="36">
        <v>78.66</v>
      </c>
      <c r="DA7" s="36">
        <v>77.52</v>
      </c>
      <c r="DB7" s="36">
        <v>73.78</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2017-02-13T00:39:33Z</cp:lastPrinted>
  <dcterms:created xsi:type="dcterms:W3CDTF">2017-02-08T03:09:46Z</dcterms:created>
  <dcterms:modified xsi:type="dcterms:W3CDTF">2017-02-13T00:39:33Z</dcterms:modified>
  <cp:category/>
</cp:coreProperties>
</file>